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(3)'!$A$10:$O$94</definedName>
  </definedNames>
  <calcPr calcId="145621"/>
</workbook>
</file>

<file path=xl/calcChain.xml><?xml version="1.0" encoding="utf-8"?>
<calcChain xmlns="http://schemas.openxmlformats.org/spreadsheetml/2006/main">
  <c r="H93" i="3" l="1"/>
  <c r="J93" i="3" s="1"/>
  <c r="H48" i="3" l="1"/>
  <c r="J48" i="3" s="1"/>
  <c r="H14" i="3" l="1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7" i="3"/>
  <c r="J37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9" i="3"/>
  <c r="J49" i="3" s="1"/>
  <c r="H50" i="3"/>
  <c r="J50" i="3" s="1"/>
  <c r="H51" i="3"/>
  <c r="J51" i="3" s="1"/>
  <c r="H52" i="3"/>
  <c r="J52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J62" i="3" s="1"/>
  <c r="H63" i="3"/>
  <c r="J63" i="3" s="1"/>
  <c r="H64" i="3"/>
  <c r="J64" i="3" s="1"/>
  <c r="H65" i="3"/>
  <c r="J65" i="3" s="1"/>
  <c r="H66" i="3"/>
  <c r="J66" i="3" s="1"/>
  <c r="H67" i="3"/>
  <c r="J67" i="3" s="1"/>
  <c r="H68" i="3"/>
  <c r="J68" i="3" s="1"/>
  <c r="H69" i="3"/>
  <c r="J69" i="3" s="1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J78" i="3" s="1"/>
  <c r="H79" i="3"/>
  <c r="J79" i="3" s="1"/>
  <c r="H80" i="3"/>
  <c r="J80" i="3" s="1"/>
  <c r="H81" i="3"/>
  <c r="J81" i="3" s="1"/>
  <c r="H82" i="3"/>
  <c r="J82" i="3" s="1"/>
  <c r="H83" i="3"/>
  <c r="J83" i="3" s="1"/>
  <c r="H84" i="3"/>
  <c r="J84" i="3" s="1"/>
  <c r="H85" i="3"/>
  <c r="J85" i="3" s="1"/>
  <c r="H86" i="3"/>
  <c r="J86" i="3" s="1"/>
  <c r="H87" i="3"/>
  <c r="J87" i="3" s="1"/>
  <c r="H88" i="3"/>
  <c r="H89" i="3"/>
  <c r="H90" i="3"/>
  <c r="J90" i="3" s="1"/>
  <c r="K90" i="3" s="1"/>
  <c r="H91" i="3"/>
  <c r="J91" i="3" s="1"/>
  <c r="H92" i="3"/>
  <c r="J92" i="3" s="1"/>
  <c r="H13" i="3"/>
  <c r="J13" i="3" s="1"/>
  <c r="H12" i="3"/>
  <c r="J12" i="3" s="1"/>
  <c r="H11" i="3"/>
  <c r="J11" i="3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H145" i="1"/>
  <c r="J145" i="1" s="1"/>
  <c r="H146" i="1"/>
  <c r="J146" i="1" s="1"/>
  <c r="K146" i="1" s="1"/>
  <c r="H11" i="1"/>
  <c r="J11" i="1" s="1"/>
  <c r="J112" i="1"/>
  <c r="J124" i="1"/>
  <c r="J144" i="1"/>
  <c r="K91" i="3" l="1"/>
  <c r="K92" i="3" s="1"/>
  <c r="K93" i="3" s="1"/>
  <c r="K94" i="3" s="1"/>
  <c r="K143" i="1"/>
  <c r="K145" i="1"/>
  <c r="K139" i="1"/>
  <c r="K135" i="1"/>
  <c r="K131" i="1"/>
  <c r="K127" i="1"/>
  <c r="K123" i="1"/>
  <c r="K119" i="1"/>
  <c r="K141" i="1"/>
  <c r="K137" i="1"/>
  <c r="K133" i="1"/>
  <c r="K129" i="1"/>
  <c r="K125" i="1"/>
  <c r="K121" i="1"/>
  <c r="K142" i="1"/>
  <c r="K138" i="1"/>
  <c r="K134" i="1"/>
  <c r="K130" i="1"/>
  <c r="K126" i="1"/>
  <c r="K122" i="1"/>
  <c r="K117" i="1"/>
  <c r="K114" i="1"/>
  <c r="K144" i="1"/>
  <c r="K140" i="1"/>
  <c r="K136" i="1"/>
  <c r="K132" i="1"/>
  <c r="K128" i="1"/>
  <c r="K124" i="1"/>
  <c r="K120" i="1"/>
  <c r="K112" i="1"/>
  <c r="K11" i="3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</calcChain>
</file>

<file path=xl/sharedStrings.xml><?xml version="1.0" encoding="utf-8"?>
<sst xmlns="http://schemas.openxmlformats.org/spreadsheetml/2006/main" count="1373" uniqueCount="630">
  <si>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</si>
  <si>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</si>
  <si>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</si>
  <si>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</si>
  <si>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</si>
  <si>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</si>
  <si>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</si>
  <si>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</si>
  <si>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</si>
  <si>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</si>
  <si>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</si>
  <si>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</si>
  <si>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</si>
  <si>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</si>
  <si>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</si>
  <si>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</si>
  <si>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</si>
  <si>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</si>
  <si>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</si>
  <si>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</si>
  <si>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</si>
  <si>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</si>
  <si>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</si>
  <si>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</si>
  <si>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</si>
  <si>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</si>
  <si>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</si>
  <si>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</si>
  <si>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</si>
  <si>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</si>
  <si>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</si>
  <si>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</si>
  <si>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</si>
  <si>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</si>
  <si>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</si>
  <si>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</si>
  <si>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</si>
  <si>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</si>
  <si>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</si>
  <si>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</si>
  <si>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</si>
  <si>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</si>
  <si>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</si>
  <si>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</si>
  <si>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</si>
  <si>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</si>
  <si>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</si>
  <si>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</si>
  <si>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</si>
  <si>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</si>
  <si>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</si>
  <si>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</si>
  <si>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</si>
  <si>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</si>
  <si>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</si>
  <si>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</si>
  <si>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</si>
  <si>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</si>
  <si>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</si>
  <si>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</si>
  <si>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</si>
  <si>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</si>
  <si>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</si>
  <si>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</si>
  <si>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</si>
  <si>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</si>
  <si>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</si>
  <si>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</si>
  <si>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</si>
  <si>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</si>
  <si>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</si>
  <si>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</si>
  <si>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</si>
  <si>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</si>
  <si>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</si>
  <si>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</si>
  <si>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</si>
  <si>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</si>
  <si>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</si>
  <si>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</si>
  <si>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</si>
  <si>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</si>
  <si>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</si>
  <si>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</si>
  <si>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</si>
  <si>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</si>
  <si>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</si>
  <si>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</si>
  <si>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</si>
  <si>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</si>
  <si>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</si>
  <si>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</si>
  <si>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</si>
  <si>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</si>
  <si>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</si>
  <si>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</si>
  <si>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</si>
  <si>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</si>
  <si>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</si>
  <si>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</si>
  <si>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</si>
  <si>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</si>
  <si>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</si>
  <si>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</si>
  <si>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</si>
  <si>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</si>
  <si>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</si>
  <si>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</si>
  <si>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</si>
  <si>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</si>
  <si>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</si>
  <si>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</si>
  <si>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</si>
  <si>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</si>
  <si>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</si>
  <si>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</si>
  <si>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</si>
  <si>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</si>
  <si>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</si>
  <si>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</si>
  <si>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</si>
  <si>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</si>
  <si>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</si>
  <si>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</si>
  <si>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</si>
  <si>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</si>
  <si>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</si>
  <si>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</si>
  <si>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</si>
  <si>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</si>
  <si>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</si>
  <si>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</si>
  <si>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</si>
  <si>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</si>
  <si>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</si>
  <si>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</si>
  <si>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</si>
  <si>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</si>
  <si>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</si>
  <si>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</si>
  <si>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</si>
  <si>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</si>
  <si>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</si>
  <si>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</si>
  <si>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</si>
  <si>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</si>
  <si>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</si>
  <si>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</si>
  <si>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</si>
  <si>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</si>
  <si>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</si>
  <si>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</si>
  <si>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</si>
  <si>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</si>
  <si>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</si>
  <si>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</si>
  <si>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</si>
  <si>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</si>
  <si>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</si>
  <si>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</si>
  <si>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</si>
  <si>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</si>
  <si>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</si>
  <si>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</si>
  <si>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</si>
  <si>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</si>
  <si>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</si>
  <si>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</si>
  <si>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</si>
  <si>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</si>
  <si>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</si>
  <si>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</si>
  <si>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</si>
  <si>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</si>
  <si>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</si>
  <si>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</si>
  <si>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</si>
  <si>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</si>
  <si>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</si>
  <si>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</si>
  <si>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</si>
  <si>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</si>
  <si>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</si>
  <si>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</si>
  <si>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</si>
  <si>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</si>
  <si>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</si>
  <si>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</si>
  <si>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</si>
  <si>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</si>
  <si>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</si>
  <si>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</si>
  <si>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</si>
  <si>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</si>
  <si>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</si>
  <si>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</si>
  <si>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</si>
  <si>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</si>
  <si>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</si>
  <si>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</si>
  <si>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</si>
  <si>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</si>
  <si>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</si>
  <si>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</si>
  <si>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</si>
  <si>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</si>
  <si>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</si>
  <si>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</si>
  <si>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</si>
  <si>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</si>
  <si>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</si>
  <si>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</si>
  <si>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</si>
  <si>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</si>
  <si>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</si>
  <si>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</si>
  <si>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</si>
  <si>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</si>
  <si>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</si>
  <si>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</si>
  <si>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</si>
  <si>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</si>
  <si>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</si>
  <si>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</si>
  <si>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</si>
  <si>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</si>
  <si>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</si>
  <si>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</si>
  <si>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</si>
  <si>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</si>
  <si>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</si>
  <si>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</si>
  <si>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</si>
  <si>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</si>
  <si>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</si>
  <si>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</si>
  <si>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</si>
  <si>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</si>
  <si>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</si>
  <si>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</si>
  <si>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</si>
  <si>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</si>
  <si>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</si>
  <si>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</si>
  <si>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</si>
  <si>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</si>
  <si>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</si>
  <si>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</si>
  <si>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</si>
  <si>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</si>
  <si>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</si>
  <si>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</si>
  <si>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</si>
  <si>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</si>
  <si>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</si>
  <si>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</si>
  <si>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</si>
  <si>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</si>
  <si>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</si>
  <si>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</si>
  <si>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</si>
  <si>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</si>
  <si>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</si>
  <si>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</si>
  <si>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</si>
  <si>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</si>
  <si>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</si>
  <si>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</si>
  <si>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</si>
  <si>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</si>
  <si>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</si>
  <si>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</si>
  <si>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</si>
  <si>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</si>
  <si>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</si>
  <si>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</si>
  <si>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</si>
  <si>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</si>
  <si>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</si>
  <si>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</si>
  <si>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</si>
  <si>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</si>
  <si>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</si>
  <si>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</si>
  <si>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</si>
  <si>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</si>
  <si>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</si>
  <si>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</si>
  <si>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</si>
  <si>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</si>
  <si>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</si>
  <si>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</si>
  <si>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</si>
  <si>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</si>
  <si>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</si>
  <si>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</si>
  <si>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</si>
  <si>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</si>
  <si>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</si>
  <si>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</si>
  <si>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</si>
  <si>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</si>
  <si>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</si>
  <si>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</si>
  <si>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</si>
  <si>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</si>
  <si>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</si>
  <si>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</si>
  <si>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</si>
  <si>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</si>
  <si>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</si>
  <si>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</si>
  <si>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</si>
  <si>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</si>
  <si>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</si>
  <si>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</si>
  <si>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</si>
  <si>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</si>
  <si>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</si>
  <si>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</si>
  <si>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</si>
  <si>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</si>
  <si>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</si>
  <si>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</si>
  <si>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</si>
  <si>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</si>
  <si>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</si>
  <si>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</si>
  <si>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</si>
  <si>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</si>
  <si>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</si>
  <si>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</si>
  <si>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</si>
  <si>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</si>
  <si>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</si>
  <si>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</si>
  <si>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</si>
  <si>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</si>
  <si>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</si>
  <si>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</si>
  <si>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</si>
  <si>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</si>
  <si>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</si>
  <si>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</si>
  <si>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</si>
  <si>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</si>
  <si>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</si>
  <si>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</si>
  <si>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</si>
  <si>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</si>
  <si>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</si>
  <si>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</si>
  <si>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</si>
  <si>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</si>
  <si>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</si>
  <si>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</si>
  <si>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</si>
  <si>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</si>
  <si>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</si>
  <si>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</si>
  <si>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</si>
  <si>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</si>
  <si>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</si>
  <si>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</si>
  <si>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</si>
  <si>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</si>
  <si>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</si>
  <si>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</si>
  <si>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</si>
  <si>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</si>
  <si>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</si>
  <si>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</si>
  <si>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</si>
  <si>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</si>
  <si>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</si>
  <si>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</si>
  <si>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</si>
  <si>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</si>
  <si>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</si>
  <si>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</si>
  <si>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</si>
  <si>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</si>
  <si>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</si>
  <si>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</si>
  <si>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</si>
  <si>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</si>
  <si>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</si>
  <si>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</si>
  <si>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</si>
  <si>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</si>
  <si>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</si>
  <si>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</si>
  <si>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</si>
  <si>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</si>
  <si>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</si>
  <si>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</si>
  <si>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</si>
  <si>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</si>
  <si>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</si>
  <si>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</si>
  <si>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</si>
  <si>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</si>
  <si>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</si>
  <si>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</si>
  <si>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</si>
  <si>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</si>
  <si>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</si>
  <si>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</si>
  <si>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</si>
  <si>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</si>
  <si>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</si>
  <si>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</si>
  <si>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</si>
  <si>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</si>
  <si>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</si>
  <si>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</si>
  <si>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</si>
  <si>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</si>
  <si>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</si>
  <si>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</si>
  <si>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</si>
  <si>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</si>
  <si>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</si>
  <si>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</si>
  <si>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</si>
  <si>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</si>
  <si>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</si>
  <si>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</si>
  <si>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</si>
  <si>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</si>
  <si>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</si>
  <si>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</si>
  <si>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</si>
  <si>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</si>
  <si>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</si>
  <si>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</si>
  <si>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</si>
  <si>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</si>
  <si>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</si>
  <si>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</si>
  <si>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</si>
  <si>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</si>
  <si>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</si>
  <si>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</si>
  <si>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</si>
  <si>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</si>
  <si>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</si>
  <si>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</si>
  <si>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</si>
  <si>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</si>
  <si>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</si>
  <si>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</si>
  <si>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</si>
  <si>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</si>
  <si>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</si>
  <si>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</si>
  <si>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</si>
  <si>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</si>
  <si>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</si>
  <si>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</si>
  <si>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</si>
  <si>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</si>
  <si>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</si>
  <si>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</si>
  <si>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</si>
  <si>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</si>
  <si>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</si>
  <si>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</si>
  <si>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</si>
  <si>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</si>
  <si>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</si>
  <si>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</si>
  <si>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</si>
  <si>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</si>
  <si>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</si>
  <si>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</si>
  <si>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</si>
  <si>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</si>
  <si>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</si>
  <si>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</si>
  <si>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</si>
  <si>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</si>
  <si>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</si>
  <si>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 xml:space="preserve">Resma </t>
  </si>
  <si>
    <t>Papel Bond 8 1/2 x 11</t>
  </si>
  <si>
    <t>Libretas rayadas</t>
  </si>
  <si>
    <t>Unidad</t>
  </si>
  <si>
    <t>Lapices de carbón</t>
  </si>
  <si>
    <t>docenas</t>
  </si>
  <si>
    <t>Resaltadores</t>
  </si>
  <si>
    <t xml:space="preserve">Pendaflex </t>
  </si>
  <si>
    <t>Saca Grapas</t>
  </si>
  <si>
    <t>Grapadoras</t>
  </si>
  <si>
    <t>Grapas</t>
  </si>
  <si>
    <t>Ganchos de folders</t>
  </si>
  <si>
    <t>Clips billeteros 1</t>
  </si>
  <si>
    <t>Clips billeteros 1.5</t>
  </si>
  <si>
    <t>Clips billeteros 0.5</t>
  </si>
  <si>
    <t>Boligrafos</t>
  </si>
  <si>
    <t>Disket 3.5</t>
  </si>
  <si>
    <t>Pegamento UHU</t>
  </si>
  <si>
    <t>Carpetas 3"</t>
  </si>
  <si>
    <t>Carpetas 2"</t>
  </si>
  <si>
    <t>Rollos sumadoras</t>
  </si>
  <si>
    <t>Sobres Manilas 500\s</t>
  </si>
  <si>
    <t>Banditas de gomas</t>
  </si>
  <si>
    <t>Papel Bond 8 1/2 x 14</t>
  </si>
  <si>
    <t xml:space="preserve">Folders </t>
  </si>
  <si>
    <t>Borras de leche</t>
  </si>
  <si>
    <t>Borrador de Pizarras</t>
  </si>
  <si>
    <t>Corrector liquido</t>
  </si>
  <si>
    <t>CD's</t>
  </si>
  <si>
    <t>DVD</t>
  </si>
  <si>
    <t>Marcadores permanentes</t>
  </si>
  <si>
    <t>Pilas AA de 14</t>
  </si>
  <si>
    <t>Pilas AAA de 18</t>
  </si>
  <si>
    <t>Betacam 5 min 10/1</t>
  </si>
  <si>
    <t>Betacam 10 min 10/1</t>
  </si>
  <si>
    <t>Betacam 20 min 10/1</t>
  </si>
  <si>
    <t>power Supply</t>
  </si>
  <si>
    <t>Teclados USB</t>
  </si>
  <si>
    <t>Mouse</t>
  </si>
  <si>
    <t>Tonners HP</t>
  </si>
  <si>
    <t>Computadoras</t>
  </si>
  <si>
    <t>Mesas computadoras</t>
  </si>
  <si>
    <t>UPS</t>
  </si>
  <si>
    <t>Laptops</t>
  </si>
  <si>
    <t>Escritorios</t>
  </si>
  <si>
    <t>Sillas secretariales</t>
  </si>
  <si>
    <t>Sillones ejecutivos</t>
  </si>
  <si>
    <t>Impresos Material Educativo</t>
  </si>
  <si>
    <t>Neumaticos</t>
  </si>
  <si>
    <t>Combustible  y Lubricantes</t>
  </si>
  <si>
    <t>Galones</t>
  </si>
  <si>
    <t>T-Shirts de Uniformes</t>
  </si>
  <si>
    <t>Alimentos y/o Refrigerios en capacitaciones</t>
  </si>
  <si>
    <t>Tarimas y Montajes actos e inauguraciones</t>
  </si>
  <si>
    <t>Telas para capacitaciones</t>
  </si>
  <si>
    <t>ydas</t>
  </si>
  <si>
    <t>Bombillos</t>
  </si>
  <si>
    <t>Tubos Lamparas fluorecentes</t>
  </si>
  <si>
    <t>Lamparas con difusor</t>
  </si>
  <si>
    <t xml:space="preserve">Abanicos </t>
  </si>
  <si>
    <t>Inversores</t>
  </si>
  <si>
    <t>baterias</t>
  </si>
  <si>
    <t>Proyectores</t>
  </si>
  <si>
    <t>Alimentos para cursos reposteria, cocina</t>
  </si>
  <si>
    <t>cloro</t>
  </si>
  <si>
    <t>Detergente</t>
  </si>
  <si>
    <t>Guantes</t>
  </si>
  <si>
    <t>Ambientadores</t>
  </si>
  <si>
    <t>Jabón liquido</t>
  </si>
  <si>
    <t>Papel de baño</t>
  </si>
  <si>
    <t>Servilletas de mano</t>
  </si>
  <si>
    <t>Papel toalla</t>
  </si>
  <si>
    <t>Vasos plasticos 2500</t>
  </si>
  <si>
    <t>Lavaplatos</t>
  </si>
  <si>
    <t>Fardo</t>
  </si>
  <si>
    <t>Botellas Agua</t>
  </si>
  <si>
    <t>Equipos para cursos de Belleza</t>
  </si>
  <si>
    <t>Equipos y utencilios cursos repostería</t>
  </si>
  <si>
    <t>Máquinas cursos de costura</t>
  </si>
  <si>
    <t>Tonners HP 43A</t>
  </si>
  <si>
    <t>Equipamiento oficinas CCP</t>
  </si>
  <si>
    <t>cajas</t>
  </si>
  <si>
    <t>Bisuterias para cursos</t>
  </si>
  <si>
    <t>Total Materiales y Suministros</t>
  </si>
  <si>
    <t>Pinturas</t>
  </si>
  <si>
    <t>Materiales ferreteros de construcción</t>
  </si>
  <si>
    <t>Materiales ferreteros eléctricos</t>
  </si>
  <si>
    <t>Total Reparación y Mantenimientos menores</t>
  </si>
  <si>
    <t>Equipamiento talleres de Pintura</t>
  </si>
  <si>
    <t>Varios</t>
  </si>
  <si>
    <t xml:space="preserve">Material impreso </t>
  </si>
  <si>
    <t>4413 - Suministros de oficina</t>
  </si>
  <si>
    <t>4414 - Suministros de oficina</t>
  </si>
  <si>
    <t>4415 - Suministros de oficina</t>
  </si>
  <si>
    <t>4416 - Suministros de oficina</t>
  </si>
  <si>
    <t>4417 - Suministros de oficina</t>
  </si>
  <si>
    <t>4418 - Suministros de oficina</t>
  </si>
  <si>
    <t>4419 - Suministros de oficina</t>
  </si>
  <si>
    <t>4420 - Suministros de oficina</t>
  </si>
  <si>
    <t>4421 - Suministros de oficina</t>
  </si>
  <si>
    <t>4422 - Suministros de oficina</t>
  </si>
  <si>
    <t>4423 - Suministros de oficina</t>
  </si>
  <si>
    <t>4424 - Suministros de oficina</t>
  </si>
  <si>
    <t>4425 - Suministros de oficina</t>
  </si>
  <si>
    <t>4426 - Suministros de oficina</t>
  </si>
  <si>
    <t>4427 - Suministros de oficina</t>
  </si>
  <si>
    <t>3117 - Ferretería</t>
  </si>
  <si>
    <t>4411 - Maquinaria, suministros y accesorios de oficina</t>
  </si>
  <si>
    <t>4412 - Maquinaria, suministros y accesorios de oficina</t>
  </si>
  <si>
    <t>4413 - Maquinaria, suministros y accesorios de oficina</t>
  </si>
  <si>
    <t>4414 - Maquinaria, suministros y accesorios de oficina</t>
  </si>
  <si>
    <t>4415 - Maquinaria, suministros y accesorios de oficina</t>
  </si>
  <si>
    <t>4416 - Maquinaria, suministros y accesorios de oficina</t>
  </si>
  <si>
    <t>4417 - Maquinaria, suministros y accesorios de oficina</t>
  </si>
  <si>
    <t>4418 - Maquinaria, suministros y accesorios de oficina</t>
  </si>
  <si>
    <t>4419 - Maquinaria, suministros y accesorios de oficina</t>
  </si>
  <si>
    <t>4420 - Maquinaria, suministros y accesorios de oficina</t>
  </si>
  <si>
    <t>4421 - Maquinaria, suministros y accesorios de oficina</t>
  </si>
  <si>
    <t>4422 - Maquinaria, suministros y accesorios de oficina</t>
  </si>
  <si>
    <t>4423 - Maquinaria, suministros y accesorios de oficina</t>
  </si>
  <si>
    <t>4424 - Maquinaria, suministros y accesorios de oficina</t>
  </si>
  <si>
    <t>2511 - Vehículos de motor</t>
  </si>
  <si>
    <t>3118 - Ferretería</t>
  </si>
  <si>
    <t>3119 - Ferretería</t>
  </si>
  <si>
    <t>3120 - Ferretería</t>
  </si>
  <si>
    <t>3121 - Ferretería</t>
  </si>
  <si>
    <t>3122 - Ferretería</t>
  </si>
  <si>
    <t>3123 - Ferretería</t>
  </si>
  <si>
    <t>3124 - Ferretería</t>
  </si>
  <si>
    <t>3125 - Ferretería</t>
  </si>
  <si>
    <t>3126 - Ferretería</t>
  </si>
  <si>
    <t>4713 - Equipo de limpieza</t>
  </si>
  <si>
    <t>4714 - Equipo de limpieza</t>
  </si>
  <si>
    <t>4715 - Equipo de limpieza</t>
  </si>
  <si>
    <t>4716 - Equipo de limpieza</t>
  </si>
  <si>
    <t>4717 - Equipo de limpieza</t>
  </si>
  <si>
    <t>4718 - Equipo de limpieza</t>
  </si>
  <si>
    <t>4719 - Equipo de limpieza</t>
  </si>
  <si>
    <t>4720 - Equipo de limpieza</t>
  </si>
  <si>
    <t>4721 - Equipo de limpieza</t>
  </si>
  <si>
    <t>4722 - Equipo de limpieza</t>
  </si>
  <si>
    <t>4723 - Equipo de limpieza</t>
  </si>
  <si>
    <t>4724 - Equipo de limpieza</t>
  </si>
  <si>
    <t>4725 - Equipo de limpieza</t>
  </si>
  <si>
    <t>4726 - Equipo de limpieza</t>
  </si>
  <si>
    <t>3127 - Ferretería</t>
  </si>
  <si>
    <r>
      <t xml:space="preserve">NOMBRE DE LA ENTIDAD: </t>
    </r>
    <r>
      <rPr>
        <b/>
        <sz val="16"/>
        <color rgb="FF00B050"/>
        <rFont val="Arial Narrow"/>
        <family val="2"/>
      </rPr>
      <t>PROGRESANDO CON SOLIDARIDAD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</si>
</sst>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D$&quot;#,##0.00"/>
    <numFmt numFmtId="165" formatCode="_-&quot;£&quot;* #,##0.00_-;\-&quot;£&quot;* #,##0.00_-;_-&quot;£&quot;* &quot;-&quot;??_-;_-@_-"/>
  </numFmts>
  <fonts count="17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sz val="12"/>
      <color indexed="8"/>
      <name val="Arial Narrow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6"/>
      <color rgb="FF00B050"/>
      <name val="Arial Narrow"/>
      <family val="2"/>
    </font>
    <font>
      <b/>
      <sz val="14"/>
      <color theme="3" tint="0.3999755851924192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" fillId="0" borderId="0" xfId="0" applyFont="1"/>
    <xf numFmtId="0" fontId="14" fillId="0" borderId="0" xfId="0" applyNumberFormat="1" applyFont="1" applyFill="1" applyAlignment="1">
      <alignment horizontal="left"/>
    </xf>
    <xf numFmtId="0" fontId="13" fillId="0" borderId="0" xfId="0" applyFont="1"/>
    <xf numFmtId="0" fontId="6" fillId="0" borderId="0" xfId="0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9" fillId="3" borderId="9" xfId="0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4" borderId="0" xfId="0" applyFont="1" applyFill="1" applyBorder="1"/>
    <xf numFmtId="0" fontId="6" fillId="4" borderId="0" xfId="0" applyNumberFormat="1" applyFont="1" applyFill="1" applyBorder="1"/>
    <xf numFmtId="164" fontId="6" fillId="4" borderId="0" xfId="0" applyNumberFormat="1" applyFont="1" applyFill="1" applyBorder="1"/>
    <xf numFmtId="164" fontId="6" fillId="4" borderId="0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12" fillId="4" borderId="0" xfId="0" applyFont="1" applyFill="1"/>
    <xf numFmtId="0" fontId="12" fillId="4" borderId="0" xfId="0" applyFont="1" applyFill="1" applyBorder="1"/>
    <xf numFmtId="0" fontId="12" fillId="4" borderId="0" xfId="0" applyNumberFormat="1" applyFont="1" applyFill="1" applyBorder="1"/>
    <xf numFmtId="164" fontId="12" fillId="4" borderId="0" xfId="0" applyNumberFormat="1" applyFont="1" applyFill="1" applyBorder="1"/>
    <xf numFmtId="3" fontId="6" fillId="4" borderId="0" xfId="0" applyNumberFormat="1" applyFont="1" applyFill="1" applyBorder="1"/>
    <xf numFmtId="0" fontId="13" fillId="4" borderId="0" xfId="0" applyFont="1" applyFill="1" applyBorder="1"/>
    <xf numFmtId="0" fontId="13" fillId="4" borderId="0" xfId="0" applyNumberFormat="1" applyFont="1" applyFill="1" applyBorder="1"/>
    <xf numFmtId="164" fontId="13" fillId="4" borderId="0" xfId="0" applyNumberFormat="1" applyFont="1" applyFill="1" applyBorder="1"/>
    <xf numFmtId="164" fontId="13" fillId="4" borderId="0" xfId="0" applyNumberFormat="1" applyFont="1" applyFill="1" applyBorder="1" applyAlignment="1">
      <alignment horizontal="left"/>
    </xf>
    <xf numFmtId="0" fontId="13" fillId="4" borderId="0" xfId="0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16" fillId="0" borderId="0" xfId="0" applyFont="1"/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fill>
        <patternFill patternType="solid">
          <fgColor indexed="64"/>
          <bgColor theme="3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359833</xdr:colOff>
      <xdr:row>0</xdr:row>
      <xdr:rowOff>222250</xdr:rowOff>
    </xdr:from>
    <xdr:to>
      <xdr:col>0</xdr:col>
      <xdr:colOff>2391833</xdr:colOff>
      <xdr:row>5</xdr:row>
      <xdr:rowOff>264582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" y="222250"/>
          <a:ext cx="2032000" cy="1333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94" insertRowShift="1" totalsRowShown="0" headerRowDxfId="16" dataDxfId="15">
  <autoFilter ref="A10:O94"/>
  <sortState ref="A11:O146">
    <sortCondition descending="1" ref="L10:L146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SUM(J11:J15)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58"/>
      <c r="N3" s="15" t="s">
        <v>3</v>
      </c>
      <c r="O3" s="24">
        <v>41248</v>
      </c>
    </row>
    <row r="4" spans="1:23" ht="20.25" x14ac:dyDescent="0.3">
      <c r="A4" s="58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58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59" t="s">
        <v>480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23" x14ac:dyDescent="0.25">
      <c r="A7" s="57" t="s">
        <v>479</v>
      </c>
      <c r="B7" s="57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54" t="s">
        <v>15</v>
      </c>
      <c r="E9" s="55"/>
      <c r="F9" s="55"/>
      <c r="G9" s="56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61"/>
  <sheetViews>
    <sheetView tabSelected="1" zoomScale="90" zoomScaleNormal="90" workbookViewId="0">
      <selection activeCell="A99" sqref="A99"/>
    </sheetView>
  </sheetViews>
  <sheetFormatPr baseColWidth="10" defaultColWidth="11.42578125" defaultRowHeight="18" x14ac:dyDescent="0.25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2" spans="1:23" ht="23.25" customHeight="1" x14ac:dyDescent="0.25">
      <c r="A2" s="10"/>
      <c r="N2" s="35"/>
      <c r="O2" s="36"/>
    </row>
    <row r="3" spans="1:23" ht="22.5" customHeight="1" x14ac:dyDescent="0.25">
      <c r="A3" s="58"/>
      <c r="N3" s="35"/>
      <c r="O3" s="36"/>
    </row>
    <row r="4" spans="1:23" ht="20.25" x14ac:dyDescent="0.3">
      <c r="A4" s="58"/>
      <c r="B4" s="26"/>
      <c r="C4" s="26"/>
      <c r="D4" s="26"/>
      <c r="E4" s="26"/>
      <c r="F4" s="26"/>
      <c r="G4" s="26"/>
      <c r="H4" s="26"/>
      <c r="I4" s="26"/>
      <c r="J4" s="26"/>
      <c r="K4" s="26"/>
      <c r="N4" s="35"/>
      <c r="O4" s="37"/>
    </row>
    <row r="5" spans="1:23" ht="17.25" customHeight="1" x14ac:dyDescent="0.25">
      <c r="A5" s="58"/>
      <c r="B5" s="12"/>
      <c r="C5" s="12"/>
      <c r="D5" s="12"/>
      <c r="E5" s="12"/>
      <c r="F5" s="12"/>
      <c r="G5" s="12"/>
      <c r="H5" s="12"/>
      <c r="I5" s="12"/>
      <c r="J5" s="12"/>
      <c r="K5" s="12"/>
      <c r="N5" s="35"/>
      <c r="O5" s="30"/>
    </row>
    <row r="6" spans="1:23" ht="29.25" customHeight="1" x14ac:dyDescent="0.3">
      <c r="A6" s="59" t="s">
        <v>629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23" x14ac:dyDescent="0.25">
      <c r="A7" s="60" t="s">
        <v>479</v>
      </c>
      <c r="B7" s="60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61" t="s">
        <v>15</v>
      </c>
      <c r="E9" s="62"/>
      <c r="F9" s="62"/>
      <c r="G9" s="63"/>
      <c r="H9" s="3"/>
      <c r="I9" s="3"/>
      <c r="J9" s="3"/>
      <c r="K9" s="3"/>
    </row>
    <row r="10" spans="1:23" ht="165.75" customHeight="1" x14ac:dyDescent="0.25">
      <c r="A10" s="31" t="s">
        <v>11</v>
      </c>
      <c r="B10" s="32" t="s">
        <v>378</v>
      </c>
      <c r="C10" s="32" t="s">
        <v>0</v>
      </c>
      <c r="D10" s="33" t="s">
        <v>7</v>
      </c>
      <c r="E10" s="33" t="s">
        <v>8</v>
      </c>
      <c r="F10" s="33" t="s">
        <v>9</v>
      </c>
      <c r="G10" s="33" t="s">
        <v>10</v>
      </c>
      <c r="H10" s="32" t="s">
        <v>5</v>
      </c>
      <c r="I10" s="32" t="s">
        <v>16</v>
      </c>
      <c r="J10" s="32" t="s">
        <v>482</v>
      </c>
      <c r="K10" s="32" t="s">
        <v>377</v>
      </c>
      <c r="L10" s="32" t="s">
        <v>19</v>
      </c>
      <c r="M10" s="32" t="s">
        <v>6</v>
      </c>
      <c r="N10" s="32" t="s">
        <v>1</v>
      </c>
      <c r="O10" s="34" t="s">
        <v>13</v>
      </c>
      <c r="Q10" s="6"/>
      <c r="R10" s="6"/>
      <c r="S10" s="6"/>
      <c r="T10" s="6"/>
      <c r="U10" s="6"/>
    </row>
    <row r="11" spans="1:23" x14ac:dyDescent="0.25">
      <c r="A11" s="38" t="s">
        <v>190</v>
      </c>
      <c r="B11" s="38" t="s">
        <v>484</v>
      </c>
      <c r="C11" s="38" t="s">
        <v>483</v>
      </c>
      <c r="D11" s="38">
        <v>5000</v>
      </c>
      <c r="E11" s="38">
        <v>8000</v>
      </c>
      <c r="F11" s="38">
        <v>5000</v>
      </c>
      <c r="G11" s="38">
        <v>5000</v>
      </c>
      <c r="H11" s="39">
        <f>SUM(Tabla13[[#This Row],[PRIMER TRIMESTRE]:[CUARTO TRIMESTRE]])</f>
        <v>23000</v>
      </c>
      <c r="I11" s="40">
        <v>126</v>
      </c>
      <c r="J11" s="40">
        <f>+Tabla13[[#This Row],[CANTIDAD TOTAL]]*Tabla13[[#This Row],[PRECIO UNITARIO ESTIMADO]]</f>
        <v>2898000</v>
      </c>
      <c r="K11" s="41">
        <f>SUM(J11:J12)</f>
        <v>2936580</v>
      </c>
      <c r="L11" s="42" t="s">
        <v>20</v>
      </c>
      <c r="M11" s="42" t="s">
        <v>388</v>
      </c>
      <c r="N11" s="40"/>
      <c r="O11" s="38"/>
      <c r="T11" s="5" t="s">
        <v>26</v>
      </c>
      <c r="W11" s="13" t="s">
        <v>23</v>
      </c>
    </row>
    <row r="12" spans="1:23" x14ac:dyDescent="0.25">
      <c r="A12" s="38" t="s">
        <v>190</v>
      </c>
      <c r="B12" s="38" t="s">
        <v>485</v>
      </c>
      <c r="C12" s="38" t="s">
        <v>486</v>
      </c>
      <c r="D12" s="38">
        <v>500</v>
      </c>
      <c r="E12" s="38">
        <v>500</v>
      </c>
      <c r="F12" s="38">
        <v>500</v>
      </c>
      <c r="G12" s="38">
        <v>500</v>
      </c>
      <c r="H12" s="39">
        <f>SUM(Tabla13[[#This Row],[PRIMER TRIMESTRE]:[CUARTO TRIMESTRE]])</f>
        <v>2000</v>
      </c>
      <c r="I12" s="40">
        <v>19.29</v>
      </c>
      <c r="J12" s="40">
        <f>+Tabla13[[#This Row],[CANTIDAD TOTAL]]*Tabla13[[#This Row],[PRECIO UNITARIO ESTIMADO]]</f>
        <v>38580</v>
      </c>
      <c r="K12" s="41">
        <f>K11+Tabla13[[#This Row],[COSTO TOTAL UNITARIO ESTIMADO]]</f>
        <v>2975160</v>
      </c>
      <c r="L12" s="42" t="s">
        <v>20</v>
      </c>
      <c r="M12" s="42" t="s">
        <v>388</v>
      </c>
      <c r="N12" s="40"/>
      <c r="O12" s="38"/>
      <c r="T12" s="5" t="s">
        <v>27</v>
      </c>
      <c r="W12" s="13" t="s">
        <v>24</v>
      </c>
    </row>
    <row r="13" spans="1:23" x14ac:dyDescent="0.25">
      <c r="A13" s="38" t="s">
        <v>209</v>
      </c>
      <c r="B13" s="38" t="s">
        <v>487</v>
      </c>
      <c r="C13" s="38" t="s">
        <v>488</v>
      </c>
      <c r="D13" s="38">
        <v>400</v>
      </c>
      <c r="E13" s="38">
        <v>200</v>
      </c>
      <c r="F13" s="38">
        <v>200</v>
      </c>
      <c r="G13" s="38">
        <v>200</v>
      </c>
      <c r="H13" s="39">
        <f>SUM(Tabla13[[#This Row],[PRIMER TRIMESTRE]:[CUARTO TRIMESTRE]])</f>
        <v>1000</v>
      </c>
      <c r="I13" s="40">
        <v>51.12</v>
      </c>
      <c r="J13" s="40">
        <f>+Tabla13[[#This Row],[CANTIDAD TOTAL]]*Tabla13[[#This Row],[PRECIO UNITARIO ESTIMADO]]</f>
        <v>51120</v>
      </c>
      <c r="K13" s="41">
        <f>K12+Tabla13[[#This Row],[COSTO TOTAL UNITARIO ESTIMADO]]</f>
        <v>3026280</v>
      </c>
      <c r="L13" s="42" t="s">
        <v>20</v>
      </c>
      <c r="M13" s="42" t="s">
        <v>388</v>
      </c>
      <c r="N13" s="40"/>
      <c r="O13" s="38"/>
      <c r="T13" s="5" t="s">
        <v>28</v>
      </c>
      <c r="W13" s="13" t="s">
        <v>22</v>
      </c>
    </row>
    <row r="14" spans="1:23" x14ac:dyDescent="0.25">
      <c r="A14" s="38" t="s">
        <v>209</v>
      </c>
      <c r="B14" s="38" t="s">
        <v>489</v>
      </c>
      <c r="C14" s="38" t="s">
        <v>486</v>
      </c>
      <c r="D14" s="38">
        <v>100</v>
      </c>
      <c r="E14" s="38">
        <v>100</v>
      </c>
      <c r="F14" s="38">
        <v>100</v>
      </c>
      <c r="G14" s="38">
        <v>100</v>
      </c>
      <c r="H14" s="39">
        <f>SUM(Tabla13[[#This Row],[PRIMER TRIMESTRE]:[CUARTO TRIMESTRE]])</f>
        <v>400</v>
      </c>
      <c r="I14" s="40">
        <v>15</v>
      </c>
      <c r="J14" s="40">
        <f>+Tabla13[[#This Row],[CANTIDAD TOTAL]]*Tabla13[[#This Row],[PRECIO UNITARIO ESTIMADO]]</f>
        <v>6000</v>
      </c>
      <c r="K14" s="41">
        <f>K13+Tabla13[[#This Row],[COSTO TOTAL UNITARIO ESTIMADO]]</f>
        <v>3032280</v>
      </c>
      <c r="L14" s="42" t="s">
        <v>17</v>
      </c>
      <c r="M14" s="42" t="s">
        <v>388</v>
      </c>
      <c r="N14" s="40"/>
      <c r="O14" s="38"/>
      <c r="T14" s="5" t="s">
        <v>29</v>
      </c>
      <c r="W14" s="13" t="s">
        <v>21</v>
      </c>
    </row>
    <row r="15" spans="1:23" x14ac:dyDescent="0.25">
      <c r="A15" s="38" t="s">
        <v>190</v>
      </c>
      <c r="B15" s="38" t="s">
        <v>490</v>
      </c>
      <c r="C15" s="38" t="s">
        <v>486</v>
      </c>
      <c r="D15" s="38">
        <v>100</v>
      </c>
      <c r="E15" s="38">
        <v>100</v>
      </c>
      <c r="F15" s="38">
        <v>100</v>
      </c>
      <c r="G15" s="38">
        <v>100</v>
      </c>
      <c r="H15" s="39">
        <f>SUM(Tabla13[[#This Row],[PRIMER TRIMESTRE]:[CUARTO TRIMESTRE]])</f>
        <v>400</v>
      </c>
      <c r="I15" s="40">
        <v>362</v>
      </c>
      <c r="J15" s="40">
        <f>+Tabla13[[#This Row],[CANTIDAD TOTAL]]*Tabla13[[#This Row],[PRECIO UNITARIO ESTIMADO]]</f>
        <v>144800</v>
      </c>
      <c r="K15" s="41">
        <f>K14+Tabla13[[#This Row],[COSTO TOTAL UNITARIO ESTIMADO]]</f>
        <v>3177080</v>
      </c>
      <c r="L15" s="42" t="s">
        <v>17</v>
      </c>
      <c r="M15" s="42" t="s">
        <v>388</v>
      </c>
      <c r="N15" s="40"/>
      <c r="O15" s="38"/>
      <c r="T15" s="5" t="s">
        <v>30</v>
      </c>
      <c r="W15" s="13" t="s">
        <v>20</v>
      </c>
    </row>
    <row r="16" spans="1:23" x14ac:dyDescent="0.25">
      <c r="A16" s="38" t="s">
        <v>190</v>
      </c>
      <c r="B16" s="38" t="s">
        <v>491</v>
      </c>
      <c r="C16" s="38" t="s">
        <v>486</v>
      </c>
      <c r="D16" s="38">
        <v>50</v>
      </c>
      <c r="E16" s="38">
        <v>50</v>
      </c>
      <c r="F16" s="38">
        <v>50</v>
      </c>
      <c r="G16" s="38">
        <v>50</v>
      </c>
      <c r="H16" s="39">
        <f>SUM(Tabla13[[#This Row],[PRIMER TRIMESTRE]:[CUARTO TRIMESTRE]])</f>
        <v>200</v>
      </c>
      <c r="I16" s="40">
        <v>17</v>
      </c>
      <c r="J16" s="40">
        <f>+Tabla13[[#This Row],[CANTIDAD TOTAL]]*Tabla13[[#This Row],[PRECIO UNITARIO ESTIMADO]]</f>
        <v>3400</v>
      </c>
      <c r="K16" s="41">
        <f>K15+Tabla13[[#This Row],[COSTO TOTAL UNITARIO ESTIMADO]]</f>
        <v>3180480</v>
      </c>
      <c r="L16" s="42" t="s">
        <v>18</v>
      </c>
      <c r="M16" s="42" t="s">
        <v>388</v>
      </c>
      <c r="N16" s="40"/>
      <c r="O16" s="38"/>
      <c r="T16" s="5" t="s">
        <v>31</v>
      </c>
      <c r="W16" s="13" t="s">
        <v>17</v>
      </c>
    </row>
    <row r="17" spans="1:23" x14ac:dyDescent="0.25">
      <c r="A17" s="38" t="s">
        <v>574</v>
      </c>
      <c r="B17" s="38" t="s">
        <v>492</v>
      </c>
      <c r="C17" s="38" t="s">
        <v>486</v>
      </c>
      <c r="D17" s="38">
        <v>200</v>
      </c>
      <c r="E17" s="38">
        <v>100</v>
      </c>
      <c r="F17" s="38">
        <v>100</v>
      </c>
      <c r="G17" s="38">
        <v>100</v>
      </c>
      <c r="H17" s="39">
        <f>SUM(Tabla13[[#This Row],[PRIMER TRIMESTRE]:[CUARTO TRIMESTRE]])</f>
        <v>500</v>
      </c>
      <c r="I17" s="40">
        <v>276</v>
      </c>
      <c r="J17" s="40">
        <f>+Tabla13[[#This Row],[CANTIDAD TOTAL]]*Tabla13[[#This Row],[PRECIO UNITARIO ESTIMADO]]</f>
        <v>138000</v>
      </c>
      <c r="K17" s="41">
        <f>K16+Tabla13[[#This Row],[COSTO TOTAL UNITARIO ESTIMADO]]</f>
        <v>3318480</v>
      </c>
      <c r="L17" s="42" t="s">
        <v>18</v>
      </c>
      <c r="M17" s="42" t="s">
        <v>388</v>
      </c>
      <c r="N17" s="40"/>
      <c r="O17" s="38"/>
      <c r="T17" s="5" t="s">
        <v>32</v>
      </c>
      <c r="W17" s="13" t="s">
        <v>18</v>
      </c>
    </row>
    <row r="18" spans="1:23" x14ac:dyDescent="0.25">
      <c r="A18" s="38" t="s">
        <v>575</v>
      </c>
      <c r="B18" s="38" t="s">
        <v>493</v>
      </c>
      <c r="C18" s="38" t="s">
        <v>486</v>
      </c>
      <c r="D18" s="38">
        <v>200</v>
      </c>
      <c r="E18" s="38">
        <v>200</v>
      </c>
      <c r="F18" s="38">
        <v>200</v>
      </c>
      <c r="G18" s="38">
        <v>200</v>
      </c>
      <c r="H18" s="39">
        <f>SUM(Tabla13[[#This Row],[PRIMER TRIMESTRE]:[CUARTO TRIMESTRE]])</f>
        <v>800</v>
      </c>
      <c r="I18" s="40">
        <v>29.4</v>
      </c>
      <c r="J18" s="40">
        <f>+Tabla13[[#This Row],[CANTIDAD TOTAL]]*Tabla13[[#This Row],[PRECIO UNITARIO ESTIMADO]]</f>
        <v>23520</v>
      </c>
      <c r="K18" s="41">
        <f>K17+Tabla13[[#This Row],[COSTO TOTAL UNITARIO ESTIMADO]]</f>
        <v>3342000</v>
      </c>
      <c r="L18" s="42" t="s">
        <v>20</v>
      </c>
      <c r="M18" s="42" t="s">
        <v>388</v>
      </c>
      <c r="N18" s="40"/>
      <c r="O18" s="38"/>
      <c r="T18" s="5" t="s">
        <v>33</v>
      </c>
      <c r="W18" s="13"/>
    </row>
    <row r="19" spans="1:23" x14ac:dyDescent="0.25">
      <c r="A19" s="38" t="s">
        <v>576</v>
      </c>
      <c r="B19" s="38" t="s">
        <v>494</v>
      </c>
      <c r="C19" s="38" t="s">
        <v>486</v>
      </c>
      <c r="D19" s="38">
        <v>50</v>
      </c>
      <c r="E19" s="38">
        <v>50</v>
      </c>
      <c r="F19" s="38">
        <v>50</v>
      </c>
      <c r="G19" s="38">
        <v>50</v>
      </c>
      <c r="H19" s="39">
        <f>SUM(Tabla13[[#This Row],[PRIMER TRIMESTRE]:[CUARTO TRIMESTRE]])</f>
        <v>200</v>
      </c>
      <c r="I19" s="40">
        <v>55</v>
      </c>
      <c r="J19" s="40">
        <f>+Tabla13[[#This Row],[CANTIDAD TOTAL]]*Tabla13[[#This Row],[PRECIO UNITARIO ESTIMADO]]</f>
        <v>11000</v>
      </c>
      <c r="K19" s="41">
        <f>K18+Tabla13[[#This Row],[COSTO TOTAL UNITARIO ESTIMADO]]</f>
        <v>3353000</v>
      </c>
      <c r="L19" s="42" t="s">
        <v>17</v>
      </c>
      <c r="M19" s="42" t="s">
        <v>388</v>
      </c>
      <c r="N19" s="40"/>
      <c r="O19" s="38"/>
      <c r="T19" s="5" t="s">
        <v>34</v>
      </c>
      <c r="W19" s="13"/>
    </row>
    <row r="20" spans="1:23" x14ac:dyDescent="0.25">
      <c r="A20" s="38" t="s">
        <v>577</v>
      </c>
      <c r="B20" s="38" t="s">
        <v>496</v>
      </c>
      <c r="C20" s="43" t="s">
        <v>488</v>
      </c>
      <c r="D20" s="38">
        <v>100</v>
      </c>
      <c r="E20" s="38">
        <v>100</v>
      </c>
      <c r="F20" s="38">
        <v>100</v>
      </c>
      <c r="G20" s="38">
        <v>100</v>
      </c>
      <c r="H20" s="39">
        <f>SUM(Tabla13[[#This Row],[PRIMER TRIMESTRE]:[CUARTO TRIMESTRE]])</f>
        <v>400</v>
      </c>
      <c r="I20" s="40">
        <v>77</v>
      </c>
      <c r="J20" s="40">
        <f>+Tabla13[[#This Row],[CANTIDAD TOTAL]]*Tabla13[[#This Row],[PRECIO UNITARIO ESTIMADO]]</f>
        <v>30800</v>
      </c>
      <c r="K20" s="41">
        <f>K19+Tabla13[[#This Row],[COSTO TOTAL UNITARIO ESTIMADO]]</f>
        <v>3383800</v>
      </c>
      <c r="L20" s="42" t="s">
        <v>18</v>
      </c>
      <c r="M20" s="42" t="s">
        <v>388</v>
      </c>
      <c r="N20" s="40"/>
      <c r="O20" s="38"/>
      <c r="T20" s="5" t="s">
        <v>35</v>
      </c>
      <c r="W20" s="13"/>
    </row>
    <row r="21" spans="1:23" x14ac:dyDescent="0.25">
      <c r="A21" s="38" t="s">
        <v>190</v>
      </c>
      <c r="B21" s="38" t="s">
        <v>495</v>
      </c>
      <c r="C21" s="43" t="s">
        <v>488</v>
      </c>
      <c r="D21" s="38">
        <v>100</v>
      </c>
      <c r="E21" s="38">
        <v>100</v>
      </c>
      <c r="F21" s="38">
        <v>100</v>
      </c>
      <c r="G21" s="38">
        <v>100</v>
      </c>
      <c r="H21" s="39">
        <f>SUM(Tabla13[[#This Row],[PRIMER TRIMESTRE]:[CUARTO TRIMESTRE]])</f>
        <v>400</v>
      </c>
      <c r="I21" s="40">
        <v>28</v>
      </c>
      <c r="J21" s="40">
        <f>+Tabla13[[#This Row],[CANTIDAD TOTAL]]*Tabla13[[#This Row],[PRECIO UNITARIO ESTIMADO]]</f>
        <v>11200</v>
      </c>
      <c r="K21" s="41">
        <f>K20+Tabla13[[#This Row],[COSTO TOTAL UNITARIO ESTIMADO]]</f>
        <v>3395000</v>
      </c>
      <c r="L21" s="42" t="s">
        <v>20</v>
      </c>
      <c r="M21" s="42" t="s">
        <v>388</v>
      </c>
      <c r="N21" s="40"/>
      <c r="O21" s="38"/>
      <c r="T21" s="5" t="s">
        <v>36</v>
      </c>
      <c r="W21" s="13"/>
    </row>
    <row r="22" spans="1:23" x14ac:dyDescent="0.25">
      <c r="A22" s="38" t="s">
        <v>190</v>
      </c>
      <c r="B22" s="38" t="s">
        <v>497</v>
      </c>
      <c r="C22" s="38" t="s">
        <v>488</v>
      </c>
      <c r="D22" s="38">
        <v>100</v>
      </c>
      <c r="E22" s="38">
        <v>100</v>
      </c>
      <c r="F22" s="38">
        <v>100</v>
      </c>
      <c r="G22" s="38">
        <v>100</v>
      </c>
      <c r="H22" s="39">
        <f>SUM(Tabla13[[#This Row],[PRIMER TRIMESTRE]:[CUARTO TRIMESTRE]])</f>
        <v>400</v>
      </c>
      <c r="I22" s="40">
        <v>15</v>
      </c>
      <c r="J22" s="40">
        <f>+Tabla13[[#This Row],[CANTIDAD TOTAL]]*Tabla13[[#This Row],[PRECIO UNITARIO ESTIMADO]]</f>
        <v>6000</v>
      </c>
      <c r="K22" s="41">
        <f>K21+Tabla13[[#This Row],[COSTO TOTAL UNITARIO ESTIMADO]]</f>
        <v>3401000</v>
      </c>
      <c r="L22" s="42" t="s">
        <v>17</v>
      </c>
      <c r="M22" s="42" t="s">
        <v>388</v>
      </c>
      <c r="N22" s="40"/>
      <c r="O22" s="38"/>
      <c r="T22" s="5" t="s">
        <v>37</v>
      </c>
      <c r="W22" s="13"/>
    </row>
    <row r="23" spans="1:23" x14ac:dyDescent="0.25">
      <c r="A23" s="38" t="s">
        <v>574</v>
      </c>
      <c r="B23" s="38" t="s">
        <v>498</v>
      </c>
      <c r="C23" s="38" t="s">
        <v>488</v>
      </c>
      <c r="D23" s="38">
        <v>400</v>
      </c>
      <c r="E23" s="38">
        <v>400</v>
      </c>
      <c r="F23" s="38">
        <v>400</v>
      </c>
      <c r="G23" s="38">
        <v>400</v>
      </c>
      <c r="H23" s="39">
        <f>SUM(Tabla13[[#This Row],[PRIMER TRIMESTRE]:[CUARTO TRIMESTRE]])</f>
        <v>1600</v>
      </c>
      <c r="I23" s="40">
        <v>60</v>
      </c>
      <c r="J23" s="40">
        <f>+Tabla13[[#This Row],[CANTIDAD TOTAL]]*Tabla13[[#This Row],[PRECIO UNITARIO ESTIMADO]]</f>
        <v>96000</v>
      </c>
      <c r="K23" s="41">
        <f>K22+Tabla13[[#This Row],[COSTO TOTAL UNITARIO ESTIMADO]]</f>
        <v>3497000</v>
      </c>
      <c r="L23" s="42" t="s">
        <v>20</v>
      </c>
      <c r="M23" s="42" t="s">
        <v>388</v>
      </c>
      <c r="N23" s="40"/>
      <c r="O23" s="38"/>
      <c r="T23" s="5" t="s">
        <v>38</v>
      </c>
      <c r="W23" s="13"/>
    </row>
    <row r="24" spans="1:23" x14ac:dyDescent="0.25">
      <c r="A24" s="38" t="s">
        <v>575</v>
      </c>
      <c r="B24" s="38" t="s">
        <v>499</v>
      </c>
      <c r="C24" s="38" t="s">
        <v>488</v>
      </c>
      <c r="D24" s="38">
        <v>100</v>
      </c>
      <c r="E24" s="38">
        <v>100</v>
      </c>
      <c r="F24" s="38">
        <v>100</v>
      </c>
      <c r="G24" s="38">
        <v>100</v>
      </c>
      <c r="H24" s="39">
        <f>SUM(Tabla13[[#This Row],[PRIMER TRIMESTRE]:[CUARTO TRIMESTRE]])</f>
        <v>400</v>
      </c>
      <c r="I24" s="40">
        <v>90</v>
      </c>
      <c r="J24" s="40">
        <f>+Tabla13[[#This Row],[CANTIDAD TOTAL]]*Tabla13[[#This Row],[PRECIO UNITARIO ESTIMADO]]</f>
        <v>36000</v>
      </c>
      <c r="K24" s="41">
        <f>K23+Tabla13[[#This Row],[COSTO TOTAL UNITARIO ESTIMADO]]</f>
        <v>3533000</v>
      </c>
      <c r="L24" s="42" t="s">
        <v>20</v>
      </c>
      <c r="M24" s="42" t="s">
        <v>388</v>
      </c>
      <c r="N24" s="40"/>
      <c r="O24" s="38"/>
      <c r="T24" s="5" t="s">
        <v>39</v>
      </c>
      <c r="W24" s="13"/>
    </row>
    <row r="25" spans="1:23" x14ac:dyDescent="0.25">
      <c r="A25" s="38" t="s">
        <v>576</v>
      </c>
      <c r="B25" s="38" t="s">
        <v>500</v>
      </c>
      <c r="C25" s="38" t="s">
        <v>488</v>
      </c>
      <c r="D25" s="38">
        <v>10</v>
      </c>
      <c r="E25" s="38">
        <v>10</v>
      </c>
      <c r="F25" s="38">
        <v>10</v>
      </c>
      <c r="G25" s="38">
        <v>10</v>
      </c>
      <c r="H25" s="39">
        <f>SUM(Tabla13[[#This Row],[PRIMER TRIMESTRE]:[CUARTO TRIMESTRE]])</f>
        <v>40</v>
      </c>
      <c r="I25" s="40">
        <v>400</v>
      </c>
      <c r="J25" s="40">
        <f>+Tabla13[[#This Row],[CANTIDAD TOTAL]]*Tabla13[[#This Row],[PRECIO UNITARIO ESTIMADO]]</f>
        <v>16000</v>
      </c>
      <c r="K25" s="41">
        <f>K24+Tabla13[[#This Row],[COSTO TOTAL UNITARIO ESTIMADO]]</f>
        <v>3549000</v>
      </c>
      <c r="L25" s="42" t="s">
        <v>20</v>
      </c>
      <c r="M25" s="42" t="s">
        <v>388</v>
      </c>
      <c r="N25" s="40"/>
      <c r="O25" s="38"/>
      <c r="T25" s="5" t="s">
        <v>40</v>
      </c>
      <c r="W25" s="13"/>
    </row>
    <row r="26" spans="1:23" x14ac:dyDescent="0.25">
      <c r="A26" s="38" t="s">
        <v>577</v>
      </c>
      <c r="B26" s="38" t="s">
        <v>501</v>
      </c>
      <c r="C26" s="38" t="s">
        <v>486</v>
      </c>
      <c r="D26" s="38">
        <v>50</v>
      </c>
      <c r="E26" s="38">
        <v>50</v>
      </c>
      <c r="F26" s="38">
        <v>50</v>
      </c>
      <c r="G26" s="38">
        <v>50</v>
      </c>
      <c r="H26" s="39">
        <f>SUM(Tabla13[[#This Row],[PRIMER TRIMESTRE]:[CUARTO TRIMESTRE]])</f>
        <v>200</v>
      </c>
      <c r="I26" s="40">
        <v>232</v>
      </c>
      <c r="J26" s="40">
        <f>+Tabla13[[#This Row],[CANTIDAD TOTAL]]*Tabla13[[#This Row],[PRECIO UNITARIO ESTIMADO]]</f>
        <v>46400</v>
      </c>
      <c r="K26" s="41">
        <f>K25+Tabla13[[#This Row],[COSTO TOTAL UNITARIO ESTIMADO]]</f>
        <v>3595400</v>
      </c>
      <c r="L26" s="42" t="s">
        <v>20</v>
      </c>
      <c r="M26" s="42" t="s">
        <v>388</v>
      </c>
      <c r="N26" s="40"/>
      <c r="O26" s="38"/>
      <c r="T26" s="5" t="s">
        <v>41</v>
      </c>
      <c r="W26" s="13"/>
    </row>
    <row r="27" spans="1:23" x14ac:dyDescent="0.25">
      <c r="A27" s="38" t="s">
        <v>578</v>
      </c>
      <c r="B27" s="38" t="s">
        <v>502</v>
      </c>
      <c r="C27" s="38" t="s">
        <v>486</v>
      </c>
      <c r="D27" s="38">
        <v>50</v>
      </c>
      <c r="E27" s="38">
        <v>50</v>
      </c>
      <c r="F27" s="38">
        <v>50</v>
      </c>
      <c r="G27" s="38">
        <v>50</v>
      </c>
      <c r="H27" s="39">
        <f>SUM(Tabla13[[#This Row],[PRIMER TRIMESTRE]:[CUARTO TRIMESTRE]])</f>
        <v>200</v>
      </c>
      <c r="I27" s="40">
        <v>200</v>
      </c>
      <c r="J27" s="40">
        <f>+Tabla13[[#This Row],[CANTIDAD TOTAL]]*Tabla13[[#This Row],[PRECIO UNITARIO ESTIMADO]]</f>
        <v>40000</v>
      </c>
      <c r="K27" s="41">
        <f>K26+Tabla13[[#This Row],[COSTO TOTAL UNITARIO ESTIMADO]]</f>
        <v>3635400</v>
      </c>
      <c r="L27" s="42" t="s">
        <v>20</v>
      </c>
      <c r="M27" s="42" t="s">
        <v>388</v>
      </c>
      <c r="N27" s="40"/>
      <c r="O27" s="38"/>
      <c r="T27" s="5" t="s">
        <v>42</v>
      </c>
      <c r="W27" s="13"/>
    </row>
    <row r="28" spans="1:23" x14ac:dyDescent="0.25">
      <c r="A28" s="38" t="s">
        <v>579</v>
      </c>
      <c r="B28" s="38" t="s">
        <v>503</v>
      </c>
      <c r="C28" s="38" t="s">
        <v>486</v>
      </c>
      <c r="D28" s="38">
        <v>300</v>
      </c>
      <c r="E28" s="38">
        <v>300</v>
      </c>
      <c r="F28" s="38">
        <v>300</v>
      </c>
      <c r="G28" s="38">
        <v>300</v>
      </c>
      <c r="H28" s="39">
        <f>SUM(Tabla13[[#This Row],[PRIMER TRIMESTRE]:[CUARTO TRIMESTRE]])</f>
        <v>1200</v>
      </c>
      <c r="I28" s="40">
        <v>21</v>
      </c>
      <c r="J28" s="40">
        <f>+Tabla13[[#This Row],[CANTIDAD TOTAL]]*Tabla13[[#This Row],[PRECIO UNITARIO ESTIMADO]]</f>
        <v>25200</v>
      </c>
      <c r="K28" s="41">
        <f>K27+Tabla13[[#This Row],[COSTO TOTAL UNITARIO ESTIMADO]]</f>
        <v>3660600</v>
      </c>
      <c r="L28" s="42" t="s">
        <v>20</v>
      </c>
      <c r="M28" s="42" t="s">
        <v>388</v>
      </c>
      <c r="N28" s="40"/>
      <c r="O28" s="38"/>
      <c r="T28" s="5" t="s">
        <v>43</v>
      </c>
      <c r="W28" s="13"/>
    </row>
    <row r="29" spans="1:23" x14ac:dyDescent="0.25">
      <c r="A29" s="38" t="s">
        <v>580</v>
      </c>
      <c r="B29" s="38" t="s">
        <v>504</v>
      </c>
      <c r="C29" s="38" t="s">
        <v>486</v>
      </c>
      <c r="D29" s="38">
        <v>10</v>
      </c>
      <c r="E29" s="38">
        <v>10</v>
      </c>
      <c r="F29" s="38">
        <v>10</v>
      </c>
      <c r="G29" s="38">
        <v>10</v>
      </c>
      <c r="H29" s="39">
        <f>SUM(Tabla13[[#This Row],[PRIMER TRIMESTRE]:[CUARTO TRIMESTRE]])</f>
        <v>40</v>
      </c>
      <c r="I29" s="40">
        <v>1122</v>
      </c>
      <c r="J29" s="40">
        <f>+Tabla13[[#This Row],[CANTIDAD TOTAL]]*Tabla13[[#This Row],[PRECIO UNITARIO ESTIMADO]]</f>
        <v>44880</v>
      </c>
      <c r="K29" s="41">
        <f>K28+Tabla13[[#This Row],[COSTO TOTAL UNITARIO ESTIMADO]]</f>
        <v>3705480</v>
      </c>
      <c r="L29" s="42" t="s">
        <v>20</v>
      </c>
      <c r="M29" s="42" t="s">
        <v>388</v>
      </c>
      <c r="N29" s="40"/>
      <c r="O29" s="38"/>
      <c r="T29" s="5" t="s">
        <v>44</v>
      </c>
      <c r="W29" s="13"/>
    </row>
    <row r="30" spans="1:23" x14ac:dyDescent="0.25">
      <c r="A30" s="38" t="s">
        <v>581</v>
      </c>
      <c r="B30" s="38" t="s">
        <v>505</v>
      </c>
      <c r="C30" s="38" t="s">
        <v>486</v>
      </c>
      <c r="D30" s="38">
        <v>200</v>
      </c>
      <c r="E30" s="38">
        <v>200</v>
      </c>
      <c r="F30" s="38">
        <v>200</v>
      </c>
      <c r="G30" s="38">
        <v>200</v>
      </c>
      <c r="H30" s="39">
        <f>SUM(Tabla13[[#This Row],[PRIMER TRIMESTRE]:[CUARTO TRIMESTRE]])</f>
        <v>800</v>
      </c>
      <c r="I30" s="40">
        <v>25</v>
      </c>
      <c r="J30" s="40">
        <f>+Tabla13[[#This Row],[CANTIDAD TOTAL]]*Tabla13[[#This Row],[PRECIO UNITARIO ESTIMADO]]</f>
        <v>20000</v>
      </c>
      <c r="K30" s="41">
        <f>K29+Tabla13[[#This Row],[COSTO TOTAL UNITARIO ESTIMADO]]</f>
        <v>3725480</v>
      </c>
      <c r="L30" s="42" t="s">
        <v>20</v>
      </c>
      <c r="M30" s="42" t="s">
        <v>388</v>
      </c>
      <c r="N30" s="40"/>
      <c r="O30" s="38"/>
      <c r="T30" s="5" t="s">
        <v>45</v>
      </c>
      <c r="W30" s="13"/>
    </row>
    <row r="31" spans="1:23" x14ac:dyDescent="0.25">
      <c r="A31" s="38" t="s">
        <v>582</v>
      </c>
      <c r="B31" s="38" t="s">
        <v>506</v>
      </c>
      <c r="C31" s="38" t="s">
        <v>483</v>
      </c>
      <c r="D31" s="38">
        <v>300</v>
      </c>
      <c r="E31" s="38">
        <v>300</v>
      </c>
      <c r="F31" s="38">
        <v>300</v>
      </c>
      <c r="G31" s="38">
        <v>300</v>
      </c>
      <c r="H31" s="39">
        <f>SUM(Tabla13[[#This Row],[PRIMER TRIMESTRE]:[CUARTO TRIMESTRE]])</f>
        <v>1200</v>
      </c>
      <c r="I31" s="40">
        <v>199</v>
      </c>
      <c r="J31" s="40">
        <f>+Tabla13[[#This Row],[CANTIDAD TOTAL]]*Tabla13[[#This Row],[PRECIO UNITARIO ESTIMADO]]</f>
        <v>238800</v>
      </c>
      <c r="K31" s="41">
        <f>K30+Tabla13[[#This Row],[COSTO TOTAL UNITARIO ESTIMADO]]</f>
        <v>3964280</v>
      </c>
      <c r="L31" s="42" t="s">
        <v>20</v>
      </c>
      <c r="M31" s="42" t="s">
        <v>388</v>
      </c>
      <c r="N31" s="40"/>
      <c r="O31" s="38"/>
      <c r="T31" s="5" t="s">
        <v>46</v>
      </c>
      <c r="W31" s="13"/>
    </row>
    <row r="32" spans="1:23" x14ac:dyDescent="0.25">
      <c r="A32" s="38" t="s">
        <v>583</v>
      </c>
      <c r="B32" s="38" t="s">
        <v>507</v>
      </c>
      <c r="C32" s="38" t="s">
        <v>564</v>
      </c>
      <c r="D32" s="38">
        <v>200</v>
      </c>
      <c r="E32" s="38">
        <v>200</v>
      </c>
      <c r="F32" s="38">
        <v>200</v>
      </c>
      <c r="G32" s="38">
        <v>200</v>
      </c>
      <c r="H32" s="39">
        <f>SUM(Tabla13[[#This Row],[PRIMER TRIMESTRE]:[CUARTO TRIMESTRE]])</f>
        <v>800</v>
      </c>
      <c r="I32" s="40">
        <v>180</v>
      </c>
      <c r="J32" s="40">
        <f>+Tabla13[[#This Row],[CANTIDAD TOTAL]]*Tabla13[[#This Row],[PRECIO UNITARIO ESTIMADO]]</f>
        <v>144000</v>
      </c>
      <c r="K32" s="41">
        <f>K31+Tabla13[[#This Row],[COSTO TOTAL UNITARIO ESTIMADO]]</f>
        <v>4108280</v>
      </c>
      <c r="L32" s="42" t="s">
        <v>20</v>
      </c>
      <c r="M32" s="42" t="s">
        <v>388</v>
      </c>
      <c r="N32" s="40"/>
      <c r="O32" s="38"/>
      <c r="T32" s="5" t="s">
        <v>47</v>
      </c>
      <c r="W32" s="13"/>
    </row>
    <row r="33" spans="1:23" x14ac:dyDescent="0.25">
      <c r="A33" s="38" t="s">
        <v>584</v>
      </c>
      <c r="B33" s="38" t="s">
        <v>508</v>
      </c>
      <c r="C33" s="38" t="s">
        <v>486</v>
      </c>
      <c r="D33" s="38">
        <v>500</v>
      </c>
      <c r="E33" s="38">
        <v>300</v>
      </c>
      <c r="F33" s="38">
        <v>200</v>
      </c>
      <c r="G33" s="38">
        <v>200</v>
      </c>
      <c r="H33" s="39">
        <f>SUM(Tabla13[[#This Row],[PRIMER TRIMESTRE]:[CUARTO TRIMESTRE]])</f>
        <v>1200</v>
      </c>
      <c r="I33" s="40">
        <v>20</v>
      </c>
      <c r="J33" s="40">
        <f>+Tabla13[[#This Row],[CANTIDAD TOTAL]]*Tabla13[[#This Row],[PRECIO UNITARIO ESTIMADO]]</f>
        <v>24000</v>
      </c>
      <c r="K33" s="41">
        <f>K32+Tabla13[[#This Row],[COSTO TOTAL UNITARIO ESTIMADO]]</f>
        <v>4132280</v>
      </c>
      <c r="L33" s="42" t="s">
        <v>20</v>
      </c>
      <c r="M33" s="42" t="s">
        <v>388</v>
      </c>
      <c r="N33" s="40"/>
      <c r="O33" s="38"/>
      <c r="T33" s="5" t="s">
        <v>48</v>
      </c>
      <c r="W33" s="13"/>
    </row>
    <row r="34" spans="1:23" x14ac:dyDescent="0.25">
      <c r="A34" s="38" t="s">
        <v>585</v>
      </c>
      <c r="B34" s="38" t="s">
        <v>509</v>
      </c>
      <c r="C34" s="38" t="s">
        <v>486</v>
      </c>
      <c r="D34" s="38">
        <v>200</v>
      </c>
      <c r="E34" s="38">
        <v>50</v>
      </c>
      <c r="F34" s="38">
        <v>100</v>
      </c>
      <c r="G34" s="38">
        <v>50</v>
      </c>
      <c r="H34" s="39">
        <f>SUM(Tabla13[[#This Row],[PRIMER TRIMESTRE]:[CUARTO TRIMESTRE]])</f>
        <v>400</v>
      </c>
      <c r="I34" s="40">
        <v>43</v>
      </c>
      <c r="J34" s="40">
        <f>+Tabla13[[#This Row],[CANTIDAD TOTAL]]*Tabla13[[#This Row],[PRECIO UNITARIO ESTIMADO]]</f>
        <v>17200</v>
      </c>
      <c r="K34" s="41">
        <f>K33+Tabla13[[#This Row],[COSTO TOTAL UNITARIO ESTIMADO]]</f>
        <v>4149480</v>
      </c>
      <c r="L34" s="42" t="s">
        <v>20</v>
      </c>
      <c r="M34" s="42" t="s">
        <v>388</v>
      </c>
      <c r="N34" s="40"/>
      <c r="O34" s="38"/>
      <c r="T34" s="5" t="s">
        <v>49</v>
      </c>
      <c r="W34" s="13"/>
    </row>
    <row r="35" spans="1:23" x14ac:dyDescent="0.25">
      <c r="A35" s="38" t="s">
        <v>586</v>
      </c>
      <c r="B35" s="38" t="s">
        <v>510</v>
      </c>
      <c r="C35" s="38" t="s">
        <v>486</v>
      </c>
      <c r="D35" s="38">
        <v>100</v>
      </c>
      <c r="E35" s="38">
        <v>50</v>
      </c>
      <c r="F35" s="38">
        <v>50</v>
      </c>
      <c r="G35" s="38">
        <v>100</v>
      </c>
      <c r="H35" s="39">
        <f>SUM(Tabla13[[#This Row],[PRIMER TRIMESTRE]:[CUARTO TRIMESTRE]])</f>
        <v>300</v>
      </c>
      <c r="I35" s="40">
        <v>34</v>
      </c>
      <c r="J35" s="40">
        <f>+Tabla13[[#This Row],[CANTIDAD TOTAL]]*Tabla13[[#This Row],[PRECIO UNITARIO ESTIMADO]]</f>
        <v>10200</v>
      </c>
      <c r="K35" s="41">
        <f>K34+Tabla13[[#This Row],[COSTO TOTAL UNITARIO ESTIMADO]]</f>
        <v>4159680</v>
      </c>
      <c r="L35" s="42" t="s">
        <v>20</v>
      </c>
      <c r="M35" s="42" t="s">
        <v>388</v>
      </c>
      <c r="N35" s="40"/>
      <c r="O35" s="38"/>
      <c r="T35" s="5" t="s">
        <v>50</v>
      </c>
      <c r="W35" s="13"/>
    </row>
    <row r="36" spans="1:23" x14ac:dyDescent="0.25">
      <c r="A36" s="38" t="s">
        <v>587</v>
      </c>
      <c r="B36" s="38" t="s">
        <v>511</v>
      </c>
      <c r="C36" s="38" t="s">
        <v>486</v>
      </c>
      <c r="D36" s="38">
        <v>500</v>
      </c>
      <c r="E36" s="38">
        <v>300</v>
      </c>
      <c r="F36" s="38">
        <v>400</v>
      </c>
      <c r="G36" s="38">
        <v>400</v>
      </c>
      <c r="H36" s="39">
        <f>SUM(Tabla13[[#This Row],[PRIMER TRIMESTRE]:[CUARTO TRIMESTRE]])</f>
        <v>1600</v>
      </c>
      <c r="I36" s="40">
        <v>18</v>
      </c>
      <c r="J36" s="40">
        <f>+Tabla13[[#This Row],[CANTIDAD TOTAL]]*Tabla13[[#This Row],[PRECIO UNITARIO ESTIMADO]]</f>
        <v>28800</v>
      </c>
      <c r="K36" s="41">
        <f>K35+Tabla13[[#This Row],[COSTO TOTAL UNITARIO ESTIMADO]]</f>
        <v>4188480</v>
      </c>
      <c r="L36" s="42" t="s">
        <v>20</v>
      </c>
      <c r="M36" s="42" t="s">
        <v>388</v>
      </c>
      <c r="N36" s="40"/>
      <c r="O36" s="38"/>
      <c r="T36" s="5" t="s">
        <v>51</v>
      </c>
      <c r="W36" s="13"/>
    </row>
    <row r="37" spans="1:23" x14ac:dyDescent="0.25">
      <c r="A37" s="38" t="s">
        <v>588</v>
      </c>
      <c r="B37" s="38" t="s">
        <v>512</v>
      </c>
      <c r="C37" s="38" t="s">
        <v>486</v>
      </c>
      <c r="D37" s="38">
        <v>300</v>
      </c>
      <c r="E37" s="38">
        <v>200</v>
      </c>
      <c r="F37" s="38">
        <v>200</v>
      </c>
      <c r="G37" s="38">
        <v>200</v>
      </c>
      <c r="H37" s="39">
        <f>SUM(Tabla13[[#This Row],[PRIMER TRIMESTRE]:[CUARTO TRIMESTRE]])</f>
        <v>900</v>
      </c>
      <c r="I37" s="40">
        <v>22</v>
      </c>
      <c r="J37" s="40">
        <f>+Tabla13[[#This Row],[CANTIDAD TOTAL]]*Tabla13[[#This Row],[PRECIO UNITARIO ESTIMADO]]</f>
        <v>19800</v>
      </c>
      <c r="K37" s="41">
        <f>K36+Tabla13[[#This Row],[COSTO TOTAL UNITARIO ESTIMADO]]</f>
        <v>4208280</v>
      </c>
      <c r="L37" s="42" t="s">
        <v>20</v>
      </c>
      <c r="M37" s="42" t="s">
        <v>388</v>
      </c>
      <c r="N37" s="40"/>
      <c r="O37" s="38"/>
      <c r="T37" s="5" t="s">
        <v>52</v>
      </c>
      <c r="W37" s="13"/>
    </row>
    <row r="38" spans="1:23" x14ac:dyDescent="0.25">
      <c r="A38" s="38" t="s">
        <v>125</v>
      </c>
      <c r="B38" s="38" t="s">
        <v>514</v>
      </c>
      <c r="C38" s="38" t="s">
        <v>486</v>
      </c>
      <c r="D38" s="38">
        <v>25</v>
      </c>
      <c r="E38" s="38">
        <v>25</v>
      </c>
      <c r="F38" s="38">
        <v>25</v>
      </c>
      <c r="G38" s="38">
        <v>25</v>
      </c>
      <c r="H38" s="39">
        <f>SUM(Tabla13[[#This Row],[PRIMER TRIMESTRE]:[CUARTO TRIMESTRE]])</f>
        <v>100</v>
      </c>
      <c r="I38" s="40">
        <v>2415</v>
      </c>
      <c r="J38" s="40">
        <f>+Tabla13[[#This Row],[CANTIDAD TOTAL]]*Tabla13[[#This Row],[PRECIO UNITARIO ESTIMADO]]</f>
        <v>241500</v>
      </c>
      <c r="K38" s="41">
        <f>K37+Tabla13[[#This Row],[COSTO TOTAL UNITARIO ESTIMADO]]</f>
        <v>4449780</v>
      </c>
      <c r="L38" s="42" t="s">
        <v>20</v>
      </c>
      <c r="M38" s="42" t="s">
        <v>388</v>
      </c>
      <c r="N38" s="40"/>
      <c r="O38" s="38"/>
      <c r="T38" s="5" t="s">
        <v>53</v>
      </c>
      <c r="W38" s="13"/>
    </row>
    <row r="39" spans="1:23" x14ac:dyDescent="0.25">
      <c r="A39" s="38" t="s">
        <v>589</v>
      </c>
      <c r="B39" s="38" t="s">
        <v>515</v>
      </c>
      <c r="C39" s="38" t="s">
        <v>486</v>
      </c>
      <c r="D39" s="38">
        <v>25</v>
      </c>
      <c r="E39" s="38">
        <v>25</v>
      </c>
      <c r="F39" s="38">
        <v>25</v>
      </c>
      <c r="G39" s="38">
        <v>25</v>
      </c>
      <c r="H39" s="39">
        <f>SUM(Tabla13[[#This Row],[PRIMER TRIMESTRE]:[CUARTO TRIMESTRE]])</f>
        <v>100</v>
      </c>
      <c r="I39" s="40">
        <v>2375</v>
      </c>
      <c r="J39" s="40">
        <f>+Tabla13[[#This Row],[CANTIDAD TOTAL]]*Tabla13[[#This Row],[PRECIO UNITARIO ESTIMADO]]</f>
        <v>237500</v>
      </c>
      <c r="K39" s="41">
        <f>K38+Tabla13[[#This Row],[COSTO TOTAL UNITARIO ESTIMADO]]</f>
        <v>4687280</v>
      </c>
      <c r="L39" s="42" t="s">
        <v>20</v>
      </c>
      <c r="M39" s="42" t="s">
        <v>388</v>
      </c>
      <c r="N39" s="40"/>
      <c r="O39" s="38"/>
      <c r="T39" s="5" t="s">
        <v>54</v>
      </c>
      <c r="W39" s="13"/>
    </row>
    <row r="40" spans="1:23" x14ac:dyDescent="0.25">
      <c r="A40" s="38" t="s">
        <v>588</v>
      </c>
      <c r="B40" s="38" t="s">
        <v>513</v>
      </c>
      <c r="C40" s="38" t="s">
        <v>488</v>
      </c>
      <c r="D40" s="38">
        <v>50</v>
      </c>
      <c r="E40" s="38">
        <v>50</v>
      </c>
      <c r="F40" s="38">
        <v>50</v>
      </c>
      <c r="G40" s="38">
        <v>50</v>
      </c>
      <c r="H40" s="39">
        <f>SUM(Tabla13[[#This Row],[PRIMER TRIMESTRE]:[CUARTO TRIMESTRE]])</f>
        <v>200</v>
      </c>
      <c r="I40" s="40">
        <v>200</v>
      </c>
      <c r="J40" s="40">
        <f>+Tabla13[[#This Row],[CANTIDAD TOTAL]]*Tabla13[[#This Row],[PRECIO UNITARIO ESTIMADO]]</f>
        <v>40000</v>
      </c>
      <c r="K40" s="41">
        <f>K39+Tabla13[[#This Row],[COSTO TOTAL UNITARIO ESTIMADO]]</f>
        <v>4727280</v>
      </c>
      <c r="L40" s="42" t="s">
        <v>20</v>
      </c>
      <c r="M40" s="42" t="s">
        <v>388</v>
      </c>
      <c r="N40" s="40"/>
      <c r="O40" s="38"/>
      <c r="T40" s="5" t="s">
        <v>55</v>
      </c>
      <c r="W40" s="13"/>
    </row>
    <row r="41" spans="1:23" x14ac:dyDescent="0.25">
      <c r="A41" s="38" t="s">
        <v>188</v>
      </c>
      <c r="B41" s="38" t="s">
        <v>516</v>
      </c>
      <c r="C41" s="38" t="s">
        <v>486</v>
      </c>
      <c r="D41" s="38">
        <v>100</v>
      </c>
      <c r="E41" s="38">
        <v>50</v>
      </c>
      <c r="F41" s="38">
        <v>50</v>
      </c>
      <c r="G41" s="38">
        <v>50</v>
      </c>
      <c r="H41" s="39">
        <f>SUM(Tabla13[[#This Row],[PRIMER TRIMESTRE]:[CUARTO TRIMESTRE]])</f>
        <v>250</v>
      </c>
      <c r="I41" s="40">
        <v>5400</v>
      </c>
      <c r="J41" s="40">
        <f>+Tabla13[[#This Row],[CANTIDAD TOTAL]]*Tabla13[[#This Row],[PRECIO UNITARIO ESTIMADO]]</f>
        <v>1350000</v>
      </c>
      <c r="K41" s="41">
        <f>K40+Tabla13[[#This Row],[COSTO TOTAL UNITARIO ESTIMADO]]</f>
        <v>6077280</v>
      </c>
      <c r="L41" s="42" t="s">
        <v>20</v>
      </c>
      <c r="M41" s="42" t="s">
        <v>388</v>
      </c>
      <c r="N41" s="40"/>
      <c r="O41" s="38"/>
      <c r="T41" s="5" t="s">
        <v>56</v>
      </c>
      <c r="W41" s="13"/>
    </row>
    <row r="42" spans="1:23" x14ac:dyDescent="0.25">
      <c r="A42" s="38" t="s">
        <v>590</v>
      </c>
      <c r="B42" s="38" t="s">
        <v>517</v>
      </c>
      <c r="C42" s="38" t="s">
        <v>486</v>
      </c>
      <c r="D42" s="38">
        <v>10</v>
      </c>
      <c r="E42" s="38">
        <v>10</v>
      </c>
      <c r="F42" s="38">
        <v>10</v>
      </c>
      <c r="G42" s="38">
        <v>10</v>
      </c>
      <c r="H42" s="39">
        <f>SUM(Tabla13[[#This Row],[PRIMER TRIMESTRE]:[CUARTO TRIMESTRE]])</f>
        <v>40</v>
      </c>
      <c r="I42" s="40">
        <v>6500</v>
      </c>
      <c r="J42" s="40">
        <f>+Tabla13[[#This Row],[CANTIDAD TOTAL]]*Tabla13[[#This Row],[PRECIO UNITARIO ESTIMADO]]</f>
        <v>260000</v>
      </c>
      <c r="K42" s="41">
        <f>K41+Tabla13[[#This Row],[COSTO TOTAL UNITARIO ESTIMADO]]</f>
        <v>6337280</v>
      </c>
      <c r="L42" s="42" t="s">
        <v>20</v>
      </c>
      <c r="M42" s="42" t="s">
        <v>388</v>
      </c>
      <c r="N42" s="40"/>
      <c r="O42" s="38"/>
      <c r="T42" s="5" t="s">
        <v>57</v>
      </c>
      <c r="W42" s="13"/>
    </row>
    <row r="43" spans="1:23" x14ac:dyDescent="0.25">
      <c r="A43" s="38" t="s">
        <v>591</v>
      </c>
      <c r="B43" s="38" t="s">
        <v>518</v>
      </c>
      <c r="C43" s="38" t="s">
        <v>486</v>
      </c>
      <c r="D43" s="38">
        <v>10</v>
      </c>
      <c r="E43" s="38">
        <v>10</v>
      </c>
      <c r="F43" s="38">
        <v>10</v>
      </c>
      <c r="G43" s="38">
        <v>10</v>
      </c>
      <c r="H43" s="39">
        <f>SUM(Tabla13[[#This Row],[PRIMER TRIMESTRE]:[CUARTO TRIMESTRE]])</f>
        <v>40</v>
      </c>
      <c r="I43" s="40">
        <v>6900</v>
      </c>
      <c r="J43" s="40">
        <f>+Tabla13[[#This Row],[CANTIDAD TOTAL]]*Tabla13[[#This Row],[PRECIO UNITARIO ESTIMADO]]</f>
        <v>276000</v>
      </c>
      <c r="K43" s="41">
        <f>K42+Tabla13[[#This Row],[COSTO TOTAL UNITARIO ESTIMADO]]</f>
        <v>6613280</v>
      </c>
      <c r="L43" s="42" t="s">
        <v>20</v>
      </c>
      <c r="M43" s="42" t="s">
        <v>388</v>
      </c>
      <c r="N43" s="40"/>
      <c r="O43" s="38"/>
      <c r="T43" s="5" t="s">
        <v>58</v>
      </c>
      <c r="W43" s="13"/>
    </row>
    <row r="44" spans="1:23" x14ac:dyDescent="0.25">
      <c r="A44" s="38" t="s">
        <v>592</v>
      </c>
      <c r="B44" s="38" t="s">
        <v>519</v>
      </c>
      <c r="C44" s="38" t="s">
        <v>486</v>
      </c>
      <c r="D44" s="38">
        <v>100</v>
      </c>
      <c r="E44" s="38">
        <v>50</v>
      </c>
      <c r="F44" s="38">
        <v>50</v>
      </c>
      <c r="G44" s="38">
        <v>100</v>
      </c>
      <c r="H44" s="39">
        <f>SUM(Tabla13[[#This Row],[PRIMER TRIMESTRE]:[CUARTO TRIMESTRE]])</f>
        <v>300</v>
      </c>
      <c r="I44" s="40">
        <v>510</v>
      </c>
      <c r="J44" s="40">
        <f>+Tabla13[[#This Row],[CANTIDAD TOTAL]]*Tabla13[[#This Row],[PRECIO UNITARIO ESTIMADO]]</f>
        <v>153000</v>
      </c>
      <c r="K44" s="41">
        <f>K43+Tabla13[[#This Row],[COSTO TOTAL UNITARIO ESTIMADO]]</f>
        <v>6766280</v>
      </c>
      <c r="L44" s="42" t="s">
        <v>17</v>
      </c>
      <c r="M44" s="42" t="s">
        <v>388</v>
      </c>
      <c r="N44" s="40"/>
      <c r="O44" s="38"/>
      <c r="T44" s="5" t="s">
        <v>59</v>
      </c>
      <c r="W44" s="13"/>
    </row>
    <row r="45" spans="1:23" x14ac:dyDescent="0.25">
      <c r="A45" s="38" t="s">
        <v>593</v>
      </c>
      <c r="B45" s="38" t="s">
        <v>520</v>
      </c>
      <c r="C45" s="38" t="s">
        <v>486</v>
      </c>
      <c r="D45" s="38">
        <v>200</v>
      </c>
      <c r="E45" s="38">
        <v>200</v>
      </c>
      <c r="F45" s="38">
        <v>200</v>
      </c>
      <c r="G45" s="38">
        <v>200</v>
      </c>
      <c r="H45" s="39">
        <f>SUM(Tabla13[[#This Row],[PRIMER TRIMESTRE]:[CUARTO TRIMESTRE]])</f>
        <v>800</v>
      </c>
      <c r="I45" s="40">
        <v>478</v>
      </c>
      <c r="J45" s="40">
        <f>+Tabla13[[#This Row],[CANTIDAD TOTAL]]*Tabla13[[#This Row],[PRECIO UNITARIO ESTIMADO]]</f>
        <v>382400</v>
      </c>
      <c r="K45" s="41">
        <f>K44+Tabla13[[#This Row],[COSTO TOTAL UNITARIO ESTIMADO]]</f>
        <v>7148680</v>
      </c>
      <c r="L45" s="42" t="s">
        <v>17</v>
      </c>
      <c r="M45" s="42" t="s">
        <v>388</v>
      </c>
      <c r="N45" s="40"/>
      <c r="O45" s="38"/>
      <c r="T45" s="5" t="s">
        <v>60</v>
      </c>
      <c r="W45" s="13"/>
    </row>
    <row r="46" spans="1:23" x14ac:dyDescent="0.25">
      <c r="A46" s="38" t="s">
        <v>594</v>
      </c>
      <c r="B46" s="38" t="s">
        <v>521</v>
      </c>
      <c r="C46" s="38" t="s">
        <v>486</v>
      </c>
      <c r="D46" s="38">
        <v>200</v>
      </c>
      <c r="E46" s="38">
        <v>100</v>
      </c>
      <c r="F46" s="38">
        <v>200</v>
      </c>
      <c r="G46" s="38">
        <v>200</v>
      </c>
      <c r="H46" s="39">
        <f>SUM(Tabla13[[#This Row],[PRIMER TRIMESTRE]:[CUARTO TRIMESTRE]])</f>
        <v>700</v>
      </c>
      <c r="I46" s="40">
        <v>385</v>
      </c>
      <c r="J46" s="40">
        <f>+Tabla13[[#This Row],[CANTIDAD TOTAL]]*Tabla13[[#This Row],[PRECIO UNITARIO ESTIMADO]]</f>
        <v>269500</v>
      </c>
      <c r="K46" s="41">
        <f>K45+Tabla13[[#This Row],[COSTO TOTAL UNITARIO ESTIMADO]]</f>
        <v>7418180</v>
      </c>
      <c r="L46" s="42" t="s">
        <v>17</v>
      </c>
      <c r="M46" s="42" t="s">
        <v>388</v>
      </c>
      <c r="N46" s="40"/>
      <c r="O46" s="38"/>
      <c r="T46" s="5" t="s">
        <v>61</v>
      </c>
      <c r="W46" s="13"/>
    </row>
    <row r="47" spans="1:23" x14ac:dyDescent="0.25">
      <c r="A47" s="38" t="s">
        <v>595</v>
      </c>
      <c r="B47" s="38" t="s">
        <v>522</v>
      </c>
      <c r="C47" s="38" t="s">
        <v>486</v>
      </c>
      <c r="D47" s="38">
        <v>500</v>
      </c>
      <c r="E47" s="38">
        <v>500</v>
      </c>
      <c r="F47" s="38">
        <v>300</v>
      </c>
      <c r="G47" s="38">
        <v>300</v>
      </c>
      <c r="H47" s="39">
        <f>SUM(Tabla13[[#This Row],[PRIMER TRIMESTRE]:[CUARTO TRIMESTRE]])</f>
        <v>1600</v>
      </c>
      <c r="I47" s="40">
        <v>2500</v>
      </c>
      <c r="J47" s="40">
        <f>+Tabla13[[#This Row],[CANTIDAD TOTAL]]*Tabla13[[#This Row],[PRECIO UNITARIO ESTIMADO]]</f>
        <v>4000000</v>
      </c>
      <c r="K47" s="41">
        <f>K46+Tabla13[[#This Row],[COSTO TOTAL UNITARIO ESTIMADO]]</f>
        <v>11418180</v>
      </c>
      <c r="L47" s="42" t="s">
        <v>17</v>
      </c>
      <c r="M47" s="42" t="s">
        <v>388</v>
      </c>
      <c r="N47" s="40"/>
      <c r="O47" s="38"/>
      <c r="T47" s="5" t="s">
        <v>62</v>
      </c>
      <c r="W47" s="13"/>
    </row>
    <row r="48" spans="1:23" x14ac:dyDescent="0.25">
      <c r="A48" s="38" t="s">
        <v>596</v>
      </c>
      <c r="B48" s="44" t="s">
        <v>562</v>
      </c>
      <c r="C48" s="38" t="s">
        <v>486</v>
      </c>
      <c r="D48" s="44">
        <v>200</v>
      </c>
      <c r="E48" s="44">
        <v>400</v>
      </c>
      <c r="F48" s="44">
        <v>300</v>
      </c>
      <c r="G48" s="44">
        <v>300</v>
      </c>
      <c r="H48" s="45">
        <f>SUM('PACC - SNCC.F.053 (3)'!$D48:$G48)</f>
        <v>1200</v>
      </c>
      <c r="I48" s="46">
        <v>10000</v>
      </c>
      <c r="J48" s="46">
        <f>+H48*I48</f>
        <v>12000000</v>
      </c>
      <c r="K48" s="41">
        <f>K47+Tabla13[[#This Row],[COSTO TOTAL UNITARIO ESTIMADO]]</f>
        <v>23418180</v>
      </c>
      <c r="L48" s="42" t="s">
        <v>17</v>
      </c>
      <c r="M48" s="42" t="s">
        <v>388</v>
      </c>
      <c r="N48" s="46"/>
      <c r="O48" s="44"/>
      <c r="T48" s="5" t="s">
        <v>64</v>
      </c>
      <c r="W48" s="13"/>
    </row>
    <row r="49" spans="1:23" x14ac:dyDescent="0.25">
      <c r="A49" s="38" t="s">
        <v>597</v>
      </c>
      <c r="B49" s="38" t="s">
        <v>523</v>
      </c>
      <c r="C49" s="38" t="s">
        <v>486</v>
      </c>
      <c r="D49" s="38">
        <v>50</v>
      </c>
      <c r="E49" s="38">
        <v>100</v>
      </c>
      <c r="F49" s="38">
        <v>100</v>
      </c>
      <c r="G49" s="38">
        <v>100</v>
      </c>
      <c r="H49" s="39">
        <f>SUM(Tabla13[[#This Row],[PRIMER TRIMESTRE]:[CUARTO TRIMESTRE]])</f>
        <v>350</v>
      </c>
      <c r="I49" s="40">
        <v>25000</v>
      </c>
      <c r="J49" s="40">
        <f>+Tabla13[[#This Row],[CANTIDAD TOTAL]]*Tabla13[[#This Row],[PRECIO UNITARIO ESTIMADO]]</f>
        <v>8750000</v>
      </c>
      <c r="K49" s="41">
        <f>K48+Tabla13[[#This Row],[COSTO TOTAL UNITARIO ESTIMADO]]</f>
        <v>32168180</v>
      </c>
      <c r="L49" s="42" t="s">
        <v>17</v>
      </c>
      <c r="M49" s="42" t="s">
        <v>388</v>
      </c>
      <c r="N49" s="40"/>
      <c r="O49" s="38"/>
      <c r="T49" s="5" t="s">
        <v>65</v>
      </c>
      <c r="W49" s="13"/>
    </row>
    <row r="50" spans="1:23" x14ac:dyDescent="0.25">
      <c r="A50" s="38" t="s">
        <v>598</v>
      </c>
      <c r="B50" s="38" t="s">
        <v>524</v>
      </c>
      <c r="C50" s="38" t="s">
        <v>486</v>
      </c>
      <c r="D50" s="38">
        <v>200</v>
      </c>
      <c r="E50" s="38">
        <v>100</v>
      </c>
      <c r="F50" s="38">
        <v>100</v>
      </c>
      <c r="G50" s="38">
        <v>100</v>
      </c>
      <c r="H50" s="39">
        <f>SUM(Tabla13[[#This Row],[PRIMER TRIMESTRE]:[CUARTO TRIMESTRE]])</f>
        <v>500</v>
      </c>
      <c r="I50" s="40">
        <v>1800</v>
      </c>
      <c r="J50" s="40">
        <f>+Tabla13[[#This Row],[CANTIDAD TOTAL]]*Tabla13[[#This Row],[PRECIO UNITARIO ESTIMADO]]</f>
        <v>900000</v>
      </c>
      <c r="K50" s="41">
        <f>K49+Tabla13[[#This Row],[COSTO TOTAL UNITARIO ESTIMADO]]</f>
        <v>33068180</v>
      </c>
      <c r="L50" s="42" t="s">
        <v>17</v>
      </c>
      <c r="M50" s="42" t="s">
        <v>388</v>
      </c>
      <c r="N50" s="40"/>
      <c r="O50" s="38"/>
      <c r="T50" s="5" t="s">
        <v>66</v>
      </c>
      <c r="W50" s="13"/>
    </row>
    <row r="51" spans="1:23" x14ac:dyDescent="0.25">
      <c r="A51" s="38" t="s">
        <v>599</v>
      </c>
      <c r="B51" s="38" t="s">
        <v>525</v>
      </c>
      <c r="C51" s="38" t="s">
        <v>486</v>
      </c>
      <c r="D51" s="38">
        <v>200</v>
      </c>
      <c r="E51" s="38">
        <v>50</v>
      </c>
      <c r="F51" s="38">
        <v>100</v>
      </c>
      <c r="G51" s="38">
        <v>100</v>
      </c>
      <c r="H51" s="39">
        <f>SUM(Tabla13[[#This Row],[PRIMER TRIMESTRE]:[CUARTO TRIMESTRE]])</f>
        <v>450</v>
      </c>
      <c r="I51" s="40">
        <v>2500</v>
      </c>
      <c r="J51" s="40">
        <f>+Tabla13[[#This Row],[CANTIDAD TOTAL]]*Tabla13[[#This Row],[PRECIO UNITARIO ESTIMADO]]</f>
        <v>1125000</v>
      </c>
      <c r="K51" s="41">
        <f>K50+Tabla13[[#This Row],[COSTO TOTAL UNITARIO ESTIMADO]]</f>
        <v>34193180</v>
      </c>
      <c r="L51" s="42" t="s">
        <v>17</v>
      </c>
      <c r="M51" s="42" t="s">
        <v>388</v>
      </c>
      <c r="N51" s="40"/>
      <c r="O51" s="38"/>
      <c r="T51" s="5" t="s">
        <v>67</v>
      </c>
      <c r="W51" s="13"/>
    </row>
    <row r="52" spans="1:23" x14ac:dyDescent="0.25">
      <c r="A52" s="38" t="s">
        <v>600</v>
      </c>
      <c r="B52" s="38" t="s">
        <v>526</v>
      </c>
      <c r="C52" s="38" t="s">
        <v>486</v>
      </c>
      <c r="D52" s="38">
        <v>5</v>
      </c>
      <c r="E52" s="38">
        <v>10</v>
      </c>
      <c r="F52" s="38">
        <v>10</v>
      </c>
      <c r="G52" s="38">
        <v>10</v>
      </c>
      <c r="H52" s="39">
        <f>SUM(Tabla13[[#This Row],[PRIMER TRIMESTRE]:[CUARTO TRIMESTRE]])</f>
        <v>35</v>
      </c>
      <c r="I52" s="40">
        <v>30000</v>
      </c>
      <c r="J52" s="40">
        <f>+Tabla13[[#This Row],[CANTIDAD TOTAL]]*Tabla13[[#This Row],[PRECIO UNITARIO ESTIMADO]]</f>
        <v>1050000</v>
      </c>
      <c r="K52" s="41">
        <f>K51+Tabla13[[#This Row],[COSTO TOTAL UNITARIO ESTIMADO]]</f>
        <v>35243180</v>
      </c>
      <c r="L52" s="42" t="s">
        <v>17</v>
      </c>
      <c r="M52" s="42" t="s">
        <v>388</v>
      </c>
      <c r="N52" s="40"/>
      <c r="O52" s="38"/>
      <c r="T52" s="5" t="s">
        <v>68</v>
      </c>
      <c r="W52" s="13"/>
    </row>
    <row r="53" spans="1:23" x14ac:dyDescent="0.25">
      <c r="A53" s="38" t="s">
        <v>601</v>
      </c>
      <c r="B53" s="38" t="s">
        <v>527</v>
      </c>
      <c r="C53" s="38" t="s">
        <v>486</v>
      </c>
      <c r="D53" s="38">
        <v>30</v>
      </c>
      <c r="E53" s="38">
        <v>25</v>
      </c>
      <c r="F53" s="38">
        <v>25</v>
      </c>
      <c r="G53" s="38">
        <v>20</v>
      </c>
      <c r="H53" s="39">
        <f>SUM(Tabla13[[#This Row],[PRIMER TRIMESTRE]:[CUARTO TRIMESTRE]])</f>
        <v>100</v>
      </c>
      <c r="I53" s="40">
        <v>8000</v>
      </c>
      <c r="J53" s="40">
        <f>+Tabla13[[#This Row],[CANTIDAD TOTAL]]*Tabla13[[#This Row],[PRECIO UNITARIO ESTIMADO]]</f>
        <v>800000</v>
      </c>
      <c r="K53" s="41">
        <f>K52+Tabla13[[#This Row],[COSTO TOTAL UNITARIO ESTIMADO]]</f>
        <v>36043180</v>
      </c>
      <c r="L53" s="42" t="s">
        <v>17</v>
      </c>
      <c r="M53" s="42" t="s">
        <v>388</v>
      </c>
      <c r="N53" s="40"/>
      <c r="O53" s="38"/>
      <c r="T53" s="5" t="s">
        <v>69</v>
      </c>
      <c r="W53" s="13"/>
    </row>
    <row r="54" spans="1:23" x14ac:dyDescent="0.25">
      <c r="A54" s="38" t="s">
        <v>602</v>
      </c>
      <c r="B54" s="38" t="s">
        <v>528</v>
      </c>
      <c r="C54" s="38" t="s">
        <v>486</v>
      </c>
      <c r="D54" s="38">
        <v>25</v>
      </c>
      <c r="E54" s="38">
        <v>25</v>
      </c>
      <c r="F54" s="38">
        <v>25</v>
      </c>
      <c r="G54" s="38">
        <v>25</v>
      </c>
      <c r="H54" s="39">
        <f>SUM(Tabla13[[#This Row],[PRIMER TRIMESTRE]:[CUARTO TRIMESTRE]])</f>
        <v>100</v>
      </c>
      <c r="I54" s="40">
        <v>6000</v>
      </c>
      <c r="J54" s="40">
        <f>+Tabla13[[#This Row],[CANTIDAD TOTAL]]*Tabla13[[#This Row],[PRECIO UNITARIO ESTIMADO]]</f>
        <v>600000</v>
      </c>
      <c r="K54" s="41">
        <f>K53+Tabla13[[#This Row],[COSTO TOTAL UNITARIO ESTIMADO]]</f>
        <v>36643180</v>
      </c>
      <c r="L54" s="42" t="s">
        <v>17</v>
      </c>
      <c r="M54" s="42" t="s">
        <v>388</v>
      </c>
      <c r="N54" s="40"/>
      <c r="O54" s="38"/>
      <c r="T54" s="5" t="s">
        <v>70</v>
      </c>
      <c r="W54" s="13"/>
    </row>
    <row r="55" spans="1:23" x14ac:dyDescent="0.25">
      <c r="A55" s="38" t="s">
        <v>603</v>
      </c>
      <c r="B55" s="38" t="s">
        <v>529</v>
      </c>
      <c r="C55" s="38" t="s">
        <v>486</v>
      </c>
      <c r="D55" s="38">
        <v>15</v>
      </c>
      <c r="E55" s="38">
        <v>15</v>
      </c>
      <c r="F55" s="38">
        <v>15</v>
      </c>
      <c r="G55" s="38">
        <v>15</v>
      </c>
      <c r="H55" s="39">
        <f>SUM(Tabla13[[#This Row],[PRIMER TRIMESTRE]:[CUARTO TRIMESTRE]])</f>
        <v>60</v>
      </c>
      <c r="I55" s="40">
        <v>12000</v>
      </c>
      <c r="J55" s="40">
        <f>+Tabla13[[#This Row],[CANTIDAD TOTAL]]*Tabla13[[#This Row],[PRECIO UNITARIO ESTIMADO]]</f>
        <v>720000</v>
      </c>
      <c r="K55" s="41">
        <f>K54+Tabla13[[#This Row],[COSTO TOTAL UNITARIO ESTIMADO]]</f>
        <v>37363180</v>
      </c>
      <c r="L55" s="42" t="s">
        <v>17</v>
      </c>
      <c r="M55" s="42" t="s">
        <v>388</v>
      </c>
      <c r="N55" s="40"/>
      <c r="O55" s="38"/>
      <c r="T55" s="5" t="s">
        <v>71</v>
      </c>
      <c r="W55" s="13"/>
    </row>
    <row r="56" spans="1:23" x14ac:dyDescent="0.25">
      <c r="A56" s="38" t="s">
        <v>294</v>
      </c>
      <c r="B56" s="38" t="s">
        <v>530</v>
      </c>
      <c r="C56" s="38" t="s">
        <v>572</v>
      </c>
      <c r="D56" s="47">
        <v>1</v>
      </c>
      <c r="E56" s="38">
        <v>1</v>
      </c>
      <c r="F56" s="38">
        <v>1</v>
      </c>
      <c r="G56" s="38">
        <v>1</v>
      </c>
      <c r="H56" s="39">
        <f>SUM(Tabla13[[#This Row],[PRIMER TRIMESTRE]:[CUARTO TRIMESTRE]])</f>
        <v>4</v>
      </c>
      <c r="I56" s="40">
        <v>5000000</v>
      </c>
      <c r="J56" s="40">
        <f>+Tabla13[[#This Row],[CANTIDAD TOTAL]]*Tabla13[[#This Row],[PRECIO UNITARIO ESTIMADO]]</f>
        <v>20000000</v>
      </c>
      <c r="K56" s="41">
        <f>K55+Tabla13[[#This Row],[COSTO TOTAL UNITARIO ESTIMADO]]</f>
        <v>57363180</v>
      </c>
      <c r="L56" s="42" t="s">
        <v>17</v>
      </c>
      <c r="M56" s="42" t="s">
        <v>388</v>
      </c>
      <c r="N56" s="40"/>
      <c r="O56" s="38"/>
      <c r="T56" s="5" t="s">
        <v>72</v>
      </c>
      <c r="W56" s="13"/>
    </row>
    <row r="57" spans="1:23" x14ac:dyDescent="0.25">
      <c r="A57" s="38" t="s">
        <v>88</v>
      </c>
      <c r="B57" s="38" t="s">
        <v>531</v>
      </c>
      <c r="C57" s="38" t="s">
        <v>486</v>
      </c>
      <c r="D57" s="38">
        <v>75</v>
      </c>
      <c r="E57" s="38">
        <v>50</v>
      </c>
      <c r="F57" s="38">
        <v>50</v>
      </c>
      <c r="G57" s="38">
        <v>50</v>
      </c>
      <c r="H57" s="39">
        <f>SUM(Tabla13[[#This Row],[PRIMER TRIMESTRE]:[CUARTO TRIMESTRE]])</f>
        <v>225</v>
      </c>
      <c r="I57" s="40">
        <v>9000</v>
      </c>
      <c r="J57" s="40">
        <f>+Tabla13[[#This Row],[CANTIDAD TOTAL]]*Tabla13[[#This Row],[PRECIO UNITARIO ESTIMADO]]</f>
        <v>2025000</v>
      </c>
      <c r="K57" s="41">
        <f>K56+Tabla13[[#This Row],[COSTO TOTAL UNITARIO ESTIMADO]]</f>
        <v>59388180</v>
      </c>
      <c r="L57" s="42" t="s">
        <v>17</v>
      </c>
      <c r="M57" s="42" t="s">
        <v>388</v>
      </c>
      <c r="N57" s="40"/>
      <c r="O57" s="38"/>
      <c r="T57" s="5" t="s">
        <v>73</v>
      </c>
      <c r="W57" s="13"/>
    </row>
    <row r="58" spans="1:23" x14ac:dyDescent="0.25">
      <c r="A58" s="38" t="s">
        <v>604</v>
      </c>
      <c r="B58" s="38" t="s">
        <v>532</v>
      </c>
      <c r="C58" s="38" t="s">
        <v>533</v>
      </c>
      <c r="D58" s="38">
        <v>25000</v>
      </c>
      <c r="E58" s="38">
        <v>40000</v>
      </c>
      <c r="F58" s="38">
        <v>40000</v>
      </c>
      <c r="G58" s="38">
        <v>40000</v>
      </c>
      <c r="H58" s="39">
        <f>SUM(Tabla13[[#This Row],[PRIMER TRIMESTRE]:[CUARTO TRIMESTRE]])</f>
        <v>145000</v>
      </c>
      <c r="I58" s="40">
        <v>225</v>
      </c>
      <c r="J58" s="40">
        <f>+Tabla13[[#This Row],[CANTIDAD TOTAL]]*Tabla13[[#This Row],[PRECIO UNITARIO ESTIMADO]]</f>
        <v>32625000</v>
      </c>
      <c r="K58" s="41">
        <f>K57+Tabla13[[#This Row],[COSTO TOTAL UNITARIO ESTIMADO]]</f>
        <v>92013180</v>
      </c>
      <c r="L58" s="42" t="s">
        <v>17</v>
      </c>
      <c r="M58" s="42" t="s">
        <v>388</v>
      </c>
      <c r="N58" s="40"/>
      <c r="O58" s="38"/>
      <c r="T58" s="5" t="s">
        <v>74</v>
      </c>
      <c r="W58" s="13"/>
    </row>
    <row r="59" spans="1:23" x14ac:dyDescent="0.25">
      <c r="A59" s="38" t="s">
        <v>155</v>
      </c>
      <c r="B59" s="38" t="s">
        <v>534</v>
      </c>
      <c r="C59" s="38" t="s">
        <v>486</v>
      </c>
      <c r="D59" s="38">
        <v>15000</v>
      </c>
      <c r="E59" s="38">
        <v>5000</v>
      </c>
      <c r="F59" s="38">
        <v>3000</v>
      </c>
      <c r="G59" s="38">
        <v>2000</v>
      </c>
      <c r="H59" s="39">
        <f>SUM(Tabla13[[#This Row],[PRIMER TRIMESTRE]:[CUARTO TRIMESTRE]])</f>
        <v>25000</v>
      </c>
      <c r="I59" s="40">
        <v>190</v>
      </c>
      <c r="J59" s="40">
        <f>+Tabla13[[#This Row],[CANTIDAD TOTAL]]*Tabla13[[#This Row],[PRECIO UNITARIO ESTIMADO]]</f>
        <v>4750000</v>
      </c>
      <c r="K59" s="41">
        <f>K58+Tabla13[[#This Row],[COSTO TOTAL UNITARIO ESTIMADO]]</f>
        <v>96763180</v>
      </c>
      <c r="L59" s="42" t="s">
        <v>17</v>
      </c>
      <c r="M59" s="42" t="s">
        <v>388</v>
      </c>
      <c r="N59" s="40"/>
      <c r="O59" s="38"/>
      <c r="T59" s="5" t="s">
        <v>75</v>
      </c>
      <c r="W59" s="13"/>
    </row>
    <row r="60" spans="1:23" x14ac:dyDescent="0.25">
      <c r="A60" s="38" t="s">
        <v>77</v>
      </c>
      <c r="B60" s="38" t="s">
        <v>535</v>
      </c>
      <c r="C60" s="38" t="s">
        <v>486</v>
      </c>
      <c r="D60" s="38">
        <v>3000</v>
      </c>
      <c r="E60" s="38">
        <v>4000</v>
      </c>
      <c r="F60" s="38">
        <v>4000</v>
      </c>
      <c r="G60" s="38">
        <v>4000</v>
      </c>
      <c r="H60" s="39">
        <f>SUM(Tabla13[[#This Row],[PRIMER TRIMESTRE]:[CUARTO TRIMESTRE]])</f>
        <v>15000</v>
      </c>
      <c r="I60" s="40">
        <v>150</v>
      </c>
      <c r="J60" s="40">
        <f>+Tabla13[[#This Row],[CANTIDAD TOTAL]]*Tabla13[[#This Row],[PRECIO UNITARIO ESTIMADO]]</f>
        <v>2250000</v>
      </c>
      <c r="K60" s="41">
        <f>K59+Tabla13[[#This Row],[COSTO TOTAL UNITARIO ESTIMADO]]</f>
        <v>99013180</v>
      </c>
      <c r="L60" s="42" t="s">
        <v>17</v>
      </c>
      <c r="M60" s="42" t="s">
        <v>388</v>
      </c>
      <c r="N60" s="40"/>
      <c r="O60" s="38"/>
      <c r="T60" s="5" t="s">
        <v>76</v>
      </c>
      <c r="W60" s="13"/>
    </row>
    <row r="61" spans="1:23" x14ac:dyDescent="0.25">
      <c r="A61" s="38" t="s">
        <v>154</v>
      </c>
      <c r="B61" s="38" t="s">
        <v>536</v>
      </c>
      <c r="C61" s="38" t="s">
        <v>486</v>
      </c>
      <c r="D61" s="38">
        <v>10</v>
      </c>
      <c r="E61" s="38">
        <v>10</v>
      </c>
      <c r="F61" s="38">
        <v>10</v>
      </c>
      <c r="G61" s="38">
        <v>10</v>
      </c>
      <c r="H61" s="39">
        <f>SUM(Tabla13[[#This Row],[PRIMER TRIMESTRE]:[CUARTO TRIMESTRE]])</f>
        <v>40</v>
      </c>
      <c r="I61" s="40">
        <v>100000</v>
      </c>
      <c r="J61" s="40">
        <f>+Tabla13[[#This Row],[CANTIDAD TOTAL]]*Tabla13[[#This Row],[PRECIO UNITARIO ESTIMADO]]</f>
        <v>4000000</v>
      </c>
      <c r="K61" s="41">
        <f>K60+Tabla13[[#This Row],[COSTO TOTAL UNITARIO ESTIMADO]]</f>
        <v>103013180</v>
      </c>
      <c r="L61" s="42" t="s">
        <v>17</v>
      </c>
      <c r="M61" s="42" t="s">
        <v>388</v>
      </c>
      <c r="N61" s="40"/>
      <c r="O61" s="38"/>
      <c r="T61" s="5" t="s">
        <v>77</v>
      </c>
      <c r="W61" s="13"/>
    </row>
    <row r="62" spans="1:23" x14ac:dyDescent="0.25">
      <c r="A62" s="38" t="s">
        <v>589</v>
      </c>
      <c r="B62" s="38" t="s">
        <v>537</v>
      </c>
      <c r="C62" s="38" t="s">
        <v>538</v>
      </c>
      <c r="D62" s="38">
        <v>500</v>
      </c>
      <c r="E62" s="38">
        <v>500</v>
      </c>
      <c r="F62" s="38">
        <v>1000</v>
      </c>
      <c r="G62" s="38">
        <v>1000</v>
      </c>
      <c r="H62" s="39">
        <f>SUM(Tabla13[[#This Row],[PRIMER TRIMESTRE]:[CUARTO TRIMESTRE]])</f>
        <v>3000</v>
      </c>
      <c r="I62" s="40">
        <v>100</v>
      </c>
      <c r="J62" s="40">
        <f>+Tabla13[[#This Row],[CANTIDAD TOTAL]]*Tabla13[[#This Row],[PRECIO UNITARIO ESTIMADO]]</f>
        <v>300000</v>
      </c>
      <c r="K62" s="41">
        <f>K61+Tabla13[[#This Row],[COSTO TOTAL UNITARIO ESTIMADO]]</f>
        <v>103313180</v>
      </c>
      <c r="L62" s="42" t="s">
        <v>17</v>
      </c>
      <c r="M62" s="42" t="s">
        <v>388</v>
      </c>
      <c r="N62" s="40"/>
      <c r="O62" s="38"/>
      <c r="T62" s="5" t="s">
        <v>78</v>
      </c>
      <c r="W62" s="13"/>
    </row>
    <row r="63" spans="1:23" x14ac:dyDescent="0.25">
      <c r="A63" s="38" t="s">
        <v>605</v>
      </c>
      <c r="B63" s="38" t="s">
        <v>565</v>
      </c>
      <c r="C63" s="38" t="s">
        <v>486</v>
      </c>
      <c r="D63" s="38">
        <v>200</v>
      </c>
      <c r="E63" s="38">
        <v>200</v>
      </c>
      <c r="F63" s="38">
        <v>200</v>
      </c>
      <c r="G63" s="38">
        <v>200</v>
      </c>
      <c r="H63" s="39">
        <f>SUM(Tabla13[[#This Row],[PRIMER TRIMESTRE]:[CUARTO TRIMESTRE]])</f>
        <v>800</v>
      </c>
      <c r="I63" s="40">
        <v>100</v>
      </c>
      <c r="J63" s="40">
        <f>+Tabla13[[#This Row],[CANTIDAD TOTAL]]*Tabla13[[#This Row],[PRECIO UNITARIO ESTIMADO]]</f>
        <v>80000</v>
      </c>
      <c r="K63" s="41">
        <f>K62+Tabla13[[#This Row],[COSTO TOTAL UNITARIO ESTIMADO]]</f>
        <v>103393180</v>
      </c>
      <c r="L63" s="42" t="s">
        <v>17</v>
      </c>
      <c r="M63" s="42" t="s">
        <v>388</v>
      </c>
      <c r="N63" s="40"/>
      <c r="O63" s="38"/>
      <c r="T63" s="5" t="s">
        <v>79</v>
      </c>
      <c r="W63" s="13"/>
    </row>
    <row r="64" spans="1:23" x14ac:dyDescent="0.25">
      <c r="A64" s="38" t="s">
        <v>606</v>
      </c>
      <c r="B64" s="38" t="s">
        <v>539</v>
      </c>
      <c r="C64" s="38" t="s">
        <v>486</v>
      </c>
      <c r="D64" s="38">
        <v>300</v>
      </c>
      <c r="E64" s="38">
        <v>200</v>
      </c>
      <c r="F64" s="38">
        <v>200</v>
      </c>
      <c r="G64" s="38">
        <v>300</v>
      </c>
      <c r="H64" s="39">
        <f>SUM(Tabla13[[#This Row],[PRIMER TRIMESTRE]:[CUARTO TRIMESTRE]])</f>
        <v>1000</v>
      </c>
      <c r="I64" s="40">
        <v>261</v>
      </c>
      <c r="J64" s="40">
        <f>+Tabla13[[#This Row],[CANTIDAD TOTAL]]*Tabla13[[#This Row],[PRECIO UNITARIO ESTIMADO]]</f>
        <v>261000</v>
      </c>
      <c r="K64" s="41">
        <f>K63+Tabla13[[#This Row],[COSTO TOTAL UNITARIO ESTIMADO]]</f>
        <v>103654180</v>
      </c>
      <c r="L64" s="42" t="s">
        <v>17</v>
      </c>
      <c r="M64" s="42" t="s">
        <v>388</v>
      </c>
      <c r="N64" s="40"/>
      <c r="O64" s="38"/>
      <c r="T64" s="5" t="s">
        <v>80</v>
      </c>
      <c r="W64" s="13"/>
    </row>
    <row r="65" spans="1:23" x14ac:dyDescent="0.25">
      <c r="A65" s="38" t="s">
        <v>607</v>
      </c>
      <c r="B65" s="38" t="s">
        <v>540</v>
      </c>
      <c r="C65" s="38" t="s">
        <v>486</v>
      </c>
      <c r="D65" s="38">
        <v>200</v>
      </c>
      <c r="E65" s="38">
        <v>200</v>
      </c>
      <c r="F65" s="38">
        <v>200</v>
      </c>
      <c r="G65" s="38">
        <v>200</v>
      </c>
      <c r="H65" s="39">
        <f>SUM(Tabla13[[#This Row],[PRIMER TRIMESTRE]:[CUARTO TRIMESTRE]])</f>
        <v>800</v>
      </c>
      <c r="I65" s="40">
        <v>50</v>
      </c>
      <c r="J65" s="40">
        <f>+Tabla13[[#This Row],[CANTIDAD TOTAL]]*Tabla13[[#This Row],[PRECIO UNITARIO ESTIMADO]]</f>
        <v>40000</v>
      </c>
      <c r="K65" s="41">
        <f>K64+Tabla13[[#This Row],[COSTO TOTAL UNITARIO ESTIMADO]]</f>
        <v>103694180</v>
      </c>
      <c r="L65" s="42" t="s">
        <v>17</v>
      </c>
      <c r="M65" s="42" t="s">
        <v>388</v>
      </c>
      <c r="N65" s="40"/>
      <c r="O65" s="38"/>
      <c r="T65" s="5" t="s">
        <v>81</v>
      </c>
      <c r="W65" s="13"/>
    </row>
    <row r="66" spans="1:23" x14ac:dyDescent="0.25">
      <c r="A66" s="38" t="s">
        <v>608</v>
      </c>
      <c r="B66" s="38" t="s">
        <v>541</v>
      </c>
      <c r="C66" s="38" t="s">
        <v>486</v>
      </c>
      <c r="D66" s="38">
        <v>100</v>
      </c>
      <c r="E66" s="38">
        <v>100</v>
      </c>
      <c r="F66" s="38">
        <v>100</v>
      </c>
      <c r="G66" s="38">
        <v>100</v>
      </c>
      <c r="H66" s="39">
        <f>SUM(Tabla13[[#This Row],[PRIMER TRIMESTRE]:[CUARTO TRIMESTRE]])</f>
        <v>400</v>
      </c>
      <c r="I66" s="40">
        <v>1800</v>
      </c>
      <c r="J66" s="40">
        <f>+Tabla13[[#This Row],[CANTIDAD TOTAL]]*Tabla13[[#This Row],[PRECIO UNITARIO ESTIMADO]]</f>
        <v>720000</v>
      </c>
      <c r="K66" s="41">
        <f>K65+Tabla13[[#This Row],[COSTO TOTAL UNITARIO ESTIMADO]]</f>
        <v>104414180</v>
      </c>
      <c r="L66" s="42" t="s">
        <v>17</v>
      </c>
      <c r="M66" s="42" t="s">
        <v>388</v>
      </c>
      <c r="N66" s="40"/>
      <c r="O66" s="38"/>
      <c r="T66" s="5" t="s">
        <v>82</v>
      </c>
      <c r="W66" s="13"/>
    </row>
    <row r="67" spans="1:23" x14ac:dyDescent="0.25">
      <c r="A67" s="38" t="s">
        <v>609</v>
      </c>
      <c r="B67" s="38" t="s">
        <v>542</v>
      </c>
      <c r="C67" s="38" t="s">
        <v>486</v>
      </c>
      <c r="D67" s="38">
        <v>50</v>
      </c>
      <c r="E67" s="38">
        <v>25</v>
      </c>
      <c r="F67" s="38">
        <v>15</v>
      </c>
      <c r="G67" s="38">
        <v>10</v>
      </c>
      <c r="H67" s="39">
        <f>SUM(Tabla13[[#This Row],[PRIMER TRIMESTRE]:[CUARTO TRIMESTRE]])</f>
        <v>100</v>
      </c>
      <c r="I67" s="40">
        <v>3800</v>
      </c>
      <c r="J67" s="40">
        <f>+Tabla13[[#This Row],[CANTIDAD TOTAL]]*Tabla13[[#This Row],[PRECIO UNITARIO ESTIMADO]]</f>
        <v>380000</v>
      </c>
      <c r="K67" s="41">
        <f>K66+Tabla13[[#This Row],[COSTO TOTAL UNITARIO ESTIMADO]]</f>
        <v>104794180</v>
      </c>
      <c r="L67" s="42" t="s">
        <v>17</v>
      </c>
      <c r="M67" s="42" t="s">
        <v>388</v>
      </c>
      <c r="N67" s="40"/>
      <c r="O67" s="38"/>
      <c r="T67" s="5" t="s">
        <v>83</v>
      </c>
      <c r="W67" s="13"/>
    </row>
    <row r="68" spans="1:23" x14ac:dyDescent="0.25">
      <c r="A68" s="38" t="s">
        <v>610</v>
      </c>
      <c r="B68" s="38" t="s">
        <v>543</v>
      </c>
      <c r="C68" s="38" t="s">
        <v>486</v>
      </c>
      <c r="D68" s="38">
        <v>20</v>
      </c>
      <c r="E68" s="38">
        <v>10</v>
      </c>
      <c r="F68" s="38">
        <v>10</v>
      </c>
      <c r="G68" s="38">
        <v>10</v>
      </c>
      <c r="H68" s="39">
        <f>SUM(Tabla13[[#This Row],[PRIMER TRIMESTRE]:[CUARTO TRIMESTRE]])</f>
        <v>50</v>
      </c>
      <c r="I68" s="40">
        <v>20000</v>
      </c>
      <c r="J68" s="40">
        <f>+Tabla13[[#This Row],[CANTIDAD TOTAL]]*Tabla13[[#This Row],[PRECIO UNITARIO ESTIMADO]]</f>
        <v>1000000</v>
      </c>
      <c r="K68" s="41">
        <f>K67+Tabla13[[#This Row],[COSTO TOTAL UNITARIO ESTIMADO]]</f>
        <v>105794180</v>
      </c>
      <c r="L68" s="42" t="s">
        <v>17</v>
      </c>
      <c r="M68" s="42" t="s">
        <v>388</v>
      </c>
      <c r="N68" s="40"/>
      <c r="O68" s="38"/>
      <c r="T68" s="5" t="s">
        <v>84</v>
      </c>
      <c r="W68" s="13"/>
    </row>
    <row r="69" spans="1:23" x14ac:dyDescent="0.25">
      <c r="A69" s="38" t="s">
        <v>611</v>
      </c>
      <c r="B69" s="38" t="s">
        <v>544</v>
      </c>
      <c r="C69" s="38" t="s">
        <v>486</v>
      </c>
      <c r="D69" s="38">
        <v>300</v>
      </c>
      <c r="E69" s="38">
        <v>300</v>
      </c>
      <c r="F69" s="38">
        <v>200</v>
      </c>
      <c r="G69" s="38">
        <v>200</v>
      </c>
      <c r="H69" s="39">
        <f>SUM(Tabla13[[#This Row],[PRIMER TRIMESTRE]:[CUARTO TRIMESTRE]])</f>
        <v>1000</v>
      </c>
      <c r="I69" s="40">
        <v>4500</v>
      </c>
      <c r="J69" s="40">
        <f>+Tabla13[[#This Row],[CANTIDAD TOTAL]]*Tabla13[[#This Row],[PRECIO UNITARIO ESTIMADO]]</f>
        <v>4500000</v>
      </c>
      <c r="K69" s="41">
        <f>K68+Tabla13[[#This Row],[COSTO TOTAL UNITARIO ESTIMADO]]</f>
        <v>110294180</v>
      </c>
      <c r="L69" s="42" t="s">
        <v>17</v>
      </c>
      <c r="M69" s="42" t="s">
        <v>388</v>
      </c>
      <c r="N69" s="40"/>
      <c r="O69" s="38"/>
      <c r="T69" s="5" t="s">
        <v>85</v>
      </c>
      <c r="W69" s="13"/>
    </row>
    <row r="70" spans="1:23" x14ac:dyDescent="0.25">
      <c r="A70" s="38" t="s">
        <v>612</v>
      </c>
      <c r="B70" s="38" t="s">
        <v>545</v>
      </c>
      <c r="C70" s="38" t="s">
        <v>486</v>
      </c>
      <c r="D70" s="38">
        <v>10</v>
      </c>
      <c r="E70" s="38">
        <v>50</v>
      </c>
      <c r="F70" s="38">
        <v>5</v>
      </c>
      <c r="G70" s="38">
        <v>5</v>
      </c>
      <c r="H70" s="39">
        <f>SUM(Tabla13[[#This Row],[PRIMER TRIMESTRE]:[CUARTO TRIMESTRE]])</f>
        <v>70</v>
      </c>
      <c r="I70" s="40">
        <v>25000</v>
      </c>
      <c r="J70" s="40">
        <f>+Tabla13[[#This Row],[CANTIDAD TOTAL]]*Tabla13[[#This Row],[PRECIO UNITARIO ESTIMADO]]</f>
        <v>1750000</v>
      </c>
      <c r="K70" s="41">
        <f>K69+Tabla13[[#This Row],[COSTO TOTAL UNITARIO ESTIMADO]]</f>
        <v>112044180</v>
      </c>
      <c r="L70" s="42" t="s">
        <v>17</v>
      </c>
      <c r="M70" s="42" t="s">
        <v>388</v>
      </c>
      <c r="N70" s="40"/>
      <c r="O70" s="38"/>
      <c r="T70" s="5" t="s">
        <v>86</v>
      </c>
      <c r="W70" s="13"/>
    </row>
    <row r="71" spans="1:23" x14ac:dyDescent="0.25">
      <c r="A71" s="38" t="s">
        <v>613</v>
      </c>
      <c r="B71" s="38" t="s">
        <v>546</v>
      </c>
      <c r="C71" s="38" t="s">
        <v>486</v>
      </c>
      <c r="D71" s="38">
        <v>25</v>
      </c>
      <c r="E71" s="38">
        <v>25</v>
      </c>
      <c r="F71" s="38">
        <v>25</v>
      </c>
      <c r="G71" s="38">
        <v>25</v>
      </c>
      <c r="H71" s="39">
        <f>SUM(Tabla13[[#This Row],[PRIMER TRIMESTRE]:[CUARTO TRIMESTRE]])</f>
        <v>100</v>
      </c>
      <c r="I71" s="40">
        <v>10000</v>
      </c>
      <c r="J71" s="40">
        <f>+Tabla13[[#This Row],[CANTIDAD TOTAL]]*Tabla13[[#This Row],[PRECIO UNITARIO ESTIMADO]]</f>
        <v>1000000</v>
      </c>
      <c r="K71" s="41">
        <f>K70+Tabla13[[#This Row],[COSTO TOTAL UNITARIO ESTIMADO]]</f>
        <v>113044180</v>
      </c>
      <c r="L71" s="42" t="s">
        <v>20</v>
      </c>
      <c r="M71" s="42" t="s">
        <v>388</v>
      </c>
      <c r="N71" s="40"/>
      <c r="O71" s="38"/>
      <c r="T71" s="5" t="s">
        <v>87</v>
      </c>
      <c r="W71" s="13"/>
    </row>
    <row r="72" spans="1:23" x14ac:dyDescent="0.25">
      <c r="A72" s="38" t="s">
        <v>208</v>
      </c>
      <c r="B72" s="38" t="s">
        <v>547</v>
      </c>
      <c r="C72" s="38" t="s">
        <v>486</v>
      </c>
      <c r="D72" s="38">
        <v>100</v>
      </c>
      <c r="E72" s="38">
        <v>100</v>
      </c>
      <c r="F72" s="38">
        <v>100</v>
      </c>
      <c r="G72" s="38">
        <v>100</v>
      </c>
      <c r="H72" s="39">
        <f>SUM(Tabla13[[#This Row],[PRIMER TRIMESTRE]:[CUARTO TRIMESTRE]])</f>
        <v>400</v>
      </c>
      <c r="I72" s="40">
        <v>48</v>
      </c>
      <c r="J72" s="40">
        <f>+Tabla13[[#This Row],[CANTIDAD TOTAL]]*Tabla13[[#This Row],[PRECIO UNITARIO ESTIMADO]]</f>
        <v>19200</v>
      </c>
      <c r="K72" s="41">
        <f>K71+Tabla13[[#This Row],[COSTO TOTAL UNITARIO ESTIMADO]]</f>
        <v>113063380</v>
      </c>
      <c r="L72" s="42" t="s">
        <v>20</v>
      </c>
      <c r="M72" s="42" t="s">
        <v>388</v>
      </c>
      <c r="N72" s="40"/>
      <c r="O72" s="38"/>
      <c r="T72" s="5" t="s">
        <v>88</v>
      </c>
      <c r="W72" s="13"/>
    </row>
    <row r="73" spans="1:23" x14ac:dyDescent="0.25">
      <c r="A73" s="38" t="s">
        <v>614</v>
      </c>
      <c r="B73" s="38" t="s">
        <v>548</v>
      </c>
      <c r="C73" s="38" t="s">
        <v>486</v>
      </c>
      <c r="D73" s="38">
        <v>400</v>
      </c>
      <c r="E73" s="38">
        <v>400</v>
      </c>
      <c r="F73" s="38">
        <v>400</v>
      </c>
      <c r="G73" s="38">
        <v>400</v>
      </c>
      <c r="H73" s="39">
        <f>SUM(Tabla13[[#This Row],[PRIMER TRIMESTRE]:[CUARTO TRIMESTRE]])</f>
        <v>1600</v>
      </c>
      <c r="I73" s="40">
        <v>400</v>
      </c>
      <c r="J73" s="40">
        <f>+Tabla13[[#This Row],[CANTIDAD TOTAL]]*Tabla13[[#This Row],[PRECIO UNITARIO ESTIMADO]]</f>
        <v>640000</v>
      </c>
      <c r="K73" s="41">
        <f>K72+Tabla13[[#This Row],[COSTO TOTAL UNITARIO ESTIMADO]]</f>
        <v>113703380</v>
      </c>
      <c r="L73" s="42" t="s">
        <v>20</v>
      </c>
      <c r="M73" s="42" t="s">
        <v>388</v>
      </c>
      <c r="N73" s="40"/>
      <c r="O73" s="38"/>
      <c r="T73" s="5" t="s">
        <v>89</v>
      </c>
      <c r="W73" s="13"/>
    </row>
    <row r="74" spans="1:23" x14ac:dyDescent="0.25">
      <c r="A74" s="38" t="s">
        <v>615</v>
      </c>
      <c r="B74" s="38" t="s">
        <v>549</v>
      </c>
      <c r="C74" s="38" t="s">
        <v>486</v>
      </c>
      <c r="D74" s="38">
        <v>50</v>
      </c>
      <c r="E74" s="38">
        <v>50</v>
      </c>
      <c r="F74" s="38">
        <v>50</v>
      </c>
      <c r="G74" s="38">
        <v>50</v>
      </c>
      <c r="H74" s="39">
        <f>SUM(Tabla13[[#This Row],[PRIMER TRIMESTRE]:[CUARTO TRIMESTRE]])</f>
        <v>200</v>
      </c>
      <c r="I74" s="40">
        <v>39</v>
      </c>
      <c r="J74" s="40">
        <f>+Tabla13[[#This Row],[CANTIDAD TOTAL]]*Tabla13[[#This Row],[PRECIO UNITARIO ESTIMADO]]</f>
        <v>7800</v>
      </c>
      <c r="K74" s="41">
        <f>K73+Tabla13[[#This Row],[COSTO TOTAL UNITARIO ESTIMADO]]</f>
        <v>113711180</v>
      </c>
      <c r="L74" s="42" t="s">
        <v>20</v>
      </c>
      <c r="M74" s="42" t="s">
        <v>388</v>
      </c>
      <c r="N74" s="40"/>
      <c r="O74" s="38"/>
      <c r="T74" s="5" t="s">
        <v>90</v>
      </c>
      <c r="W74" s="13"/>
    </row>
    <row r="75" spans="1:23" x14ac:dyDescent="0.25">
      <c r="A75" s="38" t="s">
        <v>616</v>
      </c>
      <c r="B75" s="38" t="s">
        <v>550</v>
      </c>
      <c r="C75" s="38" t="s">
        <v>486</v>
      </c>
      <c r="D75" s="38">
        <v>200</v>
      </c>
      <c r="E75" s="38">
        <v>200</v>
      </c>
      <c r="F75" s="38">
        <v>200</v>
      </c>
      <c r="G75" s="38">
        <v>200</v>
      </c>
      <c r="H75" s="39">
        <f>SUM(Tabla13[[#This Row],[PRIMER TRIMESTRE]:[CUARTO TRIMESTRE]])</f>
        <v>800</v>
      </c>
      <c r="I75" s="40">
        <v>78</v>
      </c>
      <c r="J75" s="40">
        <f>+Tabla13[[#This Row],[CANTIDAD TOTAL]]*Tabla13[[#This Row],[PRECIO UNITARIO ESTIMADO]]</f>
        <v>62400</v>
      </c>
      <c r="K75" s="41">
        <f>K74+Tabla13[[#This Row],[COSTO TOTAL UNITARIO ESTIMADO]]</f>
        <v>113773580</v>
      </c>
      <c r="L75" s="42" t="s">
        <v>20</v>
      </c>
      <c r="M75" s="42" t="s">
        <v>388</v>
      </c>
      <c r="N75" s="40"/>
      <c r="O75" s="38"/>
      <c r="T75" s="5" t="s">
        <v>91</v>
      </c>
      <c r="W75" s="13"/>
    </row>
    <row r="76" spans="1:23" x14ac:dyDescent="0.25">
      <c r="A76" s="38" t="s">
        <v>617</v>
      </c>
      <c r="B76" s="38" t="s">
        <v>555</v>
      </c>
      <c r="C76" s="38" t="s">
        <v>486</v>
      </c>
      <c r="D76" s="38">
        <v>50</v>
      </c>
      <c r="E76" s="38">
        <v>50</v>
      </c>
      <c r="F76" s="38">
        <v>50</v>
      </c>
      <c r="G76" s="38">
        <v>50</v>
      </c>
      <c r="H76" s="39">
        <f>SUM(Tabla13[[#This Row],[PRIMER TRIMESTRE]:[CUARTO TRIMESTRE]])</f>
        <v>200</v>
      </c>
      <c r="I76" s="40">
        <v>1100</v>
      </c>
      <c r="J76" s="40">
        <f>+Tabla13[[#This Row],[CANTIDAD TOTAL]]*Tabla13[[#This Row],[PRECIO UNITARIO ESTIMADO]]</f>
        <v>220000</v>
      </c>
      <c r="K76" s="41">
        <f>K75+Tabla13[[#This Row],[COSTO TOTAL UNITARIO ESTIMADO]]</f>
        <v>113993580</v>
      </c>
      <c r="L76" s="42" t="s">
        <v>20</v>
      </c>
      <c r="M76" s="42" t="s">
        <v>388</v>
      </c>
      <c r="N76" s="40"/>
      <c r="O76" s="38"/>
      <c r="T76" s="5" t="s">
        <v>92</v>
      </c>
      <c r="W76" s="13"/>
    </row>
    <row r="77" spans="1:23" x14ac:dyDescent="0.25">
      <c r="A77" s="38" t="s">
        <v>618</v>
      </c>
      <c r="B77" s="38" t="s">
        <v>556</v>
      </c>
      <c r="C77" s="38" t="s">
        <v>486</v>
      </c>
      <c r="D77" s="38">
        <v>50</v>
      </c>
      <c r="E77" s="38">
        <v>50</v>
      </c>
      <c r="F77" s="38">
        <v>50</v>
      </c>
      <c r="G77" s="38">
        <v>50</v>
      </c>
      <c r="H77" s="39">
        <f>SUM(Tabla13[[#This Row],[PRIMER TRIMESTRE]:[CUARTO TRIMESTRE]])</f>
        <v>200</v>
      </c>
      <c r="I77" s="40">
        <v>78</v>
      </c>
      <c r="J77" s="40">
        <f>+Tabla13[[#This Row],[CANTIDAD TOTAL]]*Tabla13[[#This Row],[PRECIO UNITARIO ESTIMADO]]</f>
        <v>15600</v>
      </c>
      <c r="K77" s="41">
        <f>K76+Tabla13[[#This Row],[COSTO TOTAL UNITARIO ESTIMADO]]</f>
        <v>114009180</v>
      </c>
      <c r="L77" s="42" t="s">
        <v>20</v>
      </c>
      <c r="M77" s="42" t="s">
        <v>388</v>
      </c>
      <c r="N77" s="40"/>
      <c r="O77" s="38"/>
      <c r="T77" s="5" t="s">
        <v>93</v>
      </c>
      <c r="W77" s="13"/>
    </row>
    <row r="78" spans="1:23" x14ac:dyDescent="0.25">
      <c r="A78" s="38" t="s">
        <v>619</v>
      </c>
      <c r="B78" s="38" t="s">
        <v>551</v>
      </c>
      <c r="C78" s="38" t="s">
        <v>486</v>
      </c>
      <c r="D78" s="38">
        <v>50</v>
      </c>
      <c r="E78" s="38">
        <v>50</v>
      </c>
      <c r="F78" s="38">
        <v>50</v>
      </c>
      <c r="G78" s="38">
        <v>50</v>
      </c>
      <c r="H78" s="39">
        <f>SUM(Tabla13[[#This Row],[PRIMER TRIMESTRE]:[CUARTO TRIMESTRE]])</f>
        <v>200</v>
      </c>
      <c r="I78" s="40">
        <v>168</v>
      </c>
      <c r="J78" s="40">
        <f>+Tabla13[[#This Row],[CANTIDAD TOTAL]]*Tabla13[[#This Row],[PRECIO UNITARIO ESTIMADO]]</f>
        <v>33600</v>
      </c>
      <c r="K78" s="41">
        <f>K77+Tabla13[[#This Row],[COSTO TOTAL UNITARIO ESTIMADO]]</f>
        <v>114042780</v>
      </c>
      <c r="L78" s="42" t="s">
        <v>20</v>
      </c>
      <c r="M78" s="42" t="s">
        <v>388</v>
      </c>
      <c r="N78" s="40"/>
      <c r="O78" s="38"/>
      <c r="T78" s="5" t="s">
        <v>94</v>
      </c>
      <c r="W78" s="13"/>
    </row>
    <row r="79" spans="1:23" x14ac:dyDescent="0.25">
      <c r="A79" s="38" t="s">
        <v>620</v>
      </c>
      <c r="B79" s="38" t="s">
        <v>552</v>
      </c>
      <c r="C79" s="38" t="s">
        <v>557</v>
      </c>
      <c r="D79" s="38">
        <v>200</v>
      </c>
      <c r="E79" s="38">
        <v>200</v>
      </c>
      <c r="F79" s="38">
        <v>200</v>
      </c>
      <c r="G79" s="38">
        <v>200</v>
      </c>
      <c r="H79" s="39">
        <f>SUM(Tabla13[[#This Row],[PRIMER TRIMESTRE]:[CUARTO TRIMESTRE]])</f>
        <v>800</v>
      </c>
      <c r="I79" s="40">
        <v>500</v>
      </c>
      <c r="J79" s="40">
        <f>+Tabla13[[#This Row],[CANTIDAD TOTAL]]*Tabla13[[#This Row],[PRECIO UNITARIO ESTIMADO]]</f>
        <v>400000</v>
      </c>
      <c r="K79" s="41">
        <f>K78+Tabla13[[#This Row],[COSTO TOTAL UNITARIO ESTIMADO]]</f>
        <v>114442780</v>
      </c>
      <c r="L79" s="42" t="s">
        <v>20</v>
      </c>
      <c r="M79" s="42" t="s">
        <v>388</v>
      </c>
      <c r="N79" s="40"/>
      <c r="O79" s="38"/>
      <c r="T79" s="5" t="s">
        <v>95</v>
      </c>
      <c r="W79" s="13"/>
    </row>
    <row r="80" spans="1:23" x14ac:dyDescent="0.25">
      <c r="A80" s="38" t="s">
        <v>621</v>
      </c>
      <c r="B80" s="38" t="s">
        <v>553</v>
      </c>
      <c r="C80" s="38" t="s">
        <v>557</v>
      </c>
      <c r="D80" s="38">
        <v>200</v>
      </c>
      <c r="E80" s="38">
        <v>200</v>
      </c>
      <c r="F80" s="38">
        <v>200</v>
      </c>
      <c r="G80" s="38">
        <v>200</v>
      </c>
      <c r="H80" s="39">
        <f>SUM(Tabla13[[#This Row],[PRIMER TRIMESTRE]:[CUARTO TRIMESTRE]])</f>
        <v>800</v>
      </c>
      <c r="I80" s="40">
        <v>600</v>
      </c>
      <c r="J80" s="40">
        <f>+Tabla13[[#This Row],[CANTIDAD TOTAL]]*Tabla13[[#This Row],[PRECIO UNITARIO ESTIMADO]]</f>
        <v>480000</v>
      </c>
      <c r="K80" s="41">
        <f>K79+Tabla13[[#This Row],[COSTO TOTAL UNITARIO ESTIMADO]]</f>
        <v>114922780</v>
      </c>
      <c r="L80" s="42" t="s">
        <v>20</v>
      </c>
      <c r="M80" s="42" t="s">
        <v>388</v>
      </c>
      <c r="N80" s="40"/>
      <c r="O80" s="38"/>
      <c r="T80" s="5" t="s">
        <v>96</v>
      </c>
      <c r="W80" s="13"/>
    </row>
    <row r="81" spans="1:23" x14ac:dyDescent="0.25">
      <c r="A81" s="38" t="s">
        <v>622</v>
      </c>
      <c r="B81" s="38" t="s">
        <v>554</v>
      </c>
      <c r="C81" s="38" t="s">
        <v>486</v>
      </c>
      <c r="D81" s="38">
        <v>200</v>
      </c>
      <c r="E81" s="38">
        <v>200</v>
      </c>
      <c r="F81" s="38">
        <v>200</v>
      </c>
      <c r="G81" s="38">
        <v>200</v>
      </c>
      <c r="H81" s="39">
        <f>SUM(Tabla13[[#This Row],[PRIMER TRIMESTRE]:[CUARTO TRIMESTRE]])</f>
        <v>800</v>
      </c>
      <c r="I81" s="40">
        <v>600</v>
      </c>
      <c r="J81" s="40">
        <f>+Tabla13[[#This Row],[CANTIDAD TOTAL]]*Tabla13[[#This Row],[PRECIO UNITARIO ESTIMADO]]</f>
        <v>480000</v>
      </c>
      <c r="K81" s="41">
        <f>K80+Tabla13[[#This Row],[COSTO TOTAL UNITARIO ESTIMADO]]</f>
        <v>115402780</v>
      </c>
      <c r="L81" s="42" t="s">
        <v>20</v>
      </c>
      <c r="M81" s="42" t="s">
        <v>388</v>
      </c>
      <c r="N81" s="40"/>
      <c r="O81" s="38"/>
      <c r="T81" s="5" t="s">
        <v>97</v>
      </c>
      <c r="W81" s="13"/>
    </row>
    <row r="82" spans="1:23" x14ac:dyDescent="0.25">
      <c r="A82" s="38" t="s">
        <v>623</v>
      </c>
      <c r="B82" s="38" t="s">
        <v>558</v>
      </c>
      <c r="C82" s="38" t="s">
        <v>486</v>
      </c>
      <c r="D82" s="38">
        <v>3000</v>
      </c>
      <c r="E82" s="38">
        <v>3000</v>
      </c>
      <c r="F82" s="38">
        <v>3000</v>
      </c>
      <c r="G82" s="38">
        <v>3000</v>
      </c>
      <c r="H82" s="39">
        <f>SUM(Tabla13[[#This Row],[PRIMER TRIMESTRE]:[CUARTO TRIMESTRE]])</f>
        <v>12000</v>
      </c>
      <c r="I82" s="40">
        <v>5</v>
      </c>
      <c r="J82" s="40">
        <f>+Tabla13[[#This Row],[CANTIDAD TOTAL]]*Tabla13[[#This Row],[PRECIO UNITARIO ESTIMADO]]</f>
        <v>60000</v>
      </c>
      <c r="K82" s="41">
        <f>K81+Tabla13[[#This Row],[COSTO TOTAL UNITARIO ESTIMADO]]</f>
        <v>115462780</v>
      </c>
      <c r="L82" s="42" t="s">
        <v>20</v>
      </c>
      <c r="M82" s="42" t="s">
        <v>388</v>
      </c>
      <c r="N82" s="40"/>
      <c r="O82" s="38"/>
      <c r="T82" s="5" t="s">
        <v>98</v>
      </c>
      <c r="W82" s="13"/>
    </row>
    <row r="83" spans="1:23" x14ac:dyDescent="0.25">
      <c r="A83" s="38" t="s">
        <v>624</v>
      </c>
      <c r="B83" s="38" t="s">
        <v>559</v>
      </c>
      <c r="C83" s="38" t="s">
        <v>486</v>
      </c>
      <c r="D83" s="38">
        <v>2</v>
      </c>
      <c r="E83" s="38">
        <v>3</v>
      </c>
      <c r="F83" s="38">
        <v>3</v>
      </c>
      <c r="G83" s="38">
        <v>2</v>
      </c>
      <c r="H83" s="39">
        <f>SUM(Tabla13[[#This Row],[PRIMER TRIMESTRE]:[CUARTO TRIMESTRE]])</f>
        <v>10</v>
      </c>
      <c r="I83" s="40">
        <v>150000</v>
      </c>
      <c r="J83" s="40">
        <f>+Tabla13[[#This Row],[CANTIDAD TOTAL]]*Tabla13[[#This Row],[PRECIO UNITARIO ESTIMADO]]</f>
        <v>1500000</v>
      </c>
      <c r="K83" s="41">
        <f>K82+Tabla13[[#This Row],[COSTO TOTAL UNITARIO ESTIMADO]]</f>
        <v>116962780</v>
      </c>
      <c r="L83" s="42" t="s">
        <v>20</v>
      </c>
      <c r="M83" s="42" t="s">
        <v>388</v>
      </c>
      <c r="N83" s="40"/>
      <c r="O83" s="38"/>
      <c r="T83" s="5" t="s">
        <v>99</v>
      </c>
      <c r="W83" s="13"/>
    </row>
    <row r="84" spans="1:23" x14ac:dyDescent="0.25">
      <c r="A84" s="38" t="s">
        <v>625</v>
      </c>
      <c r="B84" s="38" t="s">
        <v>560</v>
      </c>
      <c r="C84" s="38" t="s">
        <v>486</v>
      </c>
      <c r="D84" s="38">
        <v>2</v>
      </c>
      <c r="E84" s="38">
        <v>3</v>
      </c>
      <c r="F84" s="38">
        <v>3</v>
      </c>
      <c r="G84" s="38">
        <v>2</v>
      </c>
      <c r="H84" s="39">
        <f>SUM(Tabla13[[#This Row],[PRIMER TRIMESTRE]:[CUARTO TRIMESTRE]])</f>
        <v>10</v>
      </c>
      <c r="I84" s="40">
        <v>125000</v>
      </c>
      <c r="J84" s="40">
        <f>+Tabla13[[#This Row],[CANTIDAD TOTAL]]*Tabla13[[#This Row],[PRECIO UNITARIO ESTIMADO]]</f>
        <v>1250000</v>
      </c>
      <c r="K84" s="41">
        <f>K83+Tabla13[[#This Row],[COSTO TOTAL UNITARIO ESTIMADO]]</f>
        <v>118212780</v>
      </c>
      <c r="L84" s="42" t="s">
        <v>20</v>
      </c>
      <c r="M84" s="42" t="s">
        <v>388</v>
      </c>
      <c r="N84" s="40"/>
      <c r="O84" s="38"/>
      <c r="T84" s="5" t="s">
        <v>100</v>
      </c>
      <c r="W84" s="13"/>
    </row>
    <row r="85" spans="1:23" x14ac:dyDescent="0.25">
      <c r="A85" s="38" t="s">
        <v>626</v>
      </c>
      <c r="B85" s="38" t="s">
        <v>561</v>
      </c>
      <c r="C85" s="38" t="s">
        <v>486</v>
      </c>
      <c r="D85" s="38">
        <v>40</v>
      </c>
      <c r="E85" s="38">
        <v>60</v>
      </c>
      <c r="F85" s="38">
        <v>60</v>
      </c>
      <c r="G85" s="38">
        <v>40</v>
      </c>
      <c r="H85" s="39">
        <f>SUM(Tabla13[[#This Row],[PRIMER TRIMESTRE]:[CUARTO TRIMESTRE]])</f>
        <v>200</v>
      </c>
      <c r="I85" s="40">
        <v>20000</v>
      </c>
      <c r="J85" s="40">
        <f>+Tabla13[[#This Row],[CANTIDAD TOTAL]]*Tabla13[[#This Row],[PRECIO UNITARIO ESTIMADO]]</f>
        <v>4000000</v>
      </c>
      <c r="K85" s="41">
        <f>K84+Tabla13[[#This Row],[COSTO TOTAL UNITARIO ESTIMADO]]</f>
        <v>122212780</v>
      </c>
      <c r="L85" s="42" t="s">
        <v>20</v>
      </c>
      <c r="M85" s="42" t="s">
        <v>388</v>
      </c>
      <c r="N85" s="40"/>
      <c r="O85" s="38"/>
      <c r="T85" s="5" t="s">
        <v>101</v>
      </c>
      <c r="W85" s="13"/>
    </row>
    <row r="86" spans="1:23" x14ac:dyDescent="0.25">
      <c r="A86" s="38" t="s">
        <v>627</v>
      </c>
      <c r="B86" s="38" t="s">
        <v>563</v>
      </c>
      <c r="C86" s="38" t="s">
        <v>486</v>
      </c>
      <c r="D86" s="38">
        <v>2</v>
      </c>
      <c r="E86" s="38">
        <v>3</v>
      </c>
      <c r="F86" s="38">
        <v>3</v>
      </c>
      <c r="G86" s="38">
        <v>2</v>
      </c>
      <c r="H86" s="39">
        <f>SUM(Tabla13[[#This Row],[PRIMER TRIMESTRE]:[CUARTO TRIMESTRE]])</f>
        <v>10</v>
      </c>
      <c r="I86" s="40">
        <v>200000</v>
      </c>
      <c r="J86" s="40">
        <f>+Tabla13[[#This Row],[CANTIDAD TOTAL]]*Tabla13[[#This Row],[PRECIO UNITARIO ESTIMADO]]</f>
        <v>2000000</v>
      </c>
      <c r="K86" s="41">
        <f>K85+Tabla13[[#This Row],[COSTO TOTAL UNITARIO ESTIMADO]]</f>
        <v>124212780</v>
      </c>
      <c r="L86" s="42" t="s">
        <v>20</v>
      </c>
      <c r="M86" s="42" t="s">
        <v>388</v>
      </c>
      <c r="N86" s="40"/>
      <c r="O86" s="38"/>
      <c r="T86" s="5" t="s">
        <v>102</v>
      </c>
      <c r="W86" s="13"/>
    </row>
    <row r="87" spans="1:23" x14ac:dyDescent="0.25">
      <c r="A87" s="38" t="s">
        <v>613</v>
      </c>
      <c r="B87" s="38" t="s">
        <v>571</v>
      </c>
      <c r="C87" s="38" t="s">
        <v>486</v>
      </c>
      <c r="D87" s="38">
        <v>2</v>
      </c>
      <c r="E87" s="38">
        <v>3</v>
      </c>
      <c r="F87" s="38">
        <v>3</v>
      </c>
      <c r="G87" s="38">
        <v>2</v>
      </c>
      <c r="H87" s="39">
        <f>SUM(Tabla13[[#This Row],[PRIMER TRIMESTRE]:[CUARTO TRIMESTRE]])</f>
        <v>10</v>
      </c>
      <c r="I87" s="40">
        <v>150000</v>
      </c>
      <c r="J87" s="40">
        <f>+Tabla13[[#This Row],[CANTIDAD TOTAL]]*Tabla13[[#This Row],[PRECIO UNITARIO ESTIMADO]]</f>
        <v>1500000</v>
      </c>
      <c r="K87" s="41">
        <f>K86+Tabla13[[#This Row],[COSTO TOTAL UNITARIO ESTIMADO]]</f>
        <v>125712780</v>
      </c>
      <c r="L87" s="42" t="s">
        <v>20</v>
      </c>
      <c r="M87" s="42" t="s">
        <v>388</v>
      </c>
      <c r="N87" s="40"/>
      <c r="O87" s="38"/>
      <c r="T87" s="5" t="s">
        <v>103</v>
      </c>
      <c r="W87" s="13"/>
    </row>
    <row r="88" spans="1:23" s="27" customFormat="1" x14ac:dyDescent="0.25">
      <c r="A88" s="48"/>
      <c r="B88" s="48" t="s">
        <v>566</v>
      </c>
      <c r="C88" s="48"/>
      <c r="D88" s="48"/>
      <c r="E88" s="48"/>
      <c r="F88" s="48"/>
      <c r="G88" s="48"/>
      <c r="H88" s="49">
        <f>SUM(Tabla13[[#This Row],[PRIMER TRIMESTRE]:[CUARTO TRIMESTRE]])</f>
        <v>0</v>
      </c>
      <c r="I88" s="50"/>
      <c r="J88" s="50"/>
      <c r="K88" s="51">
        <f>K87</f>
        <v>125712780</v>
      </c>
      <c r="L88" s="52"/>
      <c r="M88" s="42"/>
      <c r="N88" s="50"/>
      <c r="O88" s="48"/>
      <c r="T88" s="28" t="s">
        <v>104</v>
      </c>
      <c r="W88" s="29"/>
    </row>
    <row r="89" spans="1:23" x14ac:dyDescent="0.25">
      <c r="A89" s="38"/>
      <c r="B89" s="38"/>
      <c r="C89" s="38"/>
      <c r="D89" s="38"/>
      <c r="E89" s="38"/>
      <c r="F89" s="38"/>
      <c r="G89" s="38"/>
      <c r="H89" s="39">
        <f>SUM(Tabla13[[#This Row],[PRIMER TRIMESTRE]:[CUARTO TRIMESTRE]])</f>
        <v>0</v>
      </c>
      <c r="I89" s="40"/>
      <c r="J89" s="40"/>
      <c r="K89" s="41"/>
      <c r="L89" s="42"/>
      <c r="M89" s="42"/>
      <c r="N89" s="40"/>
      <c r="O89" s="38"/>
      <c r="T89" s="5" t="s">
        <v>105</v>
      </c>
      <c r="W89" s="13"/>
    </row>
    <row r="90" spans="1:23" x14ac:dyDescent="0.25">
      <c r="A90" s="38" t="s">
        <v>612</v>
      </c>
      <c r="B90" s="38" t="s">
        <v>567</v>
      </c>
      <c r="C90" s="38" t="s">
        <v>533</v>
      </c>
      <c r="D90" s="38">
        <v>1000</v>
      </c>
      <c r="E90" s="38">
        <v>1000</v>
      </c>
      <c r="F90" s="38">
        <v>1000</v>
      </c>
      <c r="G90" s="38">
        <v>1000</v>
      </c>
      <c r="H90" s="39">
        <f>SUM(Tabla13[[#This Row],[PRIMER TRIMESTRE]:[CUARTO TRIMESTRE]])</f>
        <v>4000</v>
      </c>
      <c r="I90" s="40">
        <v>1800</v>
      </c>
      <c r="J90" s="40">
        <f>+Tabla13[[#This Row],[CANTIDAD TOTAL]]*Tabla13[[#This Row],[PRECIO UNITARIO ESTIMADO]]</f>
        <v>7200000</v>
      </c>
      <c r="K90" s="41">
        <f>Tabla13[[#This Row],[COSTO TOTAL UNITARIO ESTIMADO]]</f>
        <v>7200000</v>
      </c>
      <c r="L90" s="42" t="s">
        <v>20</v>
      </c>
      <c r="M90" s="42" t="s">
        <v>388</v>
      </c>
      <c r="N90" s="40"/>
      <c r="O90" s="38"/>
      <c r="T90" s="5" t="s">
        <v>106</v>
      </c>
      <c r="W90" s="13"/>
    </row>
    <row r="91" spans="1:23" x14ac:dyDescent="0.25">
      <c r="A91" s="38" t="s">
        <v>613</v>
      </c>
      <c r="B91" s="38" t="s">
        <v>568</v>
      </c>
      <c r="C91" s="38" t="s">
        <v>572</v>
      </c>
      <c r="D91" s="38">
        <v>20</v>
      </c>
      <c r="E91" s="38">
        <v>20</v>
      </c>
      <c r="F91" s="38">
        <v>20</v>
      </c>
      <c r="G91" s="38">
        <v>20</v>
      </c>
      <c r="H91" s="39">
        <f>SUM(Tabla13[[#This Row],[PRIMER TRIMESTRE]:[CUARTO TRIMESTRE]])</f>
        <v>80</v>
      </c>
      <c r="I91" s="40">
        <v>100000</v>
      </c>
      <c r="J91" s="40">
        <f>+Tabla13[[#This Row],[CANTIDAD TOTAL]]*Tabla13[[#This Row],[PRECIO UNITARIO ESTIMADO]]</f>
        <v>8000000</v>
      </c>
      <c r="K91" s="41">
        <f>K90+Tabla13[[#This Row],[COSTO TOTAL UNITARIO ESTIMADO]]</f>
        <v>15200000</v>
      </c>
      <c r="L91" s="42" t="s">
        <v>20</v>
      </c>
      <c r="M91" s="42" t="s">
        <v>388</v>
      </c>
      <c r="N91" s="40"/>
      <c r="O91" s="38"/>
      <c r="T91" s="5" t="s">
        <v>107</v>
      </c>
      <c r="W91" s="13"/>
    </row>
    <row r="92" spans="1:23" x14ac:dyDescent="0.25">
      <c r="A92" s="38" t="s">
        <v>628</v>
      </c>
      <c r="B92" s="38" t="s">
        <v>569</v>
      </c>
      <c r="C92" s="38" t="s">
        <v>572</v>
      </c>
      <c r="D92" s="38">
        <v>20</v>
      </c>
      <c r="E92" s="38">
        <v>20</v>
      </c>
      <c r="F92" s="38">
        <v>20</v>
      </c>
      <c r="G92" s="38">
        <v>20</v>
      </c>
      <c r="H92" s="39">
        <f>SUM(Tabla13[[#This Row],[PRIMER TRIMESTRE]:[CUARTO TRIMESTRE]])</f>
        <v>80</v>
      </c>
      <c r="I92" s="40">
        <v>150000</v>
      </c>
      <c r="J92" s="40">
        <f>+Tabla13[[#This Row],[CANTIDAD TOTAL]]*Tabla13[[#This Row],[PRECIO UNITARIO ESTIMADO]]</f>
        <v>12000000</v>
      </c>
      <c r="K92" s="41">
        <f>K91+Tabla13[[#This Row],[COSTO TOTAL UNITARIO ESTIMADO]]</f>
        <v>27200000</v>
      </c>
      <c r="L92" s="42" t="s">
        <v>20</v>
      </c>
      <c r="M92" s="42" t="s">
        <v>388</v>
      </c>
      <c r="N92" s="40"/>
      <c r="O92" s="38"/>
      <c r="T92" s="5" t="s">
        <v>108</v>
      </c>
      <c r="W92" s="13"/>
    </row>
    <row r="93" spans="1:23" s="27" customFormat="1" x14ac:dyDescent="0.25">
      <c r="A93" s="38" t="s">
        <v>54</v>
      </c>
      <c r="B93" s="44" t="s">
        <v>573</v>
      </c>
      <c r="C93" s="44" t="s">
        <v>572</v>
      </c>
      <c r="D93" s="44">
        <v>1</v>
      </c>
      <c r="E93" s="44">
        <v>1</v>
      </c>
      <c r="F93" s="44">
        <v>1</v>
      </c>
      <c r="G93" s="44">
        <v>1</v>
      </c>
      <c r="H93" s="45">
        <f>SUM('PACC - SNCC.F.053 (3)'!$D93:$G93)</f>
        <v>4</v>
      </c>
      <c r="I93" s="46">
        <v>6000000</v>
      </c>
      <c r="J93" s="46">
        <f>+H93*I93</f>
        <v>24000000</v>
      </c>
      <c r="K93" s="53">
        <f>K92+Tabla13[[#This Row],[COSTO TOTAL UNITARIO ESTIMADO]]</f>
        <v>51200000</v>
      </c>
      <c r="L93" s="42" t="s">
        <v>20</v>
      </c>
      <c r="M93" s="42" t="s">
        <v>388</v>
      </c>
      <c r="N93" s="46"/>
      <c r="O93" s="44"/>
      <c r="T93" s="28" t="s">
        <v>109</v>
      </c>
      <c r="W93" s="29"/>
    </row>
    <row r="94" spans="1:23" x14ac:dyDescent="0.25">
      <c r="A94" s="48"/>
      <c r="B94" s="48" t="s">
        <v>570</v>
      </c>
      <c r="C94" s="48"/>
      <c r="D94" s="48"/>
      <c r="E94" s="48"/>
      <c r="F94" s="48"/>
      <c r="G94" s="48"/>
      <c r="H94" s="49"/>
      <c r="I94" s="50"/>
      <c r="J94" s="50"/>
      <c r="K94" s="51">
        <f>K93</f>
        <v>51200000</v>
      </c>
      <c r="L94" s="48"/>
      <c r="M94" s="48"/>
      <c r="N94" s="50"/>
      <c r="O94" s="48"/>
      <c r="T94" s="5" t="s">
        <v>110</v>
      </c>
      <c r="W94" s="13"/>
    </row>
    <row r="95" spans="1:23" x14ac:dyDescent="0.25">
      <c r="O95" s="2"/>
      <c r="T95" s="5" t="s">
        <v>111</v>
      </c>
      <c r="W95" s="13"/>
    </row>
    <row r="96" spans="1:23" x14ac:dyDescent="0.25">
      <c r="O96" s="2"/>
      <c r="T96" s="5" t="s">
        <v>112</v>
      </c>
      <c r="W96" s="13"/>
    </row>
    <row r="97" spans="15:23" x14ac:dyDescent="0.25">
      <c r="O97" s="2"/>
      <c r="T97" s="5" t="s">
        <v>113</v>
      </c>
      <c r="W97" s="13"/>
    </row>
    <row r="98" spans="15:23" x14ac:dyDescent="0.25">
      <c r="O98" s="2"/>
      <c r="T98" s="5" t="s">
        <v>114</v>
      </c>
      <c r="W98" s="13"/>
    </row>
    <row r="99" spans="15:23" x14ac:dyDescent="0.25">
      <c r="O99" s="2"/>
      <c r="T99" s="5" t="s">
        <v>115</v>
      </c>
      <c r="W99" s="13"/>
    </row>
    <row r="100" spans="15:23" x14ac:dyDescent="0.25">
      <c r="O100" s="2"/>
      <c r="T100" s="5" t="s">
        <v>116</v>
      </c>
      <c r="W100" s="13"/>
    </row>
    <row r="101" spans="15:23" x14ac:dyDescent="0.25">
      <c r="O101" s="2"/>
      <c r="T101" s="5" t="s">
        <v>117</v>
      </c>
      <c r="W101" s="13"/>
    </row>
    <row r="102" spans="15:23" x14ac:dyDescent="0.25">
      <c r="O102" s="2"/>
      <c r="T102" s="5" t="s">
        <v>118</v>
      </c>
      <c r="W102" s="13"/>
    </row>
    <row r="103" spans="15:23" x14ac:dyDescent="0.25">
      <c r="O103" s="2"/>
      <c r="T103" s="5" t="s">
        <v>119</v>
      </c>
      <c r="W103" s="13"/>
    </row>
    <row r="104" spans="15:23" x14ac:dyDescent="0.25">
      <c r="O104" s="2"/>
      <c r="T104" s="5" t="s">
        <v>120</v>
      </c>
      <c r="W104" s="13"/>
    </row>
    <row r="105" spans="15:23" x14ac:dyDescent="0.25">
      <c r="O105" s="2"/>
      <c r="T105" s="5" t="s">
        <v>121</v>
      </c>
      <c r="W105" s="13"/>
    </row>
    <row r="106" spans="15:23" x14ac:dyDescent="0.25">
      <c r="O106" s="2"/>
      <c r="T106" s="5" t="s">
        <v>122</v>
      </c>
    </row>
    <row r="107" spans="15:23" x14ac:dyDescent="0.25">
      <c r="O107" s="2"/>
      <c r="T107" s="5" t="s">
        <v>123</v>
      </c>
    </row>
    <row r="108" spans="15:23" x14ac:dyDescent="0.25">
      <c r="O108" s="2"/>
      <c r="T108" s="5" t="s">
        <v>124</v>
      </c>
    </row>
    <row r="109" spans="15:23" x14ac:dyDescent="0.25">
      <c r="O109" s="2"/>
      <c r="T109" s="5" t="s">
        <v>125</v>
      </c>
    </row>
    <row r="110" spans="15:23" x14ac:dyDescent="0.25">
      <c r="O110" s="2"/>
      <c r="T110" s="5" t="s">
        <v>126</v>
      </c>
    </row>
    <row r="111" spans="15:23" x14ac:dyDescent="0.25">
      <c r="O111" s="2"/>
      <c r="T111" s="5" t="s">
        <v>127</v>
      </c>
    </row>
    <row r="112" spans="15:23" x14ac:dyDescent="0.25">
      <c r="O112" s="2"/>
      <c r="T112" s="5" t="s">
        <v>128</v>
      </c>
    </row>
    <row r="113" spans="15:20" x14ac:dyDescent="0.25">
      <c r="O113" s="2"/>
      <c r="T113" s="5" t="s">
        <v>129</v>
      </c>
    </row>
    <row r="114" spans="15:20" x14ac:dyDescent="0.25">
      <c r="O114" s="2"/>
      <c r="T114" s="5" t="s">
        <v>130</v>
      </c>
    </row>
    <row r="115" spans="15:20" x14ac:dyDescent="0.25">
      <c r="O115" s="2"/>
      <c r="T115" s="5" t="s">
        <v>131</v>
      </c>
    </row>
    <row r="116" spans="15:20" x14ac:dyDescent="0.25">
      <c r="O116" s="2"/>
      <c r="T116" s="5" t="s">
        <v>132</v>
      </c>
    </row>
    <row r="117" spans="15:20" x14ac:dyDescent="0.25">
      <c r="O117" s="2"/>
      <c r="T117" s="5" t="s">
        <v>133</v>
      </c>
    </row>
    <row r="118" spans="15:20" x14ac:dyDescent="0.25">
      <c r="O118" s="2"/>
      <c r="T118" s="5" t="s">
        <v>134</v>
      </c>
    </row>
    <row r="119" spans="15:20" x14ac:dyDescent="0.25">
      <c r="O119" s="2"/>
      <c r="T119" s="5" t="s">
        <v>135</v>
      </c>
    </row>
    <row r="120" spans="15:20" x14ac:dyDescent="0.25">
      <c r="O120" s="2"/>
      <c r="T120" s="5" t="s">
        <v>136</v>
      </c>
    </row>
    <row r="121" spans="15:20" x14ac:dyDescent="0.25">
      <c r="O121" s="2"/>
      <c r="T121" s="5" t="s">
        <v>137</v>
      </c>
    </row>
    <row r="122" spans="15:20" x14ac:dyDescent="0.25">
      <c r="O122" s="2"/>
      <c r="T122" s="5" t="s">
        <v>138</v>
      </c>
    </row>
    <row r="123" spans="15:20" x14ac:dyDescent="0.25">
      <c r="O123" s="2"/>
      <c r="T123" s="5" t="s">
        <v>139</v>
      </c>
    </row>
    <row r="124" spans="15:20" x14ac:dyDescent="0.25">
      <c r="O124" s="2"/>
      <c r="T124" s="5" t="s">
        <v>140</v>
      </c>
    </row>
    <row r="125" spans="15:20" x14ac:dyDescent="0.25">
      <c r="O125" s="2"/>
      <c r="T125" s="5" t="s">
        <v>141</v>
      </c>
    </row>
    <row r="126" spans="15:20" x14ac:dyDescent="0.25">
      <c r="O126" s="2"/>
      <c r="T126" s="5" t="s">
        <v>142</v>
      </c>
    </row>
    <row r="127" spans="15:20" x14ac:dyDescent="0.25">
      <c r="O127" s="2"/>
      <c r="T127" s="5" t="s">
        <v>143</v>
      </c>
    </row>
    <row r="128" spans="15:20" x14ac:dyDescent="0.25">
      <c r="O128" s="2"/>
      <c r="T128" s="5" t="s">
        <v>144</v>
      </c>
    </row>
    <row r="129" spans="15:20" x14ac:dyDescent="0.25">
      <c r="O129" s="2"/>
      <c r="T129" s="5" t="s">
        <v>145</v>
      </c>
    </row>
    <row r="130" spans="15:20" x14ac:dyDescent="0.25">
      <c r="O130" s="2"/>
      <c r="T130" s="5" t="s">
        <v>146</v>
      </c>
    </row>
    <row r="131" spans="15:20" x14ac:dyDescent="0.25">
      <c r="O131" s="2"/>
      <c r="T131" s="5" t="s">
        <v>147</v>
      </c>
    </row>
    <row r="132" spans="15:20" x14ac:dyDescent="0.25">
      <c r="O132" s="2"/>
      <c r="T132" s="5" t="s">
        <v>148</v>
      </c>
    </row>
    <row r="133" spans="15:20" x14ac:dyDescent="0.25">
      <c r="O133" s="2"/>
      <c r="T133" s="5" t="s">
        <v>149</v>
      </c>
    </row>
    <row r="134" spans="15:20" x14ac:dyDescent="0.25">
      <c r="O134" s="2"/>
      <c r="T134" s="5" t="s">
        <v>150</v>
      </c>
    </row>
    <row r="135" spans="15:20" x14ac:dyDescent="0.25">
      <c r="O135" s="2"/>
      <c r="T135" s="5" t="s">
        <v>151</v>
      </c>
    </row>
    <row r="136" spans="15:20" x14ac:dyDescent="0.25">
      <c r="O136" s="2"/>
      <c r="T136" s="5" t="s">
        <v>152</v>
      </c>
    </row>
    <row r="137" spans="15:20" x14ac:dyDescent="0.25">
      <c r="O137" s="2"/>
      <c r="T137" s="5" t="s">
        <v>153</v>
      </c>
    </row>
    <row r="138" spans="15:20" x14ac:dyDescent="0.25">
      <c r="O138" s="2"/>
      <c r="T138" s="5" t="s">
        <v>154</v>
      </c>
    </row>
    <row r="139" spans="15:20" x14ac:dyDescent="0.25">
      <c r="O139" s="2"/>
      <c r="T139" s="5" t="s">
        <v>155</v>
      </c>
    </row>
    <row r="140" spans="15:20" x14ac:dyDescent="0.25">
      <c r="O140" s="2"/>
      <c r="T140" s="5" t="s">
        <v>156</v>
      </c>
    </row>
    <row r="141" spans="15:20" x14ac:dyDescent="0.25">
      <c r="O141" s="2"/>
      <c r="T141" s="5" t="s">
        <v>157</v>
      </c>
    </row>
    <row r="142" spans="15:20" x14ac:dyDescent="0.25">
      <c r="O142" s="2"/>
      <c r="T142" s="5" t="s">
        <v>158</v>
      </c>
    </row>
    <row r="143" spans="15:20" x14ac:dyDescent="0.25">
      <c r="O143" s="2"/>
      <c r="T143" s="5" t="s">
        <v>159</v>
      </c>
    </row>
    <row r="144" spans="15:20" x14ac:dyDescent="0.25">
      <c r="O144" s="2"/>
      <c r="T144" s="5" t="s">
        <v>160</v>
      </c>
    </row>
    <row r="145" spans="15:20" x14ac:dyDescent="0.25">
      <c r="O145" s="2"/>
      <c r="T145" s="5" t="s">
        <v>161</v>
      </c>
    </row>
    <row r="146" spans="15:20" x14ac:dyDescent="0.25">
      <c r="O146" s="2"/>
      <c r="T146" s="5" t="s">
        <v>162</v>
      </c>
    </row>
    <row r="147" spans="15:20" x14ac:dyDescent="0.25">
      <c r="O147" s="2"/>
      <c r="T147" s="5" t="s">
        <v>163</v>
      </c>
    </row>
    <row r="148" spans="15:20" x14ac:dyDescent="0.25">
      <c r="O148" s="2"/>
      <c r="T148" s="5" t="s">
        <v>164</v>
      </c>
    </row>
    <row r="149" spans="15:20" x14ac:dyDescent="0.25">
      <c r="O149" s="2"/>
      <c r="T149" s="5" t="s">
        <v>165</v>
      </c>
    </row>
    <row r="150" spans="15:20" x14ac:dyDescent="0.25">
      <c r="O150" s="2"/>
      <c r="T150" s="5" t="s">
        <v>166</v>
      </c>
    </row>
    <row r="151" spans="15:20" x14ac:dyDescent="0.25">
      <c r="O151" s="2"/>
      <c r="T151" s="5" t="s">
        <v>167</v>
      </c>
    </row>
    <row r="152" spans="15:20" x14ac:dyDescent="0.25">
      <c r="O152" s="2"/>
      <c r="T152" s="5" t="s">
        <v>168</v>
      </c>
    </row>
    <row r="153" spans="15:20" x14ac:dyDescent="0.25">
      <c r="O153" s="2"/>
      <c r="T153" s="5" t="s">
        <v>169</v>
      </c>
    </row>
    <row r="154" spans="15:20" x14ac:dyDescent="0.25">
      <c r="O154" s="2"/>
      <c r="T154" s="5" t="s">
        <v>170</v>
      </c>
    </row>
    <row r="155" spans="15:20" x14ac:dyDescent="0.25">
      <c r="T155" s="5" t="s">
        <v>171</v>
      </c>
    </row>
    <row r="156" spans="15:20" x14ac:dyDescent="0.25">
      <c r="T156" s="5" t="s">
        <v>172</v>
      </c>
    </row>
    <row r="157" spans="15:20" x14ac:dyDescent="0.25">
      <c r="T157" s="5" t="s">
        <v>173</v>
      </c>
    </row>
    <row r="158" spans="15:20" x14ac:dyDescent="0.25">
      <c r="T158" s="5" t="s">
        <v>174</v>
      </c>
    </row>
    <row r="159" spans="15:20" x14ac:dyDescent="0.25">
      <c r="T159" s="5" t="s">
        <v>175</v>
      </c>
    </row>
    <row r="160" spans="15:20" x14ac:dyDescent="0.25">
      <c r="T160" s="5" t="s">
        <v>176</v>
      </c>
    </row>
    <row r="161" spans="20:20" x14ac:dyDescent="0.25">
      <c r="T161" s="5" t="s">
        <v>177</v>
      </c>
    </row>
    <row r="162" spans="20:20" x14ac:dyDescent="0.25">
      <c r="T162" s="5" t="s">
        <v>178</v>
      </c>
    </row>
    <row r="163" spans="20:20" x14ac:dyDescent="0.25">
      <c r="T163" s="5" t="s">
        <v>179</v>
      </c>
    </row>
    <row r="164" spans="20:20" x14ac:dyDescent="0.25">
      <c r="T164" s="5" t="s">
        <v>180</v>
      </c>
    </row>
    <row r="165" spans="20:20" x14ac:dyDescent="0.25">
      <c r="T165" s="5" t="s">
        <v>181</v>
      </c>
    </row>
    <row r="166" spans="20:20" x14ac:dyDescent="0.25">
      <c r="T166" s="5" t="s">
        <v>182</v>
      </c>
    </row>
    <row r="167" spans="20:20" x14ac:dyDescent="0.25">
      <c r="T167" s="5" t="s">
        <v>183</v>
      </c>
    </row>
    <row r="168" spans="20:20" x14ac:dyDescent="0.25">
      <c r="T168" s="5" t="s">
        <v>184</v>
      </c>
    </row>
    <row r="169" spans="20:20" x14ac:dyDescent="0.25">
      <c r="T169" s="5" t="s">
        <v>185</v>
      </c>
    </row>
    <row r="170" spans="20:20" x14ac:dyDescent="0.25">
      <c r="T170" s="5" t="s">
        <v>186</v>
      </c>
    </row>
    <row r="171" spans="20:20" x14ac:dyDescent="0.25">
      <c r="T171" s="5" t="s">
        <v>187</v>
      </c>
    </row>
    <row r="172" spans="20:20" x14ac:dyDescent="0.25">
      <c r="T172" s="5" t="s">
        <v>188</v>
      </c>
    </row>
    <row r="173" spans="20:20" x14ac:dyDescent="0.25">
      <c r="T173" s="5" t="s">
        <v>189</v>
      </c>
    </row>
    <row r="174" spans="20:20" x14ac:dyDescent="0.25">
      <c r="T174" s="5" t="s">
        <v>190</v>
      </c>
    </row>
    <row r="175" spans="20:20" x14ac:dyDescent="0.25">
      <c r="T175" s="5" t="s">
        <v>191</v>
      </c>
    </row>
    <row r="176" spans="20:20" x14ac:dyDescent="0.25">
      <c r="T176" s="5" t="s">
        <v>192</v>
      </c>
    </row>
    <row r="177" spans="20:20" x14ac:dyDescent="0.25">
      <c r="T177" s="5" t="s">
        <v>193</v>
      </c>
    </row>
    <row r="178" spans="20:20" x14ac:dyDescent="0.25">
      <c r="T178" s="5" t="s">
        <v>194</v>
      </c>
    </row>
    <row r="179" spans="20:20" x14ac:dyDescent="0.25">
      <c r="T179" s="5" t="s">
        <v>195</v>
      </c>
    </row>
    <row r="180" spans="20:20" x14ac:dyDescent="0.25">
      <c r="T180" s="5" t="s">
        <v>196</v>
      </c>
    </row>
    <row r="181" spans="20:20" x14ac:dyDescent="0.25">
      <c r="T181" s="5" t="s">
        <v>197</v>
      </c>
    </row>
    <row r="182" spans="20:20" x14ac:dyDescent="0.25">
      <c r="T182" s="5" t="s">
        <v>198</v>
      </c>
    </row>
    <row r="183" spans="20:20" x14ac:dyDescent="0.25">
      <c r="T183" s="5" t="s">
        <v>199</v>
      </c>
    </row>
    <row r="184" spans="20:20" x14ac:dyDescent="0.25">
      <c r="T184" s="5" t="s">
        <v>200</v>
      </c>
    </row>
    <row r="185" spans="20:20" x14ac:dyDescent="0.25">
      <c r="T185" s="5" t="s">
        <v>201</v>
      </c>
    </row>
    <row r="186" spans="20:20" x14ac:dyDescent="0.25">
      <c r="T186" s="5" t="s">
        <v>202</v>
      </c>
    </row>
    <row r="187" spans="20:20" x14ac:dyDescent="0.25">
      <c r="T187" s="5" t="s">
        <v>203</v>
      </c>
    </row>
    <row r="188" spans="20:20" x14ac:dyDescent="0.25">
      <c r="T188" s="5" t="s">
        <v>204</v>
      </c>
    </row>
    <row r="189" spans="20:20" x14ac:dyDescent="0.25">
      <c r="T189" s="5" t="s">
        <v>205</v>
      </c>
    </row>
    <row r="190" spans="20:20" x14ac:dyDescent="0.25">
      <c r="T190" s="5" t="s">
        <v>206</v>
      </c>
    </row>
    <row r="191" spans="20:20" x14ac:dyDescent="0.25">
      <c r="T191" s="5" t="s">
        <v>207</v>
      </c>
    </row>
    <row r="192" spans="20:20" x14ac:dyDescent="0.25">
      <c r="T192" s="5" t="s">
        <v>208</v>
      </c>
    </row>
    <row r="193" spans="20:20" x14ac:dyDescent="0.25">
      <c r="T193" s="5" t="s">
        <v>209</v>
      </c>
    </row>
    <row r="194" spans="20:20" x14ac:dyDescent="0.25">
      <c r="T194" s="5" t="s">
        <v>210</v>
      </c>
    </row>
    <row r="195" spans="20:20" x14ac:dyDescent="0.25">
      <c r="T195" s="5" t="s">
        <v>211</v>
      </c>
    </row>
    <row r="196" spans="20:20" x14ac:dyDescent="0.25">
      <c r="T196" s="5" t="s">
        <v>212</v>
      </c>
    </row>
    <row r="197" spans="20:20" x14ac:dyDescent="0.25">
      <c r="T197" s="5" t="s">
        <v>213</v>
      </c>
    </row>
    <row r="198" spans="20:20" x14ac:dyDescent="0.25">
      <c r="T198" s="5" t="s">
        <v>214</v>
      </c>
    </row>
    <row r="199" spans="20:20" x14ac:dyDescent="0.25">
      <c r="T199" s="5" t="s">
        <v>215</v>
      </c>
    </row>
    <row r="200" spans="20:20" x14ac:dyDescent="0.25">
      <c r="T200" s="5" t="s">
        <v>216</v>
      </c>
    </row>
    <row r="201" spans="20:20" x14ac:dyDescent="0.25">
      <c r="T201" s="5" t="s">
        <v>217</v>
      </c>
    </row>
    <row r="202" spans="20:20" x14ac:dyDescent="0.25">
      <c r="T202" s="5" t="s">
        <v>218</v>
      </c>
    </row>
    <row r="203" spans="20:20" x14ac:dyDescent="0.25">
      <c r="T203" s="5" t="s">
        <v>219</v>
      </c>
    </row>
    <row r="204" spans="20:20" x14ac:dyDescent="0.25">
      <c r="T204" s="5" t="s">
        <v>220</v>
      </c>
    </row>
    <row r="205" spans="20:20" x14ac:dyDescent="0.25">
      <c r="T205" s="5" t="s">
        <v>221</v>
      </c>
    </row>
    <row r="206" spans="20:20" x14ac:dyDescent="0.25">
      <c r="T206" s="5" t="s">
        <v>222</v>
      </c>
    </row>
    <row r="207" spans="20:20" x14ac:dyDescent="0.25">
      <c r="T207" s="5" t="s">
        <v>223</v>
      </c>
    </row>
    <row r="208" spans="20:20" x14ac:dyDescent="0.25">
      <c r="T208" s="5" t="s">
        <v>224</v>
      </c>
    </row>
    <row r="209" spans="20:20" x14ac:dyDescent="0.25">
      <c r="T209" s="5" t="s">
        <v>225</v>
      </c>
    </row>
    <row r="210" spans="20:20" x14ac:dyDescent="0.25">
      <c r="T210" s="5" t="s">
        <v>226</v>
      </c>
    </row>
    <row r="211" spans="20:20" x14ac:dyDescent="0.25">
      <c r="T211" s="5" t="s">
        <v>227</v>
      </c>
    </row>
    <row r="212" spans="20:20" x14ac:dyDescent="0.25">
      <c r="T212" s="5" t="s">
        <v>228</v>
      </c>
    </row>
    <row r="213" spans="20:20" x14ac:dyDescent="0.25">
      <c r="T213" s="5" t="s">
        <v>229</v>
      </c>
    </row>
    <row r="214" spans="20:20" x14ac:dyDescent="0.25">
      <c r="T214" s="5" t="s">
        <v>230</v>
      </c>
    </row>
    <row r="215" spans="20:20" x14ac:dyDescent="0.25">
      <c r="T215" s="5" t="s">
        <v>231</v>
      </c>
    </row>
    <row r="216" spans="20:20" x14ac:dyDescent="0.25">
      <c r="T216" s="5" t="s">
        <v>232</v>
      </c>
    </row>
    <row r="217" spans="20:20" x14ac:dyDescent="0.25">
      <c r="T217" s="5" t="s">
        <v>233</v>
      </c>
    </row>
    <row r="218" spans="20:20" x14ac:dyDescent="0.25">
      <c r="T218" s="5" t="s">
        <v>234</v>
      </c>
    </row>
    <row r="219" spans="20:20" x14ac:dyDescent="0.25">
      <c r="T219" s="5" t="s">
        <v>235</v>
      </c>
    </row>
    <row r="220" spans="20:20" x14ac:dyDescent="0.25">
      <c r="T220" s="5" t="s">
        <v>236</v>
      </c>
    </row>
    <row r="221" spans="20:20" x14ac:dyDescent="0.25">
      <c r="T221" s="5" t="s">
        <v>237</v>
      </c>
    </row>
    <row r="222" spans="20:20" x14ac:dyDescent="0.25">
      <c r="T222" s="5" t="s">
        <v>238</v>
      </c>
    </row>
    <row r="223" spans="20:20" x14ac:dyDescent="0.25">
      <c r="T223" s="5" t="s">
        <v>239</v>
      </c>
    </row>
    <row r="224" spans="20:20" x14ac:dyDescent="0.25">
      <c r="T224" s="5" t="s">
        <v>240</v>
      </c>
    </row>
    <row r="225" spans="20:20" x14ac:dyDescent="0.25">
      <c r="T225" s="5" t="s">
        <v>241</v>
      </c>
    </row>
    <row r="226" spans="20:20" x14ac:dyDescent="0.25">
      <c r="T226" s="5" t="s">
        <v>242</v>
      </c>
    </row>
    <row r="227" spans="20:20" x14ac:dyDescent="0.25">
      <c r="T227" s="5" t="s">
        <v>243</v>
      </c>
    </row>
    <row r="228" spans="20:20" x14ac:dyDescent="0.25">
      <c r="T228" s="5" t="s">
        <v>244</v>
      </c>
    </row>
    <row r="229" spans="20:20" x14ac:dyDescent="0.25">
      <c r="T229" s="5" t="s">
        <v>245</v>
      </c>
    </row>
    <row r="230" spans="20:20" x14ac:dyDescent="0.25">
      <c r="T230" s="5" t="s">
        <v>246</v>
      </c>
    </row>
    <row r="231" spans="20:20" x14ac:dyDescent="0.25">
      <c r="T231" s="5" t="s">
        <v>247</v>
      </c>
    </row>
    <row r="232" spans="20:20" x14ac:dyDescent="0.25">
      <c r="T232" s="5" t="s">
        <v>248</v>
      </c>
    </row>
    <row r="233" spans="20:20" x14ac:dyDescent="0.25">
      <c r="T233" s="5" t="s">
        <v>249</v>
      </c>
    </row>
    <row r="234" spans="20:20" x14ac:dyDescent="0.25">
      <c r="T234" s="5" t="s">
        <v>250</v>
      </c>
    </row>
    <row r="235" spans="20:20" x14ac:dyDescent="0.25">
      <c r="T235" s="5" t="s">
        <v>251</v>
      </c>
    </row>
    <row r="236" spans="20:20" x14ac:dyDescent="0.25">
      <c r="T236" s="5" t="s">
        <v>252</v>
      </c>
    </row>
    <row r="237" spans="20:20" x14ac:dyDescent="0.25">
      <c r="T237" s="5" t="s">
        <v>253</v>
      </c>
    </row>
    <row r="238" spans="20:20" x14ac:dyDescent="0.25">
      <c r="T238" s="5" t="s">
        <v>254</v>
      </c>
    </row>
    <row r="239" spans="20:20" x14ac:dyDescent="0.25">
      <c r="T239" s="5" t="s">
        <v>255</v>
      </c>
    </row>
    <row r="240" spans="20:20" x14ac:dyDescent="0.25">
      <c r="T240" s="5" t="s">
        <v>256</v>
      </c>
    </row>
    <row r="241" spans="20:20" x14ac:dyDescent="0.25">
      <c r="T241" s="5" t="s">
        <v>257</v>
      </c>
    </row>
    <row r="242" spans="20:20" x14ac:dyDescent="0.25">
      <c r="T242" s="5" t="s">
        <v>258</v>
      </c>
    </row>
    <row r="243" spans="20:20" x14ac:dyDescent="0.25">
      <c r="T243" s="5" t="s">
        <v>259</v>
      </c>
    </row>
    <row r="244" spans="20:20" x14ac:dyDescent="0.25">
      <c r="T244" s="5" t="s">
        <v>260</v>
      </c>
    </row>
    <row r="245" spans="20:20" x14ac:dyDescent="0.25">
      <c r="T245" s="5" t="s">
        <v>261</v>
      </c>
    </row>
    <row r="246" spans="20:20" x14ac:dyDescent="0.25">
      <c r="T246" s="5" t="s">
        <v>262</v>
      </c>
    </row>
    <row r="247" spans="20:20" x14ac:dyDescent="0.25">
      <c r="T247" s="5" t="s">
        <v>263</v>
      </c>
    </row>
    <row r="248" spans="20:20" x14ac:dyDescent="0.25">
      <c r="T248" s="5" t="s">
        <v>264</v>
      </c>
    </row>
    <row r="249" spans="20:20" x14ac:dyDescent="0.25">
      <c r="T249" s="5" t="s">
        <v>265</v>
      </c>
    </row>
    <row r="250" spans="20:20" x14ac:dyDescent="0.25">
      <c r="T250" s="5" t="s">
        <v>266</v>
      </c>
    </row>
    <row r="251" spans="20:20" x14ac:dyDescent="0.25">
      <c r="T251" s="5" t="s">
        <v>267</v>
      </c>
    </row>
    <row r="252" spans="20:20" x14ac:dyDescent="0.25">
      <c r="T252" s="5" t="s">
        <v>268</v>
      </c>
    </row>
    <row r="253" spans="20:20" x14ac:dyDescent="0.25">
      <c r="T253" s="5" t="s">
        <v>269</v>
      </c>
    </row>
    <row r="254" spans="20:20" x14ac:dyDescent="0.25">
      <c r="T254" s="5" t="s">
        <v>270</v>
      </c>
    </row>
    <row r="255" spans="20:20" x14ac:dyDescent="0.25">
      <c r="T255" s="5" t="s">
        <v>271</v>
      </c>
    </row>
    <row r="256" spans="20:20" x14ac:dyDescent="0.25">
      <c r="T256" s="5" t="s">
        <v>272</v>
      </c>
    </row>
    <row r="257" spans="20:20" x14ac:dyDescent="0.25">
      <c r="T257" s="5" t="s">
        <v>273</v>
      </c>
    </row>
    <row r="258" spans="20:20" x14ac:dyDescent="0.25">
      <c r="T258" s="5" t="s">
        <v>274</v>
      </c>
    </row>
    <row r="259" spans="20:20" x14ac:dyDescent="0.25">
      <c r="T259" s="5" t="s">
        <v>275</v>
      </c>
    </row>
    <row r="260" spans="20:20" x14ac:dyDescent="0.25">
      <c r="T260" s="5" t="s">
        <v>276</v>
      </c>
    </row>
    <row r="261" spans="20:20" x14ac:dyDescent="0.25">
      <c r="T261" s="5" t="s">
        <v>277</v>
      </c>
    </row>
    <row r="262" spans="20:20" x14ac:dyDescent="0.25">
      <c r="T262" s="5" t="s">
        <v>278</v>
      </c>
    </row>
    <row r="263" spans="20:20" x14ac:dyDescent="0.25">
      <c r="T263" s="5" t="s">
        <v>279</v>
      </c>
    </row>
    <row r="264" spans="20:20" x14ac:dyDescent="0.25">
      <c r="T264" s="5" t="s">
        <v>280</v>
      </c>
    </row>
    <row r="265" spans="20:20" x14ac:dyDescent="0.25">
      <c r="T265" s="4" t="s">
        <v>14</v>
      </c>
    </row>
    <row r="266" spans="20:20" x14ac:dyDescent="0.25">
      <c r="T266" s="5" t="s">
        <v>281</v>
      </c>
    </row>
    <row r="267" spans="20:20" x14ac:dyDescent="0.25">
      <c r="T267" s="5" t="s">
        <v>282</v>
      </c>
    </row>
    <row r="268" spans="20:20" x14ac:dyDescent="0.25">
      <c r="T268" s="5" t="s">
        <v>283</v>
      </c>
    </row>
    <row r="269" spans="20:20" x14ac:dyDescent="0.25">
      <c r="T269" s="5" t="s">
        <v>284</v>
      </c>
    </row>
    <row r="270" spans="20:20" x14ac:dyDescent="0.25">
      <c r="T270" s="5" t="s">
        <v>285</v>
      </c>
    </row>
    <row r="271" spans="20:20" x14ac:dyDescent="0.25">
      <c r="T271" s="5" t="s">
        <v>286</v>
      </c>
    </row>
    <row r="272" spans="20:20" x14ac:dyDescent="0.25">
      <c r="T272" s="5" t="s">
        <v>287</v>
      </c>
    </row>
    <row r="273" spans="20:20" x14ac:dyDescent="0.25">
      <c r="T273" s="5" t="s">
        <v>288</v>
      </c>
    </row>
    <row r="274" spans="20:20" x14ac:dyDescent="0.25">
      <c r="T274" s="5" t="s">
        <v>289</v>
      </c>
    </row>
    <row r="275" spans="20:20" x14ac:dyDescent="0.25">
      <c r="T275" s="5" t="s">
        <v>290</v>
      </c>
    </row>
    <row r="276" spans="20:20" x14ac:dyDescent="0.25">
      <c r="T276" s="5" t="s">
        <v>291</v>
      </c>
    </row>
    <row r="277" spans="20:20" x14ac:dyDescent="0.25">
      <c r="T277" s="5" t="s">
        <v>292</v>
      </c>
    </row>
    <row r="278" spans="20:20" x14ac:dyDescent="0.25">
      <c r="T278" s="5" t="s">
        <v>293</v>
      </c>
    </row>
    <row r="279" spans="20:20" x14ac:dyDescent="0.25">
      <c r="T279" s="5" t="s">
        <v>294</v>
      </c>
    </row>
    <row r="280" spans="20:20" x14ac:dyDescent="0.25">
      <c r="T280" s="5" t="s">
        <v>295</v>
      </c>
    </row>
    <row r="281" spans="20:20" x14ac:dyDescent="0.25">
      <c r="T281" s="5" t="s">
        <v>296</v>
      </c>
    </row>
    <row r="282" spans="20:20" x14ac:dyDescent="0.25">
      <c r="T282" s="5" t="s">
        <v>297</v>
      </c>
    </row>
    <row r="283" spans="20:20" x14ac:dyDescent="0.25">
      <c r="T283" s="5" t="s">
        <v>298</v>
      </c>
    </row>
    <row r="284" spans="20:20" x14ac:dyDescent="0.25">
      <c r="T284" s="5" t="s">
        <v>299</v>
      </c>
    </row>
    <row r="285" spans="20:20" x14ac:dyDescent="0.25">
      <c r="T285" s="5" t="s">
        <v>300</v>
      </c>
    </row>
    <row r="286" spans="20:20" x14ac:dyDescent="0.25">
      <c r="T286" s="5" t="s">
        <v>301</v>
      </c>
    </row>
    <row r="287" spans="20:20" x14ac:dyDescent="0.25">
      <c r="T287" s="5" t="s">
        <v>302</v>
      </c>
    </row>
    <row r="288" spans="20:20" x14ac:dyDescent="0.25">
      <c r="T288" s="5" t="s">
        <v>303</v>
      </c>
    </row>
    <row r="289" spans="20:20" x14ac:dyDescent="0.25">
      <c r="T289" s="5" t="s">
        <v>304</v>
      </c>
    </row>
    <row r="290" spans="20:20" x14ac:dyDescent="0.25">
      <c r="T290" s="5" t="s">
        <v>305</v>
      </c>
    </row>
    <row r="291" spans="20:20" x14ac:dyDescent="0.25">
      <c r="T291" s="5" t="s">
        <v>306</v>
      </c>
    </row>
    <row r="292" spans="20:20" x14ac:dyDescent="0.25">
      <c r="T292" s="5" t="s">
        <v>307</v>
      </c>
    </row>
    <row r="293" spans="20:20" x14ac:dyDescent="0.25">
      <c r="T293" s="5" t="s">
        <v>308</v>
      </c>
    </row>
    <row r="294" spans="20:20" x14ac:dyDescent="0.25">
      <c r="T294" s="5" t="s">
        <v>309</v>
      </c>
    </row>
    <row r="295" spans="20:20" x14ac:dyDescent="0.25">
      <c r="T295" s="5" t="s">
        <v>310</v>
      </c>
    </row>
    <row r="296" spans="20:20" x14ac:dyDescent="0.25">
      <c r="T296" s="5" t="s">
        <v>311</v>
      </c>
    </row>
    <row r="297" spans="20:20" x14ac:dyDescent="0.25">
      <c r="T297" s="5" t="s">
        <v>312</v>
      </c>
    </row>
    <row r="298" spans="20:20" x14ac:dyDescent="0.25">
      <c r="T298" s="5" t="s">
        <v>313</v>
      </c>
    </row>
    <row r="299" spans="20:20" x14ac:dyDescent="0.25">
      <c r="T299" s="5" t="s">
        <v>314</v>
      </c>
    </row>
    <row r="300" spans="20:20" x14ac:dyDescent="0.25">
      <c r="T300" s="5" t="s">
        <v>315</v>
      </c>
    </row>
    <row r="301" spans="20:20" x14ac:dyDescent="0.25">
      <c r="T301" s="5" t="s">
        <v>316</v>
      </c>
    </row>
    <row r="302" spans="20:20" x14ac:dyDescent="0.25">
      <c r="T302" s="5" t="s">
        <v>317</v>
      </c>
    </row>
    <row r="303" spans="20:20" x14ac:dyDescent="0.25">
      <c r="T303" s="5" t="s">
        <v>318</v>
      </c>
    </row>
    <row r="304" spans="20:20" x14ac:dyDescent="0.25">
      <c r="T304" s="5" t="s">
        <v>319</v>
      </c>
    </row>
    <row r="305" spans="20:20" x14ac:dyDescent="0.25">
      <c r="T305" s="5" t="s">
        <v>320</v>
      </c>
    </row>
    <row r="306" spans="20:20" x14ac:dyDescent="0.25">
      <c r="T306" s="5" t="s">
        <v>321</v>
      </c>
    </row>
    <row r="307" spans="20:20" x14ac:dyDescent="0.25">
      <c r="T307" s="5" t="s">
        <v>322</v>
      </c>
    </row>
    <row r="308" spans="20:20" x14ac:dyDescent="0.25">
      <c r="T308" s="5" t="s">
        <v>323</v>
      </c>
    </row>
    <row r="309" spans="20:20" x14ac:dyDescent="0.25">
      <c r="T309" s="5" t="s">
        <v>324</v>
      </c>
    </row>
    <row r="310" spans="20:20" x14ac:dyDescent="0.25">
      <c r="T310" s="5" t="s">
        <v>325</v>
      </c>
    </row>
    <row r="311" spans="20:20" x14ac:dyDescent="0.25">
      <c r="T311" s="5" t="s">
        <v>326</v>
      </c>
    </row>
    <row r="312" spans="20:20" x14ac:dyDescent="0.25">
      <c r="T312" s="5" t="s">
        <v>327</v>
      </c>
    </row>
    <row r="313" spans="20:20" x14ac:dyDescent="0.25">
      <c r="T313" s="5" t="s">
        <v>328</v>
      </c>
    </row>
    <row r="314" spans="20:20" x14ac:dyDescent="0.25">
      <c r="T314" s="5" t="s">
        <v>329</v>
      </c>
    </row>
    <row r="315" spans="20:20" x14ac:dyDescent="0.25">
      <c r="T315" s="5" t="s">
        <v>330</v>
      </c>
    </row>
    <row r="316" spans="20:20" x14ac:dyDescent="0.25">
      <c r="T316" s="5" t="s">
        <v>331</v>
      </c>
    </row>
    <row r="317" spans="20:20" x14ac:dyDescent="0.25">
      <c r="T317" s="5" t="s">
        <v>332</v>
      </c>
    </row>
    <row r="318" spans="20:20" x14ac:dyDescent="0.25">
      <c r="T318" s="5" t="s">
        <v>333</v>
      </c>
    </row>
    <row r="319" spans="20:20" x14ac:dyDescent="0.25">
      <c r="T319" s="5" t="s">
        <v>334</v>
      </c>
    </row>
    <row r="320" spans="20:20" x14ac:dyDescent="0.25">
      <c r="T320" s="5" t="s">
        <v>335</v>
      </c>
    </row>
    <row r="321" spans="20:20" x14ac:dyDescent="0.25">
      <c r="T321" s="5" t="s">
        <v>336</v>
      </c>
    </row>
    <row r="322" spans="20:20" x14ac:dyDescent="0.25">
      <c r="T322" s="5" t="s">
        <v>337</v>
      </c>
    </row>
    <row r="323" spans="20:20" x14ac:dyDescent="0.25">
      <c r="T323" s="5" t="s">
        <v>338</v>
      </c>
    </row>
    <row r="324" spans="20:20" x14ac:dyDescent="0.25">
      <c r="T324" s="5" t="s">
        <v>339</v>
      </c>
    </row>
    <row r="325" spans="20:20" x14ac:dyDescent="0.25">
      <c r="T325" s="5" t="s">
        <v>340</v>
      </c>
    </row>
    <row r="326" spans="20:20" x14ac:dyDescent="0.25">
      <c r="T326" s="5" t="s">
        <v>341</v>
      </c>
    </row>
    <row r="327" spans="20:20" x14ac:dyDescent="0.25">
      <c r="T327" s="5" t="s">
        <v>342</v>
      </c>
    </row>
    <row r="328" spans="20:20" x14ac:dyDescent="0.25">
      <c r="T328" s="5" t="s">
        <v>343</v>
      </c>
    </row>
    <row r="329" spans="20:20" x14ac:dyDescent="0.25">
      <c r="T329" s="5" t="s">
        <v>344</v>
      </c>
    </row>
    <row r="330" spans="20:20" x14ac:dyDescent="0.25">
      <c r="T330" s="5" t="s">
        <v>345</v>
      </c>
    </row>
    <row r="331" spans="20:20" x14ac:dyDescent="0.25">
      <c r="T331" s="5" t="s">
        <v>346</v>
      </c>
    </row>
    <row r="332" spans="20:20" x14ac:dyDescent="0.25">
      <c r="T332" s="5" t="s">
        <v>347</v>
      </c>
    </row>
    <row r="333" spans="20:20" x14ac:dyDescent="0.25">
      <c r="T333" s="5" t="s">
        <v>348</v>
      </c>
    </row>
    <row r="334" spans="20:20" x14ac:dyDescent="0.25">
      <c r="T334" s="5" t="s">
        <v>349</v>
      </c>
    </row>
    <row r="335" spans="20:20" x14ac:dyDescent="0.25">
      <c r="T335" s="5" t="s">
        <v>350</v>
      </c>
    </row>
    <row r="336" spans="20:20" x14ac:dyDescent="0.25">
      <c r="T336" s="5" t="s">
        <v>351</v>
      </c>
    </row>
    <row r="337" spans="20:20" x14ac:dyDescent="0.25">
      <c r="T337" s="5" t="s">
        <v>352</v>
      </c>
    </row>
    <row r="338" spans="20:20" x14ac:dyDescent="0.25">
      <c r="T338" s="5" t="s">
        <v>353</v>
      </c>
    </row>
    <row r="339" spans="20:20" x14ac:dyDescent="0.25">
      <c r="T339" s="5" t="s">
        <v>354</v>
      </c>
    </row>
    <row r="340" spans="20:20" x14ac:dyDescent="0.25">
      <c r="T340" s="5" t="s">
        <v>355</v>
      </c>
    </row>
    <row r="341" spans="20:20" x14ac:dyDescent="0.25">
      <c r="T341" s="5" t="s">
        <v>356</v>
      </c>
    </row>
    <row r="342" spans="20:20" x14ac:dyDescent="0.25">
      <c r="T342" s="5" t="s">
        <v>357</v>
      </c>
    </row>
    <row r="343" spans="20:20" x14ac:dyDescent="0.25">
      <c r="T343" s="5" t="s">
        <v>358</v>
      </c>
    </row>
    <row r="344" spans="20:20" x14ac:dyDescent="0.25">
      <c r="T344" s="5" t="s">
        <v>359</v>
      </c>
    </row>
    <row r="345" spans="20:20" x14ac:dyDescent="0.25">
      <c r="T345" s="5" t="s">
        <v>360</v>
      </c>
    </row>
    <row r="346" spans="20:20" x14ac:dyDescent="0.25">
      <c r="T346" s="5" t="s">
        <v>361</v>
      </c>
    </row>
    <row r="347" spans="20:20" x14ac:dyDescent="0.25">
      <c r="T347" s="5" t="s">
        <v>362</v>
      </c>
    </row>
    <row r="348" spans="20:20" x14ac:dyDescent="0.25">
      <c r="T348" s="5" t="s">
        <v>363</v>
      </c>
    </row>
    <row r="349" spans="20:20" x14ac:dyDescent="0.25">
      <c r="T349" s="5" t="s">
        <v>364</v>
      </c>
    </row>
    <row r="350" spans="20:20" x14ac:dyDescent="0.25">
      <c r="T350" s="5" t="s">
        <v>365</v>
      </c>
    </row>
    <row r="351" spans="20:20" x14ac:dyDescent="0.25">
      <c r="T351" s="5" t="s">
        <v>366</v>
      </c>
    </row>
    <row r="352" spans="20:20" x14ac:dyDescent="0.25">
      <c r="T352" s="5" t="s">
        <v>367</v>
      </c>
    </row>
    <row r="353" spans="20:20" x14ac:dyDescent="0.25">
      <c r="T353" s="5" t="s">
        <v>368</v>
      </c>
    </row>
    <row r="354" spans="20:20" x14ac:dyDescent="0.25">
      <c r="T354" s="5" t="s">
        <v>369</v>
      </c>
    </row>
    <row r="355" spans="20:20" x14ac:dyDescent="0.25">
      <c r="T355" s="5" t="s">
        <v>370</v>
      </c>
    </row>
    <row r="356" spans="20:20" x14ac:dyDescent="0.25">
      <c r="T356" s="5" t="s">
        <v>371</v>
      </c>
    </row>
    <row r="357" spans="20:20" x14ac:dyDescent="0.25">
      <c r="T357" s="5" t="s">
        <v>372</v>
      </c>
    </row>
    <row r="358" spans="20:20" x14ac:dyDescent="0.25">
      <c r="T358" s="5" t="s">
        <v>373</v>
      </c>
    </row>
    <row r="359" spans="20:20" x14ac:dyDescent="0.25">
      <c r="T359" s="5" t="s">
        <v>374</v>
      </c>
    </row>
    <row r="360" spans="20:20" x14ac:dyDescent="0.25">
      <c r="T360" s="5" t="s">
        <v>375</v>
      </c>
    </row>
    <row r="361" spans="20:20" x14ac:dyDescent="0.25">
      <c r="T361" s="5" t="s">
        <v>376</v>
      </c>
    </row>
  </sheetData>
  <mergeCells count="4">
    <mergeCell ref="A3:A5"/>
    <mergeCell ref="A6:O6"/>
    <mergeCell ref="A7:B7"/>
    <mergeCell ref="D9:G9"/>
  </mergeCells>
  <dataValidations xWindow="198" yWindow="543" count="12">
    <dataValidation allowBlank="1" showInputMessage="1" showErrorMessage="1" promptTitle="PACC" prompt="Digite la cantidad requerida en este período._x000a_" sqref="D11:G11 D16:G16"/>
    <dataValidation allowBlank="1" showInputMessage="1" showErrorMessage="1" promptTitle="PACC" prompt="Digite la unidad de medida._x000a__x000a_" sqref="C11:C19 C22:C94"/>
    <dataValidation type="list" allowBlank="1" showInputMessage="1" showErrorMessage="1" promptTitle="PACC" prompt="Seleccione el procedimiento de selección." sqref="L11:L94">
      <formula1>$W$11:$W$17</formula1>
    </dataValidation>
    <dataValidation allowBlank="1" showInputMessage="1" showErrorMessage="1" promptTitle="PACC" prompt="Digite las observaciones que considere." sqref="O11:O94"/>
    <dataValidation allowBlank="1" showInputMessage="1" showErrorMessage="1" promptTitle="PACC" prompt="Digite el valor adquirido." sqref="N11:N94"/>
    <dataValidation allowBlank="1" showInputMessage="1" showErrorMessage="1" promptTitle="PACC" prompt="Digite la fuente de financiamiento del procedimiento de referencia." sqref="M11:M94"/>
    <dataValidation allowBlank="1" showInputMessage="1" showErrorMessage="1" promptTitle="PACC" prompt="Este valor se calculará sumando los costos totales que posean el mismo Código de Catálogo de Bienes y Servicios." sqref="K11:K94"/>
    <dataValidation allowBlank="1" showInputMessage="1" showErrorMessage="1" promptTitle="PACC" prompt="Digite el precio unitario estimado._x000a_" sqref="I11:I94"/>
    <dataValidation allowBlank="1" showInputMessage="1" showErrorMessage="1" promptTitle="PACC" prompt="Digite la descripción de la compra o contratación." sqref="B11:B94"/>
    <dataValidation type="list" allowBlank="1" showInputMessage="1" showErrorMessage="1" promptTitle="PACC" prompt="Seleccione el Código de Bienes y Servicios._x000a_" sqref="A11:A94">
      <formula1>$T$11:$T$361</formula1>
    </dataValidation>
    <dataValidation allowBlank="1" showInputMessage="1" showErrorMessage="1" promptTitle="PACC" prompt="La cantidad total resultará de la suma de las cantidades requeridas en cada trimestre. " sqref="H11:H94"/>
    <dataValidation allowBlank="1" showInputMessage="1" showErrorMessage="1" promptTitle="PACC" prompt="Este valor se calculará automáticamente, resultado de la multiplicación de la cantidad total por el precio unitario estimado." sqref="J11:J94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Alvaro Leandro Segura Sierra</cp:lastModifiedBy>
  <cp:lastPrinted>2012-12-05T04:03:25Z</cp:lastPrinted>
  <dcterms:created xsi:type="dcterms:W3CDTF">2010-12-13T15:49:00Z</dcterms:created>
  <dcterms:modified xsi:type="dcterms:W3CDTF">2019-03-29T19:39:21Z</dcterms:modified>
</cp:coreProperties>
</file>