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ol-fs-01\Direccion de Planificacion y Seguimiento\Seguimiento y Evaluacion\1. DERVYS SANCHEZ\Boletín Estadistico Mensual OAI\2023\5 MAYO\"/>
    </mc:Choice>
  </mc:AlternateContent>
  <bookViews>
    <workbookView xWindow="-120" yWindow="-120" windowWidth="29040" windowHeight="15840" activeTab="3"/>
  </bookViews>
  <sheets>
    <sheet name="Bono Luz" sheetId="3" r:id="rId1"/>
    <sheet name="Bono Gas" sheetId="1" r:id="rId2"/>
    <sheet name="Aliméntate" sheetId="4" r:id="rId3"/>
    <sheet name="Mujer Supérate" sheetId="5" r:id="rId4"/>
  </sheets>
  <definedNames>
    <definedName name="_xlnm.Print_Titles" localSheetId="3">'Mujer Supérate'!$1:$5</definedName>
  </definedNames>
  <calcPr calcId="152511"/>
</workbook>
</file>

<file path=xl/calcChain.xml><?xml version="1.0" encoding="utf-8"?>
<calcChain xmlns="http://schemas.openxmlformats.org/spreadsheetml/2006/main">
  <c r="F47" i="1" l="1"/>
  <c r="E47" i="1"/>
  <c r="I49" i="3"/>
  <c r="G49" i="3"/>
  <c r="J44" i="4" l="1"/>
  <c r="K47" i="1"/>
  <c r="J14" i="1"/>
  <c r="H49" i="3" l="1"/>
  <c r="F49" i="3"/>
  <c r="I47" i="1"/>
  <c r="G47" i="1"/>
  <c r="J46" i="1"/>
  <c r="H46" i="1"/>
  <c r="H44" i="4" l="1"/>
  <c r="F44" i="4"/>
  <c r="D44" i="4"/>
  <c r="E44" i="4"/>
  <c r="I43" i="4"/>
  <c r="G43" i="4"/>
  <c r="I44" i="4" l="1"/>
  <c r="J49" i="3" l="1"/>
  <c r="D9" i="1"/>
  <c r="E9" i="1" s="1"/>
  <c r="D8" i="1"/>
  <c r="E8" i="1" l="1"/>
  <c r="E49" i="3" l="1"/>
  <c r="I42" i="4" l="1"/>
  <c r="I34" i="4"/>
  <c r="I30" i="4"/>
  <c r="I26" i="4"/>
  <c r="I23" i="4"/>
  <c r="I22" i="4"/>
  <c r="I18" i="4"/>
  <c r="I14" i="4"/>
  <c r="G38" i="4"/>
  <c r="G34" i="4"/>
  <c r="G28" i="4"/>
  <c r="G24" i="4"/>
  <c r="G16" i="4"/>
  <c r="G14" i="4"/>
  <c r="G12" i="4"/>
  <c r="G40" i="4"/>
  <c r="I37" i="4"/>
  <c r="G36" i="4"/>
  <c r="I29" i="4"/>
  <c r="I21" i="4"/>
  <c r="I20" i="4"/>
  <c r="I13" i="4"/>
  <c r="I41" i="4"/>
  <c r="I40" i="4"/>
  <c r="I33" i="4"/>
  <c r="I32" i="4"/>
  <c r="I25" i="4"/>
  <c r="I24" i="4"/>
  <c r="I17" i="4"/>
  <c r="I16" i="4"/>
  <c r="G44" i="4"/>
  <c r="G42" i="4"/>
  <c r="I39" i="4"/>
  <c r="G39" i="4"/>
  <c r="I38" i="4"/>
  <c r="I35" i="4"/>
  <c r="G35" i="4"/>
  <c r="G32" i="4"/>
  <c r="I31" i="4"/>
  <c r="G31" i="4"/>
  <c r="G30" i="4"/>
  <c r="I27" i="4"/>
  <c r="G27" i="4"/>
  <c r="G26" i="4"/>
  <c r="G23" i="4"/>
  <c r="G22" i="4"/>
  <c r="I19" i="4"/>
  <c r="G19" i="4"/>
  <c r="G18" i="4"/>
  <c r="I15" i="4"/>
  <c r="G15" i="4"/>
  <c r="I11" i="4"/>
  <c r="G11" i="4"/>
  <c r="G20" i="4" l="1"/>
  <c r="I12" i="4"/>
  <c r="I28" i="4"/>
  <c r="I36" i="4"/>
  <c r="G13" i="4"/>
  <c r="G17" i="4"/>
  <c r="G21" i="4"/>
  <c r="G25" i="4"/>
  <c r="G29" i="4"/>
  <c r="G33" i="4"/>
  <c r="G37" i="4"/>
  <c r="G41" i="4"/>
  <c r="J47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7" i="1"/>
  <c r="H14" i="1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17" i="3"/>
</calcChain>
</file>

<file path=xl/sharedStrings.xml><?xml version="1.0" encoding="utf-8"?>
<sst xmlns="http://schemas.openxmlformats.org/spreadsheetml/2006/main" count="217" uniqueCount="95">
  <si>
    <t>RESUMEN NOMINA SUPERATE</t>
  </si>
  <si>
    <t>Componente</t>
  </si>
  <si>
    <t>Periodo</t>
  </si>
  <si>
    <t/>
  </si>
  <si>
    <t>Ayuda al Gas Licuado de Petroleo</t>
  </si>
  <si>
    <t>Monto Pagado</t>
  </si>
  <si>
    <t>Beneficiarios Nomina Actual</t>
  </si>
  <si>
    <t>Total</t>
  </si>
  <si>
    <t>Detalle Montos / Provincias</t>
  </si>
  <si>
    <t>Provincia</t>
  </si>
  <si>
    <t>Beneficiarios</t>
  </si>
  <si>
    <t>Monto</t>
  </si>
  <si>
    <t>02</t>
  </si>
  <si>
    <t>AZUA</t>
  </si>
  <si>
    <t>03</t>
  </si>
  <si>
    <t>BAHORUCO</t>
  </si>
  <si>
    <t>04</t>
  </si>
  <si>
    <t>BARAHONA</t>
  </si>
  <si>
    <t>05</t>
  </si>
  <si>
    <t>DAJABON</t>
  </si>
  <si>
    <t>01</t>
  </si>
  <si>
    <t>DISTRITO NACIONAL</t>
  </si>
  <si>
    <t>06</t>
  </si>
  <si>
    <t>DUARTE</t>
  </si>
  <si>
    <t>08</t>
  </si>
  <si>
    <t>EL SEIBO</t>
  </si>
  <si>
    <t>07</t>
  </si>
  <si>
    <t>ELIAS PIÑA</t>
  </si>
  <si>
    <t>09</t>
  </si>
  <si>
    <t>ESPAILLAT</t>
  </si>
  <si>
    <t>30</t>
  </si>
  <si>
    <t>HATO MAYOR</t>
  </si>
  <si>
    <t>19</t>
  </si>
  <si>
    <t>HERMANAS MIRABAL</t>
  </si>
  <si>
    <t>10</t>
  </si>
  <si>
    <t>INDEPENDENCIA</t>
  </si>
  <si>
    <t>11</t>
  </si>
  <si>
    <t>LA ALTAGRACIA</t>
  </si>
  <si>
    <t>12</t>
  </si>
  <si>
    <t>LA ROMANA</t>
  </si>
  <si>
    <t>13</t>
  </si>
  <si>
    <t>LA VEGA</t>
  </si>
  <si>
    <t>14</t>
  </si>
  <si>
    <t>MARIA TRINIDAD SANCHEZ</t>
  </si>
  <si>
    <t>28</t>
  </si>
  <si>
    <t>MONSEÑOR NOUEL</t>
  </si>
  <si>
    <t>15</t>
  </si>
  <si>
    <t>MONTE CRISTI</t>
  </si>
  <si>
    <t>29</t>
  </si>
  <si>
    <t>MONTE PLATA</t>
  </si>
  <si>
    <t>16</t>
  </si>
  <si>
    <t>PEDERNALES</t>
  </si>
  <si>
    <t>17</t>
  </si>
  <si>
    <t>PERAVIA</t>
  </si>
  <si>
    <t>18</t>
  </si>
  <si>
    <t>PUERTO PLATA</t>
  </si>
  <si>
    <t>20</t>
  </si>
  <si>
    <t>SAMANA</t>
  </si>
  <si>
    <t>21</t>
  </si>
  <si>
    <t>SAN CRISTOBAL</t>
  </si>
  <si>
    <t>31</t>
  </si>
  <si>
    <t>SAN JOSE DE OCOA</t>
  </si>
  <si>
    <t>22</t>
  </si>
  <si>
    <t>SAN JUAN</t>
  </si>
  <si>
    <t>23</t>
  </si>
  <si>
    <t>SAN PEDRO DE MACORIS</t>
  </si>
  <si>
    <t>24</t>
  </si>
  <si>
    <t>SANCHEZ RAMIREZ</t>
  </si>
  <si>
    <t>25</t>
  </si>
  <si>
    <t>SANTIAGO</t>
  </si>
  <si>
    <t>26</t>
  </si>
  <si>
    <t>SANTIAGO RODRIGUEZ</t>
  </si>
  <si>
    <t>32</t>
  </si>
  <si>
    <t>SANTO DOMINGO</t>
  </si>
  <si>
    <t>27</t>
  </si>
  <si>
    <t>VALVERDE</t>
  </si>
  <si>
    <t>Total Beneficiarios Componente Subsidio Eléctrico</t>
  </si>
  <si>
    <t>Relación Montos / Provincias</t>
  </si>
  <si>
    <t>Nómina Aliméntate consolidada</t>
  </si>
  <si>
    <t>Código</t>
  </si>
  <si>
    <t xml:space="preserve">Total </t>
  </si>
  <si>
    <t>RESUMEN NOMINA MUJER SUPERATE</t>
  </si>
  <si>
    <t>Cantidad de Beneficiarias</t>
  </si>
  <si>
    <t>Mujer Superate</t>
  </si>
  <si>
    <t>Beneficiarios Nómina Consolidada</t>
  </si>
  <si>
    <t>Beneficiarios Nómina Actual</t>
  </si>
  <si>
    <t>Descripcion</t>
  </si>
  <si>
    <t>Femenino</t>
  </si>
  <si>
    <t>Masculino</t>
  </si>
  <si>
    <t>%</t>
  </si>
  <si>
    <t>TOTAL</t>
  </si>
  <si>
    <t>Beneficiarios Fijos</t>
  </si>
  <si>
    <t>Beneficiarios Temporales</t>
  </si>
  <si>
    <t xml:space="preserve">NO ESPECIFICADO </t>
  </si>
  <si>
    <t>NO ESPECIFICADO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</si>
</sst>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409]&quot;$&quot;#,##0.00;\(&quot;$&quot;#,##0.00\)"/>
    <numFmt numFmtId="165" formatCode="[$-10409]#,##0;\-#,##0"/>
    <numFmt numFmtId="166" formatCode="[$-409]#,##0;[$-409]&quot;-&quot;#,##0"/>
    <numFmt numFmtId="167" formatCode="[$-10409]#,##0.00;\-#,##0.00"/>
    <numFmt numFmtId="168" formatCode="[$-10409]&quot;$&quot;#,##0;\(&quot;$&quot;#,##0\)"/>
    <numFmt numFmtId="169" formatCode="_-* #,##0.00\ _€_-;\-* #,##0.00\ _€_-;_-* &quot;-&quot;??\ _€_-;_-@_-"/>
    <numFmt numFmtId="170" formatCode="_-* #,##0_-;\-* #,##0_-;_-* &quot;-&quot;??_-;_-@_-"/>
    <numFmt numFmtId="171" formatCode="_(&quot;$&quot;* #,##0_);_(&quot;$&quot;* \(#,##0\);_(&quot;$&quot;* &quot;-&quot;??_);_(@_)"/>
  </numFmts>
  <fonts count="29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Verdana"/>
      <family val="2"/>
    </font>
    <font>
      <b/>
      <sz val="9"/>
      <color rgb="FF000000"/>
      <name val="Verdana"/>
      <family val="2"/>
    </font>
    <font>
      <sz val="8"/>
      <color rgb="FF000000"/>
      <name val="OCR A Extended"/>
      <family val="3"/>
    </font>
    <font>
      <b/>
      <sz val="8"/>
      <color rgb="FF000000"/>
      <name val="OCR A Extended"/>
      <family val="3"/>
    </font>
    <font>
      <sz val="11"/>
      <color rgb="FF000000"/>
      <name val="Calibri"/>
      <family val="2"/>
      <scheme val="minor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12"/>
      <name val="Times New Roman"/>
      <family val="1"/>
    </font>
    <font>
      <sz val="10"/>
      <color rgb="FF000000"/>
      <name val="OCR A Extended"/>
      <family val="3"/>
    </font>
    <font>
      <b/>
      <u/>
      <sz val="10"/>
      <color rgb="FF000000"/>
      <name val="Verdana"/>
      <family val="2"/>
    </font>
    <font>
      <sz val="11"/>
      <color rgb="FFFF0000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Verdana"/>
      <family val="2"/>
    </font>
    <font>
      <b/>
      <sz val="8"/>
      <color rgb="FF000000"/>
      <name val="OCR A Extended"/>
      <family val="3"/>
    </font>
    <font>
      <b/>
      <sz val="11"/>
      <name val="Calibri"/>
      <family val="2"/>
    </font>
    <font>
      <sz val="10"/>
      <name val="OCR A Extended"/>
      <family val="3"/>
    </font>
    <font>
      <sz val="10"/>
      <name val="Calibri"/>
      <family val="2"/>
    </font>
    <font>
      <b/>
      <sz val="10"/>
      <color rgb="FF000000"/>
      <name val="OCR A Extended"/>
      <family val="3"/>
    </font>
    <font>
      <sz val="10"/>
      <color rgb="FF000000"/>
      <name val="OCR A Extended"/>
      <family val="3"/>
    </font>
    <font>
      <sz val="11"/>
      <color rgb="FF000000"/>
      <name val="Arial Narrow"/>
      <family val="2"/>
    </font>
    <font>
      <b/>
      <sz val="10"/>
      <color rgb="FF000000"/>
      <name val="Verdana"/>
      <family val="2"/>
    </font>
    <font>
      <sz val="12"/>
      <color theme="1"/>
      <name val="Arial Narrow"/>
      <family val="2"/>
    </font>
    <font>
      <sz val="10"/>
      <name val="Times New Roman"/>
      <family val="1"/>
    </font>
    <font>
      <b/>
      <sz val="10"/>
      <color theme="1"/>
      <name val="OCR A Extended"/>
      <family val="3"/>
    </font>
    <font>
      <b/>
      <sz val="10"/>
      <name val="OCR A Extended"/>
      <family val="3"/>
    </font>
    <font>
      <sz val="10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CDCDC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149">
    <xf numFmtId="0" fontId="2" fillId="0" borderId="0" xfId="0" applyFont="1"/>
    <xf numFmtId="0" fontId="10" fillId="0" borderId="0" xfId="0" applyFont="1"/>
    <xf numFmtId="165" fontId="5" fillId="0" borderId="0" xfId="0" applyNumberFormat="1" applyFont="1" applyAlignment="1">
      <alignment vertical="top" wrapText="1" readingOrder="1"/>
    </xf>
    <xf numFmtId="164" fontId="5" fillId="0" borderId="0" xfId="0" applyNumberFormat="1" applyFont="1" applyAlignment="1">
      <alignment vertical="top" wrapText="1" readingOrder="1"/>
    </xf>
    <xf numFmtId="165" fontId="5" fillId="0" borderId="0" xfId="0" applyNumberFormat="1" applyFont="1" applyAlignment="1">
      <alignment horizontal="right" vertical="top" wrapText="1" readingOrder="1"/>
    </xf>
    <xf numFmtId="166" fontId="14" fillId="0" borderId="0" xfId="0" applyNumberFormat="1" applyFont="1" applyAlignment="1">
      <alignment horizontal="right" vertical="top" wrapText="1" readingOrder="1"/>
    </xf>
    <xf numFmtId="0" fontId="14" fillId="0" borderId="0" xfId="0" applyFont="1" applyAlignment="1">
      <alignment horizontal="right" vertical="top" wrapText="1" readingOrder="1"/>
    </xf>
    <xf numFmtId="0" fontId="15" fillId="0" borderId="0" xfId="0" applyFont="1" applyAlignment="1">
      <alignment horizontal="left" vertical="top" wrapText="1" readingOrder="1"/>
    </xf>
    <xf numFmtId="166" fontId="10" fillId="0" borderId="0" xfId="0" applyNumberFormat="1" applyFont="1"/>
    <xf numFmtId="166" fontId="2" fillId="0" borderId="0" xfId="0" applyNumberFormat="1" applyFont="1"/>
    <xf numFmtId="0" fontId="14" fillId="0" borderId="0" xfId="0" applyFont="1" applyAlignment="1">
      <alignment horizontal="left" vertical="top" wrapText="1" readingOrder="1"/>
    </xf>
    <xf numFmtId="165" fontId="2" fillId="0" borderId="0" xfId="0" applyNumberFormat="1" applyFont="1"/>
    <xf numFmtId="7" fontId="2" fillId="0" borderId="0" xfId="0" applyNumberFormat="1" applyFont="1"/>
    <xf numFmtId="165" fontId="18" fillId="0" borderId="0" xfId="0" applyNumberFormat="1" applyFont="1" applyAlignment="1">
      <alignment horizontal="right" vertical="top" wrapText="1" readingOrder="1"/>
    </xf>
    <xf numFmtId="165" fontId="5" fillId="0" borderId="7" xfId="0" applyNumberFormat="1" applyFont="1" applyBorder="1" applyAlignment="1">
      <alignment horizontal="right" vertical="top" wrapText="1" readingOrder="1"/>
    </xf>
    <xf numFmtId="165" fontId="16" fillId="0" borderId="8" xfId="0" applyNumberFormat="1" applyFont="1" applyBorder="1" applyAlignment="1">
      <alignment horizontal="right" vertical="top" wrapText="1" readingOrder="1"/>
    </xf>
    <xf numFmtId="0" fontId="4" fillId="2" borderId="2" xfId="0" applyFont="1" applyFill="1" applyBorder="1" applyAlignment="1">
      <alignment horizontal="center" vertical="top" wrapText="1" readingOrder="1"/>
    </xf>
    <xf numFmtId="0" fontId="4" fillId="2" borderId="2" xfId="0" applyFont="1" applyFill="1" applyBorder="1" applyAlignment="1">
      <alignment horizontal="right" vertical="top" wrapText="1" readingOrder="1"/>
    </xf>
    <xf numFmtId="168" fontId="21" fillId="0" borderId="8" xfId="0" applyNumberFormat="1" applyFont="1" applyBorder="1" applyAlignment="1">
      <alignment horizontal="left" vertical="top" wrapText="1" readingOrder="1"/>
    </xf>
    <xf numFmtId="5" fontId="10" fillId="0" borderId="0" xfId="0" applyNumberFormat="1" applyFont="1"/>
    <xf numFmtId="4" fontId="22" fillId="0" borderId="0" xfId="0" applyNumberFormat="1" applyFont="1"/>
    <xf numFmtId="7" fontId="2" fillId="0" borderId="0" xfId="0" applyNumberFormat="1" applyFont="1" applyAlignment="1">
      <alignment horizontal="center"/>
    </xf>
    <xf numFmtId="0" fontId="2" fillId="4" borderId="0" xfId="0" applyFont="1" applyFill="1"/>
    <xf numFmtId="0" fontId="2" fillId="0" borderId="0" xfId="0" applyFont="1" applyAlignment="1">
      <alignment horizontal="center"/>
    </xf>
    <xf numFmtId="0" fontId="4" fillId="2" borderId="7" xfId="0" applyFont="1" applyFill="1" applyBorder="1" applyAlignment="1">
      <alignment horizontal="center" vertical="top" wrapText="1" readingOrder="1"/>
    </xf>
    <xf numFmtId="0" fontId="18" fillId="0" borderId="0" xfId="0" applyFont="1" applyAlignment="1">
      <alignment vertical="top" wrapText="1" readingOrder="1"/>
    </xf>
    <xf numFmtId="0" fontId="2" fillId="0" borderId="0" xfId="0" applyFont="1" applyAlignment="1">
      <alignment vertical="top" wrapText="1"/>
    </xf>
    <xf numFmtId="164" fontId="5" fillId="0" borderId="0" xfId="0" applyNumberFormat="1" applyFont="1" applyAlignment="1">
      <alignment horizontal="center" vertical="top" wrapText="1" readingOrder="1"/>
    </xf>
    <xf numFmtId="0" fontId="20" fillId="0" borderId="4" xfId="0" applyFont="1" applyBorder="1" applyAlignment="1">
      <alignment vertical="top" wrapText="1" readingOrder="1"/>
    </xf>
    <xf numFmtId="0" fontId="19" fillId="0" borderId="4" xfId="0" applyFont="1" applyBorder="1" applyAlignment="1">
      <alignment vertical="top" wrapText="1"/>
    </xf>
    <xf numFmtId="0" fontId="19" fillId="0" borderId="0" xfId="0" applyFont="1"/>
    <xf numFmtId="0" fontId="18" fillId="0" borderId="4" xfId="0" applyFont="1" applyBorder="1" applyAlignment="1">
      <alignment vertical="top" wrapText="1" readingOrder="1"/>
    </xf>
    <xf numFmtId="0" fontId="13" fillId="0" borderId="0" xfId="0" applyFont="1" applyAlignment="1">
      <alignment vertical="top" wrapText="1"/>
    </xf>
    <xf numFmtId="0" fontId="4" fillId="0" borderId="9" xfId="0" applyFont="1" applyBorder="1" applyAlignment="1">
      <alignment vertical="top" wrapText="1" readingOrder="1"/>
    </xf>
    <xf numFmtId="164" fontId="6" fillId="0" borderId="0" xfId="0" applyNumberFormat="1" applyFont="1" applyAlignment="1">
      <alignment vertical="top" wrapText="1" readingOrder="1"/>
    </xf>
    <xf numFmtId="165" fontId="6" fillId="0" borderId="0" xfId="0" applyNumberFormat="1" applyFont="1" applyAlignment="1">
      <alignment vertical="top" wrapText="1" readingOrder="1"/>
    </xf>
    <xf numFmtId="0" fontId="4" fillId="5" borderId="0" xfId="0" applyFont="1" applyFill="1" applyAlignment="1">
      <alignment vertical="top" wrapText="1" readingOrder="1"/>
    </xf>
    <xf numFmtId="0" fontId="4" fillId="2" borderId="4" xfId="0" applyFont="1" applyFill="1" applyBorder="1" applyAlignment="1">
      <alignment horizontal="center" vertical="top" wrapText="1" readingOrder="1"/>
    </xf>
    <xf numFmtId="0" fontId="4" fillId="0" borderId="0" xfId="0" applyFont="1" applyAlignment="1">
      <alignment vertical="top" wrapText="1" readingOrder="1"/>
    </xf>
    <xf numFmtId="165" fontId="20" fillId="0" borderId="0" xfId="0" applyNumberFormat="1" applyFont="1" applyAlignment="1">
      <alignment horizontal="right" vertical="top" wrapText="1" readingOrder="1"/>
    </xf>
    <xf numFmtId="168" fontId="21" fillId="0" borderId="8" xfId="0" applyNumberFormat="1" applyFont="1" applyBorder="1" applyAlignment="1">
      <alignment horizontal="center" vertical="top" wrapText="1" readingOrder="1"/>
    </xf>
    <xf numFmtId="9" fontId="21" fillId="0" borderId="8" xfId="3" applyFont="1" applyBorder="1" applyAlignment="1">
      <alignment horizontal="center" vertical="top" wrapText="1" readingOrder="1"/>
    </xf>
    <xf numFmtId="0" fontId="20" fillId="0" borderId="10" xfId="0" applyFont="1" applyBorder="1" applyAlignment="1">
      <alignment vertical="top" wrapText="1" readingOrder="1"/>
    </xf>
    <xf numFmtId="41" fontId="20" fillId="0" borderId="10" xfId="0" applyNumberFormat="1" applyFont="1" applyBorder="1" applyAlignment="1">
      <alignment horizontal="center" vertical="top" wrapText="1" readingOrder="1"/>
    </xf>
    <xf numFmtId="41" fontId="21" fillId="0" borderId="8" xfId="0" applyNumberFormat="1" applyFont="1" applyBorder="1" applyAlignment="1">
      <alignment vertical="top" wrapText="1" readingOrder="1"/>
    </xf>
    <xf numFmtId="41" fontId="20" fillId="0" borderId="10" xfId="0" applyNumberFormat="1" applyFont="1" applyBorder="1" applyAlignment="1">
      <alignment vertical="top" wrapText="1" readingOrder="1"/>
    </xf>
    <xf numFmtId="0" fontId="4" fillId="2" borderId="1" xfId="0" applyFont="1" applyFill="1" applyBorder="1" applyAlignment="1">
      <alignment horizontal="center" vertical="top" wrapText="1" readingOrder="1"/>
    </xf>
    <xf numFmtId="41" fontId="21" fillId="0" borderId="8" xfId="0" applyNumberFormat="1" applyFont="1" applyBorder="1" applyAlignment="1">
      <alignment vertical="top" readingOrder="1"/>
    </xf>
    <xf numFmtId="9" fontId="20" fillId="0" borderId="8" xfId="3" applyFont="1" applyBorder="1" applyAlignment="1">
      <alignment horizontal="center" vertical="top" wrapText="1" readingOrder="1"/>
    </xf>
    <xf numFmtId="9" fontId="20" fillId="0" borderId="10" xfId="3" applyFont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3" fillId="2" borderId="2" xfId="0" applyFont="1" applyFill="1" applyBorder="1" applyAlignment="1">
      <alignment horizontal="center" vertical="center" wrapText="1" readingOrder="1"/>
    </xf>
    <xf numFmtId="0" fontId="23" fillId="2" borderId="4" xfId="0" applyFont="1" applyFill="1" applyBorder="1" applyAlignment="1">
      <alignment horizontal="center" vertical="center" wrapText="1" readingOrder="1"/>
    </xf>
    <xf numFmtId="0" fontId="23" fillId="2" borderId="7" xfId="0" applyFont="1" applyFill="1" applyBorder="1" applyAlignment="1">
      <alignment horizontal="center" vertical="top" wrapText="1" readingOrder="1"/>
    </xf>
    <xf numFmtId="0" fontId="23" fillId="2" borderId="4" xfId="0" applyFont="1" applyFill="1" applyBorder="1" applyAlignment="1">
      <alignment horizontal="center" vertical="top" wrapText="1" readingOrder="1"/>
    </xf>
    <xf numFmtId="0" fontId="23" fillId="2" borderId="2" xfId="0" applyFont="1" applyFill="1" applyBorder="1" applyAlignment="1">
      <alignment horizontal="center" vertical="top" wrapText="1" readingOrder="1"/>
    </xf>
    <xf numFmtId="165" fontId="11" fillId="0" borderId="4" xfId="0" applyNumberFormat="1" applyFont="1" applyBorder="1" applyAlignment="1">
      <alignment horizontal="right" vertical="top" wrapText="1" readingOrder="1"/>
    </xf>
    <xf numFmtId="41" fontId="11" fillId="0" borderId="8" xfId="0" applyNumberFormat="1" applyFont="1" applyBorder="1" applyAlignment="1">
      <alignment vertical="top" readingOrder="1"/>
    </xf>
    <xf numFmtId="41" fontId="11" fillId="0" borderId="8" xfId="0" applyNumberFormat="1" applyFont="1" applyBorder="1" applyAlignment="1">
      <alignment vertical="center" readingOrder="1"/>
    </xf>
    <xf numFmtId="9" fontId="11" fillId="0" borderId="8" xfId="3" applyFont="1" applyBorder="1" applyAlignment="1">
      <alignment horizontal="center" vertical="top" wrapText="1" readingOrder="1"/>
    </xf>
    <xf numFmtId="168" fontId="11" fillId="0" borderId="8" xfId="0" applyNumberFormat="1" applyFont="1" applyBorder="1" applyAlignment="1">
      <alignment horizontal="center" vertical="center" wrapText="1" readingOrder="1"/>
    </xf>
    <xf numFmtId="165" fontId="11" fillId="0" borderId="0" xfId="0" applyNumberFormat="1" applyFont="1" applyAlignment="1">
      <alignment horizontal="right" vertical="top" wrapText="1" readingOrder="1"/>
    </xf>
    <xf numFmtId="165" fontId="11" fillId="0" borderId="0" xfId="0" applyNumberFormat="1" applyFont="1" applyAlignment="1">
      <alignment horizontal="left" vertical="top" wrapText="1" readingOrder="1"/>
    </xf>
    <xf numFmtId="165" fontId="20" fillId="0" borderId="8" xfId="0" applyNumberFormat="1" applyFont="1" applyBorder="1" applyAlignment="1">
      <alignment horizontal="right" vertical="top" wrapText="1" readingOrder="1"/>
    </xf>
    <xf numFmtId="41" fontId="20" fillId="0" borderId="4" xfId="0" applyNumberFormat="1" applyFont="1" applyBorder="1" applyAlignment="1">
      <alignment horizontal="right" vertical="top" wrapText="1" readingOrder="1"/>
    </xf>
    <xf numFmtId="168" fontId="20" fillId="0" borderId="4" xfId="0" applyNumberFormat="1" applyFont="1" applyBorder="1" applyAlignment="1">
      <alignment horizontal="center" vertical="center" wrapText="1" readingOrder="1"/>
    </xf>
    <xf numFmtId="0" fontId="9" fillId="0" borderId="0" xfId="0" applyFont="1" applyAlignment="1">
      <alignment vertical="top" readingOrder="1"/>
    </xf>
    <xf numFmtId="0" fontId="4" fillId="0" borderId="0" xfId="0" applyFont="1" applyAlignment="1">
      <alignment horizontal="center" vertical="top" readingOrder="1"/>
    </xf>
    <xf numFmtId="0" fontId="4" fillId="0" borderId="0" xfId="0" applyFont="1" applyAlignment="1">
      <alignment vertical="top" readingOrder="1"/>
    </xf>
    <xf numFmtId="0" fontId="4" fillId="0" borderId="0" xfId="0" applyFont="1" applyAlignment="1">
      <alignment horizontal="right" vertical="top" readingOrder="1"/>
    </xf>
    <xf numFmtId="164" fontId="5" fillId="0" borderId="0" xfId="0" applyNumberFormat="1" applyFont="1" applyAlignment="1">
      <alignment horizontal="left" vertical="top" readingOrder="1"/>
    </xf>
    <xf numFmtId="165" fontId="5" fillId="0" borderId="0" xfId="0" applyNumberFormat="1" applyFont="1" applyAlignment="1">
      <alignment horizontal="right" vertical="top" readingOrder="1"/>
    </xf>
    <xf numFmtId="164" fontId="5" fillId="0" borderId="0" xfId="0" applyNumberFormat="1" applyFont="1" applyAlignment="1">
      <alignment horizontal="right" vertical="top" readingOrder="1"/>
    </xf>
    <xf numFmtId="0" fontId="6" fillId="0" borderId="0" xfId="0" applyFont="1" applyAlignment="1">
      <alignment vertical="top" readingOrder="1"/>
    </xf>
    <xf numFmtId="165" fontId="6" fillId="0" borderId="0" xfId="0" applyNumberFormat="1" applyFont="1" applyAlignment="1">
      <alignment horizontal="right" vertical="top" readingOrder="1"/>
    </xf>
    <xf numFmtId="164" fontId="6" fillId="0" borderId="0" xfId="0" applyNumberFormat="1" applyFont="1" applyAlignment="1">
      <alignment vertical="top" readingOrder="1"/>
    </xf>
    <xf numFmtId="0" fontId="8" fillId="0" borderId="0" xfId="0" applyFont="1" applyAlignment="1">
      <alignment horizontal="center" vertical="center" readingOrder="1"/>
    </xf>
    <xf numFmtId="165" fontId="13" fillId="0" borderId="0" xfId="0" applyNumberFormat="1" applyFont="1"/>
    <xf numFmtId="7" fontId="10" fillId="0" borderId="0" xfId="0" applyNumberFormat="1" applyFont="1"/>
    <xf numFmtId="170" fontId="24" fillId="4" borderId="0" xfId="4" applyNumberFormat="1" applyFont="1" applyFill="1" applyBorder="1"/>
    <xf numFmtId="41" fontId="20" fillId="4" borderId="0" xfId="0" applyNumberFormat="1" applyFont="1" applyFill="1" applyAlignment="1">
      <alignment vertical="top" wrapText="1" readingOrder="1"/>
    </xf>
    <xf numFmtId="171" fontId="20" fillId="0" borderId="10" xfId="5" applyNumberFormat="1" applyFont="1" applyBorder="1" applyAlignment="1">
      <alignment horizontal="center" vertical="top" wrapText="1" readingOrder="1"/>
    </xf>
    <xf numFmtId="0" fontId="25" fillId="0" borderId="0" xfId="0" applyFont="1"/>
    <xf numFmtId="7" fontId="18" fillId="0" borderId="0" xfId="0" applyNumberFormat="1" applyFont="1" applyAlignment="1">
      <alignment horizontal="right" vertical="center"/>
    </xf>
    <xf numFmtId="166" fontId="25" fillId="0" borderId="0" xfId="0" applyNumberFormat="1" applyFont="1"/>
    <xf numFmtId="0" fontId="27" fillId="3" borderId="5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/>
    </xf>
    <xf numFmtId="0" fontId="18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left" vertical="center"/>
    </xf>
    <xf numFmtId="0" fontId="26" fillId="3" borderId="5" xfId="0" applyFont="1" applyFill="1" applyBorder="1"/>
    <xf numFmtId="0" fontId="26" fillId="3" borderId="5" xfId="0" applyFont="1" applyFill="1" applyBorder="1" applyAlignment="1">
      <alignment horizontal="center" vertical="center"/>
    </xf>
    <xf numFmtId="165" fontId="20" fillId="3" borderId="10" xfId="0" applyNumberFormat="1" applyFont="1" applyFill="1" applyBorder="1" applyAlignment="1">
      <alignment horizontal="center" vertical="center" wrapText="1" readingOrder="1"/>
    </xf>
    <xf numFmtId="41" fontId="20" fillId="3" borderId="10" xfId="0" applyNumberFormat="1" applyFont="1" applyFill="1" applyBorder="1" applyAlignment="1">
      <alignment horizontal="center" vertical="center" wrapText="1" readingOrder="1"/>
    </xf>
    <xf numFmtId="9" fontId="20" fillId="3" borderId="10" xfId="3" applyFont="1" applyFill="1" applyBorder="1" applyAlignment="1">
      <alignment horizontal="center" vertical="center" wrapText="1" readingOrder="1"/>
    </xf>
    <xf numFmtId="168" fontId="20" fillId="3" borderId="10" xfId="0" applyNumberFormat="1" applyFont="1" applyFill="1" applyBorder="1" applyAlignment="1">
      <alignment horizontal="center" vertical="center" wrapText="1" readingOrder="1"/>
    </xf>
    <xf numFmtId="165" fontId="28" fillId="0" borderId="0" xfId="0" applyNumberFormat="1" applyFont="1"/>
    <xf numFmtId="41" fontId="10" fillId="0" borderId="0" xfId="0" applyNumberFormat="1" applyFont="1"/>
    <xf numFmtId="0" fontId="4" fillId="2" borderId="10" xfId="0" applyFont="1" applyFill="1" applyBorder="1" applyAlignment="1">
      <alignment horizontal="center" vertical="top" wrapText="1" readingOrder="1"/>
    </xf>
    <xf numFmtId="0" fontId="2" fillId="0" borderId="0" xfId="0" applyFont="1" applyAlignment="1">
      <alignment horizontal="center"/>
    </xf>
    <xf numFmtId="164" fontId="5" fillId="0" borderId="0" xfId="0" applyNumberFormat="1" applyFont="1" applyAlignment="1">
      <alignment horizontal="right" vertical="top" wrapText="1" readingOrder="1"/>
    </xf>
    <xf numFmtId="0" fontId="2" fillId="0" borderId="0" xfId="0" applyFont="1"/>
    <xf numFmtId="165" fontId="5" fillId="0" borderId="0" xfId="0" applyNumberFormat="1" applyFont="1" applyAlignment="1">
      <alignment horizontal="right" vertical="top" wrapText="1" readingOrder="1"/>
    </xf>
    <xf numFmtId="0" fontId="11" fillId="0" borderId="0" xfId="0" applyFont="1" applyAlignment="1">
      <alignment vertical="top" wrapText="1" readingOrder="1"/>
    </xf>
    <xf numFmtId="0" fontId="20" fillId="0" borderId="4" xfId="0" applyFont="1" applyBorder="1" applyAlignment="1">
      <alignment vertical="top" wrapText="1" readingOrder="1"/>
    </xf>
    <xf numFmtId="0" fontId="4" fillId="2" borderId="2" xfId="0" applyFont="1" applyFill="1" applyBorder="1" applyAlignment="1">
      <alignment horizontal="right" vertical="top" wrapText="1" readingOrder="1"/>
    </xf>
    <xf numFmtId="0" fontId="4" fillId="2" borderId="3" xfId="0" applyFont="1" applyFill="1" applyBorder="1" applyAlignment="1">
      <alignment horizontal="right" vertical="top" wrapText="1" readingOrder="1"/>
    </xf>
    <xf numFmtId="164" fontId="5" fillId="0" borderId="2" xfId="0" applyNumberFormat="1" applyFont="1" applyBorder="1" applyAlignment="1">
      <alignment horizontal="right" vertical="top" wrapText="1" readingOrder="1"/>
    </xf>
    <xf numFmtId="164" fontId="5" fillId="0" borderId="7" xfId="0" applyNumberFormat="1" applyFont="1" applyBorder="1" applyAlignment="1">
      <alignment horizontal="right" vertical="top" wrapText="1" readingOrder="1"/>
    </xf>
    <xf numFmtId="0" fontId="6" fillId="0" borderId="4" xfId="0" applyFont="1" applyBorder="1" applyAlignment="1">
      <alignment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4" fillId="2" borderId="1" xfId="0" applyFont="1" applyFill="1" applyBorder="1" applyAlignment="1">
      <alignment vertical="top" wrapText="1" readingOrder="1"/>
    </xf>
    <xf numFmtId="0" fontId="4" fillId="2" borderId="2" xfId="0" applyFont="1" applyFill="1" applyBorder="1" applyAlignment="1">
      <alignment vertical="top" wrapText="1" readingOrder="1"/>
    </xf>
    <xf numFmtId="0" fontId="5" fillId="0" borderId="4" xfId="0" applyFont="1" applyBorder="1" applyAlignment="1">
      <alignment vertical="top" wrapText="1" readingOrder="1"/>
    </xf>
    <xf numFmtId="0" fontId="2" fillId="0" borderId="4" xfId="0" applyFont="1" applyBorder="1"/>
    <xf numFmtId="0" fontId="4" fillId="2" borderId="1" xfId="0" applyFont="1" applyFill="1" applyBorder="1" applyAlignment="1">
      <alignment horizontal="right" vertical="top" wrapText="1" readingOrder="1"/>
    </xf>
    <xf numFmtId="0" fontId="23" fillId="0" borderId="0" xfId="0" applyFont="1" applyAlignment="1">
      <alignment horizontal="center" vertical="top" wrapText="1" readingOrder="1"/>
    </xf>
    <xf numFmtId="0" fontId="23" fillId="2" borderId="1" xfId="0" applyFont="1" applyFill="1" applyBorder="1" applyAlignment="1">
      <alignment horizontal="center" vertical="center" wrapText="1" readingOrder="1"/>
    </xf>
    <xf numFmtId="0" fontId="23" fillId="2" borderId="2" xfId="0" applyFont="1" applyFill="1" applyBorder="1" applyAlignment="1">
      <alignment horizontal="center" vertical="center" wrapText="1" readingOrder="1"/>
    </xf>
    <xf numFmtId="0" fontId="11" fillId="0" borderId="4" xfId="0" applyFont="1" applyBorder="1" applyAlignment="1">
      <alignment vertical="top" wrapText="1" readingOrder="1"/>
    </xf>
    <xf numFmtId="167" fontId="16" fillId="0" borderId="8" xfId="0" applyNumberFormat="1" applyFont="1" applyBorder="1" applyAlignment="1">
      <alignment horizontal="right" vertical="top" readingOrder="1"/>
    </xf>
    <xf numFmtId="0" fontId="26" fillId="0" borderId="5" xfId="0" applyFont="1" applyBorder="1" applyAlignment="1">
      <alignment horizontal="center" vertical="center"/>
    </xf>
    <xf numFmtId="0" fontId="4" fillId="5" borderId="0" xfId="0" applyFont="1" applyFill="1" applyAlignment="1">
      <alignment horizontal="right" vertical="top" wrapText="1" readingOrder="1"/>
    </xf>
    <xf numFmtId="0" fontId="2" fillId="4" borderId="0" xfId="0" applyFont="1" applyFill="1" applyAlignment="1">
      <alignment vertical="top" wrapText="1"/>
    </xf>
    <xf numFmtId="0" fontId="11" fillId="0" borderId="0" xfId="0" applyFont="1" applyAlignment="1">
      <alignment horizontal="right" vertical="top" wrapText="1" readingOrder="1"/>
    </xf>
    <xf numFmtId="0" fontId="12" fillId="4" borderId="0" xfId="0" applyFont="1" applyFill="1" applyAlignment="1">
      <alignment horizontal="left" vertical="top" wrapText="1" readingOrder="1"/>
    </xf>
    <xf numFmtId="0" fontId="2" fillId="4" borderId="0" xfId="0" applyFont="1" applyFill="1"/>
    <xf numFmtId="0" fontId="5" fillId="4" borderId="0" xfId="0" applyFont="1" applyFill="1" applyAlignment="1">
      <alignment horizontal="right" vertical="top" wrapText="1" readingOrder="1"/>
    </xf>
    <xf numFmtId="165" fontId="5" fillId="4" borderId="0" xfId="0" applyNumberFormat="1" applyFont="1" applyFill="1" applyAlignment="1">
      <alignment horizontal="right" vertical="top" wrapText="1" readingOrder="1"/>
    </xf>
    <xf numFmtId="164" fontId="5" fillId="4" borderId="0" xfId="0" applyNumberFormat="1" applyFont="1" applyFill="1" applyAlignment="1">
      <alignment horizontal="right" vertical="top" wrapText="1" readingOrder="1"/>
    </xf>
    <xf numFmtId="0" fontId="6" fillId="4" borderId="0" xfId="0" applyFont="1" applyFill="1" applyAlignment="1">
      <alignment vertical="top" wrapText="1" readingOrder="1"/>
    </xf>
    <xf numFmtId="165" fontId="6" fillId="4" borderId="0" xfId="0" applyNumberFormat="1" applyFont="1" applyFill="1" applyAlignment="1">
      <alignment horizontal="right" vertical="top" wrapText="1" readingOrder="1"/>
    </xf>
    <xf numFmtId="164" fontId="6" fillId="4" borderId="0" xfId="0" applyNumberFormat="1" applyFont="1" applyFill="1" applyAlignment="1">
      <alignment horizontal="right" vertical="top" wrapText="1" readingOrder="1"/>
    </xf>
    <xf numFmtId="0" fontId="6" fillId="4" borderId="0" xfId="0" applyFont="1" applyFill="1" applyAlignment="1">
      <alignment horizontal="right" vertical="top" wrapText="1" readingOrder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165" fontId="5" fillId="0" borderId="0" xfId="0" applyNumberFormat="1" applyFont="1" applyBorder="1" applyAlignment="1">
      <alignment horizontal="right" vertical="top" wrapText="1" readingOrder="1"/>
    </xf>
    <xf numFmtId="0" fontId="5" fillId="0" borderId="0" xfId="0" applyFont="1" applyAlignment="1">
      <alignment horizontal="right" vertical="top" wrapText="1" readingOrder="1"/>
    </xf>
    <xf numFmtId="0" fontId="2" fillId="0" borderId="4" xfId="0" applyFont="1" applyBorder="1" applyAlignment="1">
      <alignment vertical="top" wrapText="1"/>
    </xf>
    <xf numFmtId="165" fontId="6" fillId="0" borderId="8" xfId="0" applyNumberFormat="1" applyFont="1" applyBorder="1" applyAlignment="1">
      <alignment horizontal="right" vertical="top" wrapText="1" readingOrder="1"/>
    </xf>
    <xf numFmtId="164" fontId="16" fillId="0" borderId="8" xfId="0" applyNumberFormat="1" applyFont="1" applyBorder="1" applyAlignment="1">
      <alignment horizontal="right" vertical="top" wrapText="1" readingOrder="1"/>
    </xf>
    <xf numFmtId="0" fontId="17" fillId="0" borderId="8" xfId="0" applyFont="1" applyBorder="1"/>
    <xf numFmtId="0" fontId="6" fillId="0" borderId="8" xfId="0" applyFont="1" applyBorder="1" applyAlignment="1">
      <alignment horizontal="right" vertical="top" wrapText="1" readingOrder="1"/>
    </xf>
    <xf numFmtId="0" fontId="2" fillId="0" borderId="8" xfId="0" applyFont="1" applyBorder="1" applyAlignment="1">
      <alignment vertical="top" wrapText="1"/>
    </xf>
    <xf numFmtId="0" fontId="12" fillId="0" borderId="0" xfId="0" applyFont="1" applyAlignment="1">
      <alignment horizontal="left" vertical="top" wrapText="1" readingOrder="1"/>
    </xf>
    <xf numFmtId="0" fontId="4" fillId="2" borderId="6" xfId="0" applyFont="1" applyFill="1" applyBorder="1" applyAlignment="1">
      <alignment horizontal="right" vertical="top" wrapText="1" readingOrder="1"/>
    </xf>
    <xf numFmtId="0" fontId="2" fillId="0" borderId="6" xfId="0" applyFont="1" applyBorder="1" applyAlignment="1">
      <alignment vertical="top" wrapText="1"/>
    </xf>
  </cellXfs>
  <cellStyles count="6">
    <cellStyle name="Millares" xfId="4" builtinId="3"/>
    <cellStyle name="Millares 2" xfId="2"/>
    <cellStyle name="Moneda" xfId="5" builtinId="4"/>
    <cellStyle name="Normal" xfId="0" builtinId="0"/>
    <cellStyle name="Normal 2" xfId="1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CDCDC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28575</xdr:rowOff>
    </xdr:from>
    <xdr:to>
      <xdr:col>2</xdr:col>
      <xdr:colOff>0</xdr:colOff>
      <xdr:row>5</xdr:row>
      <xdr:rowOff>28575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7225" y="257175"/>
          <a:ext cx="609600" cy="419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609600</xdr:colOff>
      <xdr:row>3</xdr:row>
      <xdr:rowOff>266700</xdr:rowOff>
    </xdr:to>
    <xdr:pic>
      <xdr:nvPicPr>
        <xdr:cNvPr id="4" name="Picture 1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228600"/>
          <a:ext cx="609600" cy="5524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609600</xdr:colOff>
      <xdr:row>3</xdr:row>
      <xdr:rowOff>266700</xdr:rowOff>
    </xdr:to>
    <xdr:pic>
      <xdr:nvPicPr>
        <xdr:cNvPr id="6" name="Picture 1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228600"/>
          <a:ext cx="609600" cy="552450"/>
        </a:xfrm>
        <a:prstGeom prst="rect">
          <a:avLst/>
        </a:prstGeom>
      </xdr:spPr>
    </xdr:pic>
    <xdr:clientData/>
  </xdr:twoCellAnchor>
  <xdr:twoCellAnchor>
    <xdr:from>
      <xdr:col>4</xdr:col>
      <xdr:colOff>200024</xdr:colOff>
      <xdr:row>0</xdr:row>
      <xdr:rowOff>0</xdr:rowOff>
    </xdr:from>
    <xdr:to>
      <xdr:col>6</xdr:col>
      <xdr:colOff>514350</xdr:colOff>
      <xdr:row>14</xdr:row>
      <xdr:rowOff>104775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21BD8509-6813-4F02-9BDF-87776165699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76624" y="0"/>
          <a:ext cx="2514601" cy="1323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609600</xdr:colOff>
      <xdr:row>0</xdr:row>
      <xdr:rowOff>546100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609600</xdr:colOff>
      <xdr:row>0</xdr:row>
      <xdr:rowOff>546100</xdr:rowOff>
    </xdr:to>
    <xdr:pic>
      <xdr:nvPicPr>
        <xdr:cNvPr id="4" name="Picture 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19125" cy="546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609600</xdr:colOff>
      <xdr:row>0</xdr:row>
      <xdr:rowOff>546100</xdr:rowOff>
    </xdr:to>
    <xdr:pic>
      <xdr:nvPicPr>
        <xdr:cNvPr id="5" name="Picture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19125" cy="546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609600</xdr:colOff>
      <xdr:row>0</xdr:row>
      <xdr:rowOff>546100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295EFD21-319A-47E5-BAC3-02FAB0A9051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18067" cy="5461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609600</xdr:colOff>
      <xdr:row>0</xdr:row>
      <xdr:rowOff>546100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DCD3CE20-7A02-46F0-8967-5940A023EDF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18067" cy="546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3176</xdr:colOff>
      <xdr:row>0</xdr:row>
      <xdr:rowOff>1</xdr:rowOff>
    </xdr:from>
    <xdr:to>
      <xdr:col>2</xdr:col>
      <xdr:colOff>814917</xdr:colOff>
      <xdr:row>7</xdr:row>
      <xdr:rowOff>98072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426" y="1"/>
          <a:ext cx="1732491" cy="150565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1523366</xdr:colOff>
      <xdr:row>2</xdr:row>
      <xdr:rowOff>347167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0"/>
          <a:ext cx="1523366" cy="72816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1523366</xdr:colOff>
      <xdr:row>2</xdr:row>
      <xdr:rowOff>347167</xdr:rowOff>
    </xdr:to>
    <xdr:pic>
      <xdr:nvPicPr>
        <xdr:cNvPr id="3" name="Picture 1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0"/>
          <a:ext cx="1523366" cy="72816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1523366</xdr:colOff>
      <xdr:row>2</xdr:row>
      <xdr:rowOff>347167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AE30CE7F-636D-47E5-B94F-7453C665DDB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500" y="0"/>
          <a:ext cx="1523366" cy="732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showGridLines="0" topLeftCell="A16" workbookViewId="0">
      <selection activeCell="E49" sqref="E49"/>
    </sheetView>
  </sheetViews>
  <sheetFormatPr baseColWidth="10" defaultColWidth="9" defaultRowHeight="15" x14ac:dyDescent="0.25"/>
  <cols>
    <col min="1" max="1" width="11.5703125" customWidth="1"/>
    <col min="2" max="2" width="9.28515625" customWidth="1"/>
    <col min="3" max="3" width="5.7109375" customWidth="1"/>
    <col min="4" max="4" width="34" customWidth="1"/>
    <col min="5" max="5" width="17.28515625" customWidth="1"/>
    <col min="6" max="6" width="18.42578125" customWidth="1"/>
    <col min="7" max="7" width="12.7109375" customWidth="1"/>
    <col min="8" max="8" width="14.140625" customWidth="1"/>
    <col min="9" max="9" width="9.28515625" customWidth="1"/>
    <col min="10" max="10" width="23.28515625" customWidth="1"/>
    <col min="11" max="11" width="20.85546875" customWidth="1"/>
    <col min="12" max="12" width="24.5703125" customWidth="1"/>
    <col min="13" max="13" width="29.5703125" customWidth="1"/>
    <col min="14" max="14" width="25.42578125" customWidth="1"/>
  </cols>
  <sheetData>
    <row r="1" spans="1:16" ht="18" customHeight="1" x14ac:dyDescent="0.25">
      <c r="A1" s="78" t="s">
        <v>0</v>
      </c>
    </row>
    <row r="2" spans="1:16" ht="4.5" customHeight="1" x14ac:dyDescent="0.25"/>
    <row r="3" spans="1:16" ht="18" customHeight="1" x14ac:dyDescent="0.25"/>
    <row r="4" spans="1:16" ht="10.5" customHeight="1" x14ac:dyDescent="0.25"/>
    <row r="5" spans="1:16" ht="29.25" hidden="1" customHeight="1" x14ac:dyDescent="0.25"/>
    <row r="6" spans="1:16" ht="18" customHeight="1" x14ac:dyDescent="0.25">
      <c r="A6" s="68" t="s">
        <v>76</v>
      </c>
    </row>
    <row r="7" spans="1:16" ht="4.5" customHeight="1" x14ac:dyDescent="0.25"/>
    <row r="8" spans="1:16" ht="3" customHeight="1" x14ac:dyDescent="0.25">
      <c r="A8" s="69"/>
      <c r="B8" s="69"/>
      <c r="C8" s="69"/>
      <c r="D8" s="69"/>
      <c r="E8" s="69"/>
      <c r="F8" s="69"/>
      <c r="G8" s="69"/>
      <c r="H8" s="69"/>
      <c r="I8" s="69"/>
    </row>
    <row r="9" spans="1:16" ht="15" hidden="1" customHeight="1" x14ac:dyDescent="0.25">
      <c r="A9" s="70"/>
      <c r="B9" s="70"/>
      <c r="C9" s="70"/>
      <c r="D9" s="71"/>
      <c r="E9" s="71"/>
      <c r="F9" s="71"/>
      <c r="G9" s="71"/>
    </row>
    <row r="10" spans="1:16" ht="15" hidden="1" customHeight="1" x14ac:dyDescent="0.25">
      <c r="A10" s="72"/>
      <c r="B10" s="72"/>
      <c r="C10" s="72"/>
      <c r="D10" s="73"/>
      <c r="E10" s="74"/>
      <c r="F10" s="74"/>
      <c r="G10" s="74"/>
      <c r="J10" s="104"/>
      <c r="K10" s="103"/>
      <c r="L10" s="103"/>
      <c r="M10" s="102"/>
      <c r="N10" s="103"/>
    </row>
    <row r="11" spans="1:16" ht="15" hidden="1" customHeight="1" x14ac:dyDescent="0.25">
      <c r="A11" s="72"/>
      <c r="B11" s="72"/>
      <c r="C11" s="72"/>
      <c r="D11" s="73"/>
      <c r="E11" s="74"/>
      <c r="F11" s="74"/>
      <c r="G11" s="74"/>
      <c r="J11" s="104"/>
      <c r="K11" s="103"/>
      <c r="L11" s="103"/>
      <c r="M11" s="102"/>
      <c r="N11" s="103"/>
      <c r="O11" s="101"/>
      <c r="P11" s="101"/>
    </row>
    <row r="12" spans="1:16" ht="15" hidden="1" customHeight="1" x14ac:dyDescent="0.25">
      <c r="A12" s="72"/>
      <c r="B12" s="72"/>
      <c r="C12" s="72"/>
      <c r="D12" s="73"/>
      <c r="E12" s="74"/>
      <c r="F12" s="74"/>
      <c r="G12" s="74"/>
      <c r="J12" s="104"/>
      <c r="K12" s="103"/>
      <c r="L12" s="103"/>
      <c r="M12" s="102"/>
      <c r="N12" s="103"/>
    </row>
    <row r="13" spans="1:16" ht="74.25" customHeight="1" x14ac:dyDescent="0.25">
      <c r="A13" s="75"/>
      <c r="B13" s="75"/>
      <c r="C13" s="75"/>
      <c r="D13" s="76"/>
      <c r="E13" s="77"/>
      <c r="F13" s="77"/>
      <c r="G13" s="77"/>
      <c r="N13" s="34"/>
      <c r="O13" s="26"/>
    </row>
    <row r="14" spans="1:16" ht="35.25" customHeight="1" x14ac:dyDescent="0.25"/>
    <row r="15" spans="1:16" ht="13.5" customHeight="1" x14ac:dyDescent="0.25">
      <c r="A15" s="33" t="s">
        <v>77</v>
      </c>
      <c r="B15" s="33"/>
      <c r="C15" s="33"/>
      <c r="D15" s="33" t="s">
        <v>77</v>
      </c>
      <c r="E15" s="33"/>
      <c r="F15" s="33"/>
      <c r="G15" s="33"/>
      <c r="H15" s="33"/>
      <c r="I15" s="38"/>
      <c r="L15" s="35"/>
      <c r="M15" s="26"/>
      <c r="N15" s="26"/>
    </row>
    <row r="16" spans="1:16" ht="15" customHeight="1" x14ac:dyDescent="0.25">
      <c r="A16" s="46" t="s">
        <v>9</v>
      </c>
      <c r="B16" s="16"/>
      <c r="C16" s="16"/>
      <c r="D16" s="16" t="s">
        <v>86</v>
      </c>
      <c r="E16" s="16" t="s">
        <v>10</v>
      </c>
      <c r="F16" s="24" t="s">
        <v>88</v>
      </c>
      <c r="G16" s="37" t="s">
        <v>89</v>
      </c>
      <c r="H16" s="16" t="s">
        <v>87</v>
      </c>
      <c r="I16" s="16" t="s">
        <v>89</v>
      </c>
      <c r="J16" s="100" t="s">
        <v>11</v>
      </c>
      <c r="K16" s="36"/>
      <c r="L16" s="35"/>
    </row>
    <row r="17" spans="1:12" ht="15" customHeight="1" x14ac:dyDescent="0.25">
      <c r="A17" s="31" t="s">
        <v>12</v>
      </c>
      <c r="B17" s="31"/>
      <c r="C17" s="31"/>
      <c r="D17" s="18" t="s">
        <v>13</v>
      </c>
      <c r="E17" s="44">
        <v>8575</v>
      </c>
      <c r="F17" s="47">
        <v>2983</v>
      </c>
      <c r="G17" s="41">
        <f>F17/E17</f>
        <v>0.3478717201166181</v>
      </c>
      <c r="H17" s="47">
        <v>5592</v>
      </c>
      <c r="I17" s="41">
        <f>H17/E17</f>
        <v>0.65212827988338196</v>
      </c>
      <c r="J17" s="40">
        <v>6143949.0199999996</v>
      </c>
      <c r="K17" s="13"/>
      <c r="L17" s="35"/>
    </row>
    <row r="18" spans="1:12" ht="15" customHeight="1" x14ac:dyDescent="0.25">
      <c r="A18" s="25" t="s">
        <v>14</v>
      </c>
      <c r="B18" s="25"/>
      <c r="C18" s="25"/>
      <c r="D18" s="18" t="s">
        <v>15</v>
      </c>
      <c r="E18" s="44">
        <v>3286</v>
      </c>
      <c r="F18" s="47">
        <v>1417</v>
      </c>
      <c r="G18" s="41">
        <f t="shared" ref="G18:G48" si="0">F18/E18</f>
        <v>0.43122337188070603</v>
      </c>
      <c r="H18" s="47">
        <v>1869</v>
      </c>
      <c r="I18" s="41">
        <f t="shared" ref="I18:I48" si="1">H18/E18</f>
        <v>0.56877662811929397</v>
      </c>
      <c r="J18" s="40">
        <v>2354517.92</v>
      </c>
      <c r="K18" s="13"/>
      <c r="L18" s="35"/>
    </row>
    <row r="19" spans="1:12" ht="15" customHeight="1" x14ac:dyDescent="0.25">
      <c r="A19" s="25" t="s">
        <v>16</v>
      </c>
      <c r="B19" s="25"/>
      <c r="C19" s="25"/>
      <c r="D19" s="18" t="s">
        <v>17</v>
      </c>
      <c r="E19" s="44">
        <v>7190</v>
      </c>
      <c r="F19" s="47">
        <v>2334</v>
      </c>
      <c r="G19" s="41">
        <f t="shared" si="0"/>
        <v>0.3246175243393602</v>
      </c>
      <c r="H19" s="47">
        <v>4856</v>
      </c>
      <c r="I19" s="41">
        <f t="shared" si="1"/>
        <v>0.6753824756606398</v>
      </c>
      <c r="J19" s="40">
        <v>5151996.8099999996</v>
      </c>
      <c r="K19" s="13"/>
      <c r="L19" s="35"/>
    </row>
    <row r="20" spans="1:12" ht="15" customHeight="1" x14ac:dyDescent="0.25">
      <c r="A20" s="25" t="s">
        <v>18</v>
      </c>
      <c r="B20" s="25"/>
      <c r="C20" s="25"/>
      <c r="D20" s="18" t="s">
        <v>19</v>
      </c>
      <c r="E20" s="44">
        <v>6529</v>
      </c>
      <c r="F20" s="47">
        <v>2528</v>
      </c>
      <c r="G20" s="41">
        <f t="shared" si="0"/>
        <v>0.38719558891101241</v>
      </c>
      <c r="H20" s="47">
        <v>4001</v>
      </c>
      <c r="I20" s="41">
        <f t="shared" si="1"/>
        <v>0.61280441108898764</v>
      </c>
      <c r="J20" s="40">
        <v>4520885.17</v>
      </c>
      <c r="K20" s="13"/>
      <c r="L20" s="35"/>
    </row>
    <row r="21" spans="1:12" ht="15" customHeight="1" x14ac:dyDescent="0.25">
      <c r="A21" s="25" t="s">
        <v>20</v>
      </c>
      <c r="B21" s="25"/>
      <c r="C21" s="25"/>
      <c r="D21" s="18" t="s">
        <v>21</v>
      </c>
      <c r="E21" s="44">
        <v>27385</v>
      </c>
      <c r="F21" s="47">
        <v>6304</v>
      </c>
      <c r="G21" s="41">
        <f t="shared" si="0"/>
        <v>0.23019901405879131</v>
      </c>
      <c r="H21" s="47">
        <v>21081</v>
      </c>
      <c r="I21" s="41">
        <f t="shared" si="1"/>
        <v>0.76980098594120872</v>
      </c>
      <c r="J21" s="40">
        <v>19409328.829999998</v>
      </c>
      <c r="K21" s="13"/>
      <c r="L21" s="35"/>
    </row>
    <row r="22" spans="1:12" ht="15" customHeight="1" x14ac:dyDescent="0.25">
      <c r="A22" s="25" t="s">
        <v>22</v>
      </c>
      <c r="B22" s="25"/>
      <c r="C22" s="25"/>
      <c r="D22" s="18" t="s">
        <v>23</v>
      </c>
      <c r="E22" s="44">
        <v>28543</v>
      </c>
      <c r="F22" s="47">
        <v>9385</v>
      </c>
      <c r="G22" s="41">
        <f t="shared" si="0"/>
        <v>0.32880215814735664</v>
      </c>
      <c r="H22" s="47">
        <v>19158</v>
      </c>
      <c r="I22" s="41">
        <f t="shared" si="1"/>
        <v>0.67119784185264342</v>
      </c>
      <c r="J22" s="40">
        <v>19799107.010000002</v>
      </c>
      <c r="K22" s="13"/>
      <c r="L22" s="3"/>
    </row>
    <row r="23" spans="1:12" ht="15" customHeight="1" x14ac:dyDescent="0.25">
      <c r="A23" s="25" t="s">
        <v>24</v>
      </c>
      <c r="B23" s="25"/>
      <c r="C23" s="25"/>
      <c r="D23" s="18" t="s">
        <v>25</v>
      </c>
      <c r="E23" s="44">
        <v>5533</v>
      </c>
      <c r="F23" s="47">
        <v>1980</v>
      </c>
      <c r="G23" s="41">
        <f t="shared" si="0"/>
        <v>0.35785288270377735</v>
      </c>
      <c r="H23" s="47">
        <v>3553</v>
      </c>
      <c r="I23" s="41">
        <f t="shared" si="1"/>
        <v>0.64214711729622265</v>
      </c>
      <c r="J23" s="40">
        <v>3882526.22</v>
      </c>
      <c r="K23" s="13"/>
      <c r="L23" s="3"/>
    </row>
    <row r="24" spans="1:12" ht="15" customHeight="1" x14ac:dyDescent="0.25">
      <c r="A24" s="25" t="s">
        <v>26</v>
      </c>
      <c r="B24" s="25"/>
      <c r="C24" s="25"/>
      <c r="D24" s="18" t="s">
        <v>27</v>
      </c>
      <c r="E24" s="44">
        <v>3740</v>
      </c>
      <c r="F24" s="47">
        <v>1605</v>
      </c>
      <c r="G24" s="41">
        <f t="shared" si="0"/>
        <v>0.42914438502673796</v>
      </c>
      <c r="H24" s="47">
        <v>2135</v>
      </c>
      <c r="I24" s="41">
        <f t="shared" si="1"/>
        <v>0.57085561497326198</v>
      </c>
      <c r="J24" s="40">
        <v>2679343.86</v>
      </c>
      <c r="K24" s="13"/>
      <c r="L24" s="3"/>
    </row>
    <row r="25" spans="1:12" ht="15" customHeight="1" x14ac:dyDescent="0.25">
      <c r="A25" s="25" t="s">
        <v>28</v>
      </c>
      <c r="B25" s="25"/>
      <c r="C25" s="25"/>
      <c r="D25" s="18" t="s">
        <v>29</v>
      </c>
      <c r="E25" s="44">
        <v>15755</v>
      </c>
      <c r="F25" s="47">
        <v>4889</v>
      </c>
      <c r="G25" s="41">
        <f t="shared" si="0"/>
        <v>0.3103141859727071</v>
      </c>
      <c r="H25" s="47">
        <v>10866</v>
      </c>
      <c r="I25" s="41">
        <f t="shared" si="1"/>
        <v>0.6896858140272929</v>
      </c>
      <c r="J25" s="40">
        <v>10908939.449999999</v>
      </c>
      <c r="K25" s="13"/>
      <c r="L25" s="3"/>
    </row>
    <row r="26" spans="1:12" ht="15" customHeight="1" x14ac:dyDescent="0.25">
      <c r="A26" s="25" t="s">
        <v>30</v>
      </c>
      <c r="B26" s="25"/>
      <c r="C26" s="25"/>
      <c r="D26" s="18" t="s">
        <v>31</v>
      </c>
      <c r="E26" s="44">
        <v>6790</v>
      </c>
      <c r="F26" s="47">
        <v>2252</v>
      </c>
      <c r="G26" s="41">
        <f t="shared" si="0"/>
        <v>0.3316642120765832</v>
      </c>
      <c r="H26" s="47">
        <v>4538</v>
      </c>
      <c r="I26" s="41">
        <f t="shared" si="1"/>
        <v>0.66833578792341675</v>
      </c>
      <c r="J26" s="40">
        <v>4764705.32</v>
      </c>
      <c r="K26" s="13"/>
      <c r="L26" s="3"/>
    </row>
    <row r="27" spans="1:12" ht="15" customHeight="1" x14ac:dyDescent="0.25">
      <c r="A27" s="25" t="s">
        <v>32</v>
      </c>
      <c r="B27" s="25"/>
      <c r="C27" s="25"/>
      <c r="D27" s="18" t="s">
        <v>33</v>
      </c>
      <c r="E27" s="44">
        <v>6328</v>
      </c>
      <c r="F27" s="47">
        <v>2189</v>
      </c>
      <c r="G27" s="41">
        <f t="shared" si="0"/>
        <v>0.34592288242730723</v>
      </c>
      <c r="H27" s="47">
        <v>4139</v>
      </c>
      <c r="I27" s="41">
        <f t="shared" si="1"/>
        <v>0.65407711757269282</v>
      </c>
      <c r="J27" s="40">
        <v>4381787.12</v>
      </c>
      <c r="K27" s="13"/>
      <c r="L27" s="3"/>
    </row>
    <row r="28" spans="1:12" ht="15" customHeight="1" x14ac:dyDescent="0.25">
      <c r="A28" s="25" t="s">
        <v>34</v>
      </c>
      <c r="B28" s="25"/>
      <c r="C28" s="25"/>
      <c r="D28" s="18" t="s">
        <v>35</v>
      </c>
      <c r="E28" s="44">
        <v>2246</v>
      </c>
      <c r="F28" s="47">
        <v>862</v>
      </c>
      <c r="G28" s="41">
        <f t="shared" si="0"/>
        <v>0.38379341050756899</v>
      </c>
      <c r="H28" s="47">
        <v>1384</v>
      </c>
      <c r="I28" s="41">
        <f t="shared" si="1"/>
        <v>0.61620658949243101</v>
      </c>
      <c r="J28" s="40">
        <v>1609332.29</v>
      </c>
      <c r="K28" s="13"/>
      <c r="L28" s="3"/>
    </row>
    <row r="29" spans="1:12" ht="15" customHeight="1" x14ac:dyDescent="0.25">
      <c r="A29" s="25" t="s">
        <v>36</v>
      </c>
      <c r="B29" s="25"/>
      <c r="C29" s="25"/>
      <c r="D29" s="18" t="s">
        <v>37</v>
      </c>
      <c r="E29" s="44">
        <v>6572</v>
      </c>
      <c r="F29" s="47">
        <v>1992</v>
      </c>
      <c r="G29" s="41">
        <f t="shared" si="0"/>
        <v>0.30310407790626903</v>
      </c>
      <c r="H29" s="47">
        <v>4580</v>
      </c>
      <c r="I29" s="41">
        <f t="shared" si="1"/>
        <v>0.69689592209373097</v>
      </c>
      <c r="J29" s="40">
        <v>4611675.3600000003</v>
      </c>
      <c r="K29" s="13"/>
      <c r="L29" s="3"/>
    </row>
    <row r="30" spans="1:12" ht="15" customHeight="1" x14ac:dyDescent="0.25">
      <c r="A30" s="25" t="s">
        <v>38</v>
      </c>
      <c r="B30" s="25"/>
      <c r="C30" s="25"/>
      <c r="D30" s="18" t="s">
        <v>39</v>
      </c>
      <c r="E30" s="44">
        <v>9447</v>
      </c>
      <c r="F30" s="47">
        <v>2403</v>
      </c>
      <c r="G30" s="41">
        <f t="shared" si="0"/>
        <v>0.25436646554461734</v>
      </c>
      <c r="H30" s="47">
        <v>7044</v>
      </c>
      <c r="I30" s="41">
        <f t="shared" si="1"/>
        <v>0.74563353445538261</v>
      </c>
      <c r="J30" s="40">
        <v>6629279.3499999996</v>
      </c>
      <c r="K30" s="13"/>
      <c r="L30" s="3"/>
    </row>
    <row r="31" spans="1:12" ht="15" customHeight="1" x14ac:dyDescent="0.25">
      <c r="A31" s="25" t="s">
        <v>40</v>
      </c>
      <c r="B31" s="25"/>
      <c r="C31" s="25"/>
      <c r="D31" s="18" t="s">
        <v>41</v>
      </c>
      <c r="E31" s="44">
        <v>33041</v>
      </c>
      <c r="F31" s="47">
        <v>9397</v>
      </c>
      <c r="G31" s="41">
        <f t="shared" si="0"/>
        <v>0.28440422505372115</v>
      </c>
      <c r="H31" s="47">
        <v>23644</v>
      </c>
      <c r="I31" s="41">
        <f t="shared" si="1"/>
        <v>0.71559577494627891</v>
      </c>
      <c r="J31" s="40">
        <v>22919804.870000001</v>
      </c>
      <c r="K31" s="13"/>
      <c r="L31" s="3"/>
    </row>
    <row r="32" spans="1:12" ht="15" customHeight="1" x14ac:dyDescent="0.25">
      <c r="A32" s="25" t="s">
        <v>42</v>
      </c>
      <c r="B32" s="25"/>
      <c r="C32" s="25"/>
      <c r="D32" s="18" t="s">
        <v>43</v>
      </c>
      <c r="E32" s="44">
        <v>11938</v>
      </c>
      <c r="F32" s="47">
        <v>4591</v>
      </c>
      <c r="G32" s="41">
        <f t="shared" si="0"/>
        <v>0.38457027977885744</v>
      </c>
      <c r="H32" s="47">
        <v>7347</v>
      </c>
      <c r="I32" s="41">
        <f t="shared" si="1"/>
        <v>0.61542972022114262</v>
      </c>
      <c r="J32" s="40">
        <v>8280673.8600000003</v>
      </c>
      <c r="K32" s="13"/>
      <c r="L32" s="3"/>
    </row>
    <row r="33" spans="1:13" ht="15" customHeight="1" x14ac:dyDescent="0.25">
      <c r="A33" s="25" t="s">
        <v>44</v>
      </c>
      <c r="B33" s="25"/>
      <c r="C33" s="25"/>
      <c r="D33" s="18" t="s">
        <v>45</v>
      </c>
      <c r="E33" s="44">
        <v>9854</v>
      </c>
      <c r="F33" s="47">
        <v>2300</v>
      </c>
      <c r="G33" s="41">
        <f t="shared" si="0"/>
        <v>0.2334077531966714</v>
      </c>
      <c r="H33" s="47">
        <v>7554</v>
      </c>
      <c r="I33" s="41">
        <f t="shared" si="1"/>
        <v>0.7665922468033286</v>
      </c>
      <c r="J33" s="40">
        <v>6839541.7800000003</v>
      </c>
      <c r="K33" s="13"/>
      <c r="L33" s="3"/>
    </row>
    <row r="34" spans="1:13" ht="15" customHeight="1" x14ac:dyDescent="0.25">
      <c r="A34" s="25" t="s">
        <v>46</v>
      </c>
      <c r="B34" s="25"/>
      <c r="C34" s="25"/>
      <c r="D34" s="18" t="s">
        <v>47</v>
      </c>
      <c r="E34" s="44">
        <v>11318</v>
      </c>
      <c r="F34" s="47">
        <v>3989</v>
      </c>
      <c r="G34" s="41">
        <f t="shared" si="0"/>
        <v>0.35244742887435943</v>
      </c>
      <c r="H34" s="47">
        <v>7329</v>
      </c>
      <c r="I34" s="41">
        <f t="shared" si="1"/>
        <v>0.64755257112564057</v>
      </c>
      <c r="J34" s="40">
        <v>7839850.0300000003</v>
      </c>
      <c r="K34" s="13"/>
      <c r="L34" s="3"/>
    </row>
    <row r="35" spans="1:13" ht="15" customHeight="1" x14ac:dyDescent="0.25">
      <c r="A35" s="25" t="s">
        <v>48</v>
      </c>
      <c r="B35" s="25"/>
      <c r="C35" s="25"/>
      <c r="D35" s="18" t="s">
        <v>49</v>
      </c>
      <c r="E35" s="44">
        <v>12202</v>
      </c>
      <c r="F35" s="47">
        <v>3835</v>
      </c>
      <c r="G35" s="41">
        <f t="shared" si="0"/>
        <v>0.31429273889526305</v>
      </c>
      <c r="H35" s="47">
        <v>8367</v>
      </c>
      <c r="I35" s="41">
        <f t="shared" si="1"/>
        <v>0.6857072611047369</v>
      </c>
      <c r="J35" s="40">
        <v>8562766.2799999993</v>
      </c>
      <c r="K35" s="13"/>
      <c r="L35" s="3"/>
    </row>
    <row r="36" spans="1:13" ht="15" customHeight="1" x14ac:dyDescent="0.25">
      <c r="A36" s="25" t="s">
        <v>50</v>
      </c>
      <c r="B36" s="25"/>
      <c r="C36" s="25"/>
      <c r="D36" s="18" t="s">
        <v>51</v>
      </c>
      <c r="E36" s="44">
        <v>868</v>
      </c>
      <c r="F36" s="47">
        <v>444</v>
      </c>
      <c r="G36" s="41">
        <f t="shared" si="0"/>
        <v>0.51152073732718895</v>
      </c>
      <c r="H36" s="47">
        <v>424</v>
      </c>
      <c r="I36" s="41">
        <f t="shared" si="1"/>
        <v>0.48847926267281105</v>
      </c>
      <c r="J36" s="40">
        <v>621716.93999999994</v>
      </c>
      <c r="K36" s="13"/>
      <c r="L36" s="3"/>
    </row>
    <row r="37" spans="1:13" ht="15" customHeight="1" x14ac:dyDescent="0.25">
      <c r="A37" s="25" t="s">
        <v>52</v>
      </c>
      <c r="B37" s="25"/>
      <c r="C37" s="25"/>
      <c r="D37" s="18" t="s">
        <v>53</v>
      </c>
      <c r="E37" s="44">
        <v>7220</v>
      </c>
      <c r="F37" s="47">
        <v>1774</v>
      </c>
      <c r="G37" s="41">
        <f t="shared" si="0"/>
        <v>0.24570637119113573</v>
      </c>
      <c r="H37" s="47">
        <v>5446</v>
      </c>
      <c r="I37" s="41">
        <f t="shared" si="1"/>
        <v>0.7542936288088643</v>
      </c>
      <c r="J37" s="40">
        <v>5173807.3</v>
      </c>
      <c r="K37" s="13"/>
      <c r="L37" s="3"/>
    </row>
    <row r="38" spans="1:13" ht="15" customHeight="1" x14ac:dyDescent="0.25">
      <c r="A38" s="25" t="s">
        <v>54</v>
      </c>
      <c r="B38" s="25"/>
      <c r="C38" s="25"/>
      <c r="D38" s="18" t="s">
        <v>55</v>
      </c>
      <c r="E38" s="44">
        <v>17931</v>
      </c>
      <c r="F38" s="47">
        <v>6234</v>
      </c>
      <c r="G38" s="41">
        <f t="shared" si="0"/>
        <v>0.34766605320394844</v>
      </c>
      <c r="H38" s="47">
        <v>11697</v>
      </c>
      <c r="I38" s="41">
        <f t="shared" si="1"/>
        <v>0.6523339467960515</v>
      </c>
      <c r="J38" s="40">
        <v>12416283.59</v>
      </c>
      <c r="K38" s="13"/>
      <c r="L38" s="3"/>
    </row>
    <row r="39" spans="1:13" ht="15" customHeight="1" x14ac:dyDescent="0.25">
      <c r="A39" s="25" t="s">
        <v>56</v>
      </c>
      <c r="B39" s="25"/>
      <c r="C39" s="25"/>
      <c r="D39" s="18" t="s">
        <v>57</v>
      </c>
      <c r="E39" s="44">
        <v>4827</v>
      </c>
      <c r="F39" s="47">
        <v>1561</v>
      </c>
      <c r="G39" s="41">
        <f t="shared" si="0"/>
        <v>0.3233892686969132</v>
      </c>
      <c r="H39" s="47">
        <v>3266</v>
      </c>
      <c r="I39" s="41">
        <f t="shared" si="1"/>
        <v>0.6766107313030868</v>
      </c>
      <c r="J39" s="40">
        <v>3342814.15</v>
      </c>
      <c r="K39" s="13"/>
      <c r="L39" s="3"/>
    </row>
    <row r="40" spans="1:13" ht="15" customHeight="1" x14ac:dyDescent="0.25">
      <c r="A40" s="25" t="s">
        <v>58</v>
      </c>
      <c r="B40" s="25"/>
      <c r="C40" s="25"/>
      <c r="D40" s="18" t="s">
        <v>59</v>
      </c>
      <c r="E40" s="44">
        <v>19371</v>
      </c>
      <c r="F40" s="47">
        <v>3977</v>
      </c>
      <c r="G40" s="41">
        <f t="shared" si="0"/>
        <v>0.2053069020701048</v>
      </c>
      <c r="H40" s="47">
        <v>15394</v>
      </c>
      <c r="I40" s="41">
        <f t="shared" si="1"/>
        <v>0.79469309792989518</v>
      </c>
      <c r="J40" s="40">
        <v>13880601.92</v>
      </c>
      <c r="K40" s="13"/>
      <c r="L40" s="3"/>
    </row>
    <row r="41" spans="1:13" ht="15" customHeight="1" x14ac:dyDescent="0.25">
      <c r="A41" s="25" t="s">
        <v>60</v>
      </c>
      <c r="B41" s="25"/>
      <c r="C41" s="25"/>
      <c r="D41" s="18" t="s">
        <v>61</v>
      </c>
      <c r="E41" s="44">
        <v>4385</v>
      </c>
      <c r="F41" s="47">
        <v>1781</v>
      </c>
      <c r="G41" s="41">
        <f t="shared" si="0"/>
        <v>0.40615735461801594</v>
      </c>
      <c r="H41" s="47">
        <v>2604</v>
      </c>
      <c r="I41" s="41">
        <f t="shared" si="1"/>
        <v>0.59384264538198406</v>
      </c>
      <c r="J41" s="40">
        <v>3141890.39</v>
      </c>
      <c r="K41" s="13"/>
      <c r="L41" s="3"/>
    </row>
    <row r="42" spans="1:13" ht="15" customHeight="1" x14ac:dyDescent="0.25">
      <c r="A42" s="25" t="s">
        <v>62</v>
      </c>
      <c r="B42" s="25"/>
      <c r="C42" s="25"/>
      <c r="D42" s="18" t="s">
        <v>63</v>
      </c>
      <c r="E42" s="44">
        <v>22307</v>
      </c>
      <c r="F42" s="47">
        <v>8911</v>
      </c>
      <c r="G42" s="41">
        <f t="shared" si="0"/>
        <v>0.39947101806607793</v>
      </c>
      <c r="H42" s="47">
        <v>13396</v>
      </c>
      <c r="I42" s="41">
        <f t="shared" si="1"/>
        <v>0.60052898193392212</v>
      </c>
      <c r="J42" s="40">
        <v>15985778.74</v>
      </c>
      <c r="K42" s="13"/>
      <c r="L42" s="3"/>
    </row>
    <row r="43" spans="1:13" ht="15" customHeight="1" x14ac:dyDescent="0.25">
      <c r="A43" s="25" t="s">
        <v>64</v>
      </c>
      <c r="B43" s="25"/>
      <c r="C43" s="25"/>
      <c r="D43" s="18" t="s">
        <v>65</v>
      </c>
      <c r="E43" s="44">
        <v>14685</v>
      </c>
      <c r="F43" s="47">
        <v>3313</v>
      </c>
      <c r="G43" s="41">
        <f t="shared" si="0"/>
        <v>0.22560435818862784</v>
      </c>
      <c r="H43" s="47">
        <v>11372</v>
      </c>
      <c r="I43" s="41">
        <f t="shared" si="1"/>
        <v>0.7743956418113721</v>
      </c>
      <c r="J43" s="40">
        <v>10304764.67</v>
      </c>
      <c r="K43" s="13"/>
      <c r="L43" s="3"/>
    </row>
    <row r="44" spans="1:13" ht="15" customHeight="1" x14ac:dyDescent="0.25">
      <c r="A44" s="25" t="s">
        <v>66</v>
      </c>
      <c r="B44" s="25"/>
      <c r="C44" s="25"/>
      <c r="D44" s="18" t="s">
        <v>67</v>
      </c>
      <c r="E44" s="44">
        <v>10887</v>
      </c>
      <c r="F44" s="47">
        <v>3456</v>
      </c>
      <c r="G44" s="41">
        <f t="shared" si="0"/>
        <v>0.31744282171397081</v>
      </c>
      <c r="H44" s="47">
        <v>7431</v>
      </c>
      <c r="I44" s="41">
        <f t="shared" si="1"/>
        <v>0.68255717828602924</v>
      </c>
      <c r="J44" s="40">
        <v>7539840.2999999998</v>
      </c>
      <c r="K44" s="13"/>
      <c r="L44" s="3"/>
    </row>
    <row r="45" spans="1:13" ht="15" customHeight="1" x14ac:dyDescent="0.25">
      <c r="A45" s="25" t="s">
        <v>68</v>
      </c>
      <c r="B45" s="25"/>
      <c r="C45" s="25"/>
      <c r="D45" s="18" t="s">
        <v>69</v>
      </c>
      <c r="E45" s="44">
        <v>50495</v>
      </c>
      <c r="F45" s="47">
        <v>14431</v>
      </c>
      <c r="G45" s="41">
        <f t="shared" si="0"/>
        <v>0.2857906723437964</v>
      </c>
      <c r="H45" s="47">
        <v>36064</v>
      </c>
      <c r="I45" s="41">
        <f t="shared" si="1"/>
        <v>0.7142093276562036</v>
      </c>
      <c r="J45" s="40">
        <v>35037453.030000001</v>
      </c>
      <c r="K45" s="13"/>
      <c r="L45" s="3"/>
    </row>
    <row r="46" spans="1:13" ht="15" customHeight="1" x14ac:dyDescent="0.25">
      <c r="A46" s="25" t="s">
        <v>70</v>
      </c>
      <c r="B46" s="30"/>
      <c r="C46" s="30"/>
      <c r="D46" s="18" t="s">
        <v>71</v>
      </c>
      <c r="E46" s="44">
        <v>6363</v>
      </c>
      <c r="F46" s="47">
        <v>2722</v>
      </c>
      <c r="G46" s="41">
        <f t="shared" si="0"/>
        <v>0.4277856357064278</v>
      </c>
      <c r="H46" s="47">
        <v>3641</v>
      </c>
      <c r="I46" s="41">
        <f t="shared" si="1"/>
        <v>0.5722143642935722</v>
      </c>
      <c r="J46" s="40">
        <v>4413860.04</v>
      </c>
      <c r="K46" s="13"/>
      <c r="L46" s="3"/>
    </row>
    <row r="47" spans="1:13" ht="15" customHeight="1" x14ac:dyDescent="0.25">
      <c r="A47" s="25" t="s">
        <v>72</v>
      </c>
      <c r="B47" s="30"/>
      <c r="C47" s="30"/>
      <c r="D47" s="18" t="s">
        <v>73</v>
      </c>
      <c r="E47" s="44">
        <v>65188</v>
      </c>
      <c r="F47" s="47">
        <v>15008</v>
      </c>
      <c r="G47" s="41">
        <f t="shared" si="0"/>
        <v>0.23022642204086641</v>
      </c>
      <c r="H47" s="47">
        <v>50180</v>
      </c>
      <c r="I47" s="41">
        <f t="shared" si="1"/>
        <v>0.76977357795913359</v>
      </c>
      <c r="J47" s="40">
        <v>46110980.780000001</v>
      </c>
      <c r="K47" s="13"/>
      <c r="L47" s="3"/>
    </row>
    <row r="48" spans="1:13" ht="15" customHeight="1" x14ac:dyDescent="0.25">
      <c r="A48" s="25" t="s">
        <v>74</v>
      </c>
      <c r="B48" s="30"/>
      <c r="C48" s="30"/>
      <c r="D48" s="18" t="s">
        <v>75</v>
      </c>
      <c r="E48" s="44">
        <v>15045</v>
      </c>
      <c r="F48" s="47">
        <v>4792</v>
      </c>
      <c r="G48" s="41">
        <f t="shared" si="0"/>
        <v>0.31851113326686609</v>
      </c>
      <c r="H48" s="47">
        <v>10253</v>
      </c>
      <c r="I48" s="41">
        <f t="shared" si="1"/>
        <v>0.68148886673313391</v>
      </c>
      <c r="J48" s="40">
        <v>10432668.550000001</v>
      </c>
      <c r="K48" s="13"/>
      <c r="L48" s="27"/>
      <c r="M48" s="23"/>
    </row>
    <row r="49" spans="1:12" x14ac:dyDescent="0.25">
      <c r="A49" s="28" t="s">
        <v>3</v>
      </c>
      <c r="B49" s="29"/>
      <c r="C49" s="29"/>
      <c r="D49" s="42" t="s">
        <v>90</v>
      </c>
      <c r="E49" s="45">
        <f>SUM(E17:E48)</f>
        <v>455844</v>
      </c>
      <c r="F49" s="43">
        <f>SUM(F17:F48)</f>
        <v>135639</v>
      </c>
      <c r="G49" s="49">
        <f>F49/E49</f>
        <v>0.29755574275410007</v>
      </c>
      <c r="H49" s="43">
        <f>SUM(H17:H48)</f>
        <v>320205</v>
      </c>
      <c r="I49" s="49">
        <f>H49/E49</f>
        <v>0.70244425724589987</v>
      </c>
      <c r="J49" s="83">
        <f>SUM(J17:J48)</f>
        <v>319692470.94999999</v>
      </c>
      <c r="K49" s="39"/>
      <c r="L49" s="32"/>
    </row>
    <row r="50" spans="1:12" x14ac:dyDescent="0.25">
      <c r="E50" s="79"/>
      <c r="G50" s="23"/>
      <c r="J50" s="3"/>
    </row>
    <row r="51" spans="1:12" ht="15.75" x14ac:dyDescent="0.25">
      <c r="D51" s="22"/>
      <c r="E51" s="81"/>
      <c r="G51" s="23"/>
      <c r="J51" s="3"/>
    </row>
    <row r="52" spans="1:12" ht="16.5" x14ac:dyDescent="0.3">
      <c r="D52" s="22"/>
      <c r="E52" s="82"/>
      <c r="F52" s="20"/>
      <c r="G52" s="20"/>
      <c r="J52" s="3"/>
    </row>
    <row r="53" spans="1:12" x14ac:dyDescent="0.25">
      <c r="E53" s="12"/>
      <c r="G53" s="23"/>
      <c r="J53" s="3"/>
    </row>
    <row r="54" spans="1:12" ht="16.5" x14ac:dyDescent="0.3">
      <c r="F54" s="20"/>
      <c r="G54" s="20"/>
    </row>
    <row r="55" spans="1:12" x14ac:dyDescent="0.25">
      <c r="E55" s="12"/>
      <c r="G55" s="23"/>
    </row>
    <row r="56" spans="1:12" x14ac:dyDescent="0.25">
      <c r="F56" s="12"/>
      <c r="G56" s="21"/>
    </row>
    <row r="57" spans="1:12" x14ac:dyDescent="0.25">
      <c r="G57" s="23"/>
    </row>
    <row r="58" spans="1:12" x14ac:dyDescent="0.25">
      <c r="G58" s="23"/>
    </row>
    <row r="59" spans="1:12" x14ac:dyDescent="0.25">
      <c r="G59" s="23"/>
    </row>
    <row r="60" spans="1:12" x14ac:dyDescent="0.25">
      <c r="G60" s="23"/>
    </row>
    <row r="61" spans="1:12" x14ac:dyDescent="0.25">
      <c r="G61" s="23"/>
    </row>
    <row r="62" spans="1:12" x14ac:dyDescent="0.25">
      <c r="G62" s="23"/>
    </row>
    <row r="63" spans="1:12" x14ac:dyDescent="0.25">
      <c r="G63" s="23"/>
    </row>
    <row r="64" spans="1:12" x14ac:dyDescent="0.25">
      <c r="G64" s="23"/>
    </row>
    <row r="65" spans="7:7" x14ac:dyDescent="0.25">
      <c r="G65" s="23"/>
    </row>
    <row r="66" spans="7:7" x14ac:dyDescent="0.25">
      <c r="G66" s="23"/>
    </row>
    <row r="67" spans="7:7" x14ac:dyDescent="0.25">
      <c r="G67" s="23"/>
    </row>
    <row r="68" spans="7:7" x14ac:dyDescent="0.25">
      <c r="G68" s="23"/>
    </row>
    <row r="69" spans="7:7" x14ac:dyDescent="0.25">
      <c r="G69" s="23"/>
    </row>
    <row r="70" spans="7:7" x14ac:dyDescent="0.25">
      <c r="G70" s="23"/>
    </row>
    <row r="71" spans="7:7" x14ac:dyDescent="0.25">
      <c r="G71" s="23"/>
    </row>
    <row r="72" spans="7:7" x14ac:dyDescent="0.25">
      <c r="G72" s="23"/>
    </row>
    <row r="73" spans="7:7" x14ac:dyDescent="0.25">
      <c r="G73" s="23"/>
    </row>
    <row r="74" spans="7:7" x14ac:dyDescent="0.25">
      <c r="G74" s="23"/>
    </row>
    <row r="75" spans="7:7" x14ac:dyDescent="0.25">
      <c r="G75" s="23"/>
    </row>
    <row r="76" spans="7:7" x14ac:dyDescent="0.25">
      <c r="G76" s="23"/>
    </row>
    <row r="77" spans="7:7" x14ac:dyDescent="0.25">
      <c r="G77" s="23"/>
    </row>
    <row r="78" spans="7:7" x14ac:dyDescent="0.25">
      <c r="G78" s="23"/>
    </row>
    <row r="79" spans="7:7" x14ac:dyDescent="0.25">
      <c r="G79" s="23"/>
    </row>
    <row r="80" spans="7:7" x14ac:dyDescent="0.25">
      <c r="G80" s="23"/>
    </row>
    <row r="81" spans="7:7" x14ac:dyDescent="0.25">
      <c r="G81" s="23"/>
    </row>
  </sheetData>
  <sortState ref="D17:F48">
    <sortCondition ref="D17"/>
  </sortState>
  <mergeCells count="7">
    <mergeCell ref="O11:P11"/>
    <mergeCell ref="M11:N11"/>
    <mergeCell ref="J12:L12"/>
    <mergeCell ref="M12:N12"/>
    <mergeCell ref="J10:L10"/>
    <mergeCell ref="M10:N10"/>
    <mergeCell ref="J11:L11"/>
  </mergeCells>
  <pageMargins left="1" right="1" top="0.25" bottom="0.42" header="0.25" footer="0.25"/>
  <pageSetup orientation="portrait" horizontalDpi="300" verticalDpi="300" r:id="rId1"/>
  <headerFooter alignWithMargins="0">
    <oddFooter>&amp;L&amp;"Verdana,Bold"&amp;5 Página  1 de  1 &amp;R&amp;"Verdana,Bold"&amp;5 Sistema de Información Programa Solidaridad - SIPS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showGridLines="0" topLeftCell="A13" zoomScaleNormal="100" workbookViewId="0">
      <selection activeCell="E47" sqref="E47:F47"/>
    </sheetView>
  </sheetViews>
  <sheetFormatPr baseColWidth="10" defaultColWidth="9" defaultRowHeight="15" x14ac:dyDescent="0.25"/>
  <cols>
    <col min="1" max="1" width="0.140625" customWidth="1"/>
    <col min="2" max="2" width="9.28515625" customWidth="1"/>
    <col min="3" max="3" width="2.42578125" customWidth="1"/>
    <col min="4" max="4" width="27.140625" customWidth="1"/>
    <col min="5" max="6" width="17.140625" customWidth="1"/>
    <col min="7" max="7" width="16.42578125" customWidth="1"/>
    <col min="8" max="8" width="8" customWidth="1"/>
    <col min="9" max="9" width="14.42578125" customWidth="1"/>
    <col min="10" max="10" width="11.5703125" customWidth="1"/>
    <col min="11" max="11" width="34.85546875" style="50" customWidth="1"/>
    <col min="12" max="12" width="16.5703125" customWidth="1"/>
    <col min="13" max="13" width="11.28515625" customWidth="1"/>
    <col min="14" max="14" width="11.85546875" customWidth="1"/>
    <col min="15" max="15" width="11.5703125" customWidth="1"/>
  </cols>
  <sheetData>
    <row r="1" spans="1:18" ht="43.5" customHeight="1" x14ac:dyDescent="0.25">
      <c r="A1" s="103"/>
      <c r="B1" s="103"/>
    </row>
    <row r="2" spans="1:18" ht="18" customHeight="1" x14ac:dyDescent="0.25">
      <c r="B2" s="112" t="s">
        <v>0</v>
      </c>
      <c r="C2" s="112"/>
      <c r="D2" s="112"/>
      <c r="E2" s="112"/>
      <c r="F2" s="112"/>
      <c r="G2" s="112"/>
      <c r="H2" s="112"/>
    </row>
    <row r="3" spans="1:18" ht="3.2" customHeight="1" x14ac:dyDescent="0.25"/>
    <row r="4" spans="1:18" ht="15" customHeight="1" x14ac:dyDescent="0.25">
      <c r="B4" s="113" t="s">
        <v>1</v>
      </c>
      <c r="C4" s="114"/>
      <c r="D4" s="114"/>
      <c r="E4" s="17"/>
      <c r="F4" s="17"/>
      <c r="G4" s="17"/>
    </row>
    <row r="5" spans="1:18" ht="15" customHeight="1" x14ac:dyDescent="0.25">
      <c r="B5" s="115" t="s">
        <v>4</v>
      </c>
      <c r="C5" s="115"/>
      <c r="D5" s="115"/>
      <c r="E5" s="116"/>
      <c r="F5" s="116"/>
      <c r="G5" s="116"/>
    </row>
    <row r="6" spans="1:18" ht="3" customHeight="1" x14ac:dyDescent="0.25"/>
    <row r="7" spans="1:18" ht="13.5" customHeight="1" x14ac:dyDescent="0.25">
      <c r="B7" s="117" t="s">
        <v>5</v>
      </c>
      <c r="C7" s="107"/>
      <c r="D7" s="17" t="s">
        <v>6</v>
      </c>
      <c r="E7" s="107" t="s">
        <v>7</v>
      </c>
      <c r="F7" s="107"/>
      <c r="G7" s="107"/>
      <c r="H7" s="108"/>
    </row>
    <row r="8" spans="1:18" ht="13.5" customHeight="1" x14ac:dyDescent="0.25">
      <c r="B8" s="109">
        <v>470</v>
      </c>
      <c r="C8" s="109"/>
      <c r="D8" s="14">
        <f>SUM(E14:F45)</f>
        <v>1295046</v>
      </c>
      <c r="E8" s="110">
        <f>SUM(K14:K45)</f>
        <v>608671620</v>
      </c>
      <c r="F8" s="110"/>
      <c r="G8" s="110"/>
      <c r="H8" s="110"/>
    </row>
    <row r="9" spans="1:18" ht="13.5" customHeight="1" x14ac:dyDescent="0.25">
      <c r="B9" s="111" t="s">
        <v>3</v>
      </c>
      <c r="C9" s="111"/>
      <c r="D9" s="15">
        <f>SUM(E14:F45)</f>
        <v>1295046</v>
      </c>
      <c r="E9" s="122">
        <f>+D9*B8</f>
        <v>608671620</v>
      </c>
      <c r="F9" s="122"/>
      <c r="G9" s="122"/>
      <c r="H9" s="122"/>
    </row>
    <row r="10" spans="1:18" ht="1.9" customHeight="1" x14ac:dyDescent="0.25"/>
    <row r="11" spans="1:18" ht="13.5" customHeight="1" x14ac:dyDescent="0.25">
      <c r="A11" s="30"/>
      <c r="B11" s="118" t="s">
        <v>8</v>
      </c>
      <c r="C11" s="118"/>
      <c r="D11" s="118"/>
      <c r="E11" s="118"/>
      <c r="F11" s="118"/>
      <c r="G11" s="118"/>
      <c r="H11" s="118"/>
      <c r="I11" s="30"/>
      <c r="J11" s="30"/>
      <c r="K11" s="52"/>
    </row>
    <row r="12" spans="1:18" ht="2.1" customHeight="1" x14ac:dyDescent="0.25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52"/>
    </row>
    <row r="13" spans="1:18" ht="23.25" customHeight="1" x14ac:dyDescent="0.25">
      <c r="A13" s="119" t="s">
        <v>9</v>
      </c>
      <c r="B13" s="120"/>
      <c r="C13" s="120"/>
      <c r="D13" s="53"/>
      <c r="E13" s="53" t="s">
        <v>91</v>
      </c>
      <c r="F13" s="54" t="s">
        <v>92</v>
      </c>
      <c r="G13" s="55" t="s">
        <v>88</v>
      </c>
      <c r="H13" s="56" t="s">
        <v>89</v>
      </c>
      <c r="I13" s="57" t="s">
        <v>87</v>
      </c>
      <c r="J13" s="57" t="s">
        <v>89</v>
      </c>
      <c r="K13" s="53" t="s">
        <v>11</v>
      </c>
    </row>
    <row r="14" spans="1:18" ht="13.5" customHeight="1" x14ac:dyDescent="0.25">
      <c r="A14" s="121" t="s">
        <v>12</v>
      </c>
      <c r="B14" s="121"/>
      <c r="C14" s="121"/>
      <c r="D14" s="58" t="s">
        <v>13</v>
      </c>
      <c r="E14" s="59">
        <v>44662</v>
      </c>
      <c r="F14" s="59">
        <v>1539</v>
      </c>
      <c r="G14" s="60">
        <v>20265</v>
      </c>
      <c r="H14" s="61">
        <f>G14/(E14+F14)</f>
        <v>0.43862686954827818</v>
      </c>
      <c r="I14" s="59">
        <v>25936</v>
      </c>
      <c r="J14" s="61">
        <f>I14/(E14+F14)</f>
        <v>0.56137313045172177</v>
      </c>
      <c r="K14" s="62">
        <v>21714470</v>
      </c>
      <c r="L14" s="7"/>
      <c r="M14" s="7"/>
      <c r="N14" s="5"/>
      <c r="O14" s="7"/>
      <c r="P14" s="7"/>
      <c r="Q14" s="7"/>
      <c r="R14" s="7"/>
    </row>
    <row r="15" spans="1:18" ht="13.5" customHeight="1" x14ac:dyDescent="0.25">
      <c r="A15" s="105" t="s">
        <v>14</v>
      </c>
      <c r="B15" s="105"/>
      <c r="C15" s="105"/>
      <c r="D15" s="63" t="s">
        <v>15</v>
      </c>
      <c r="E15" s="59">
        <v>18301</v>
      </c>
      <c r="F15" s="59">
        <v>645</v>
      </c>
      <c r="G15" s="59">
        <v>8706</v>
      </c>
      <c r="H15" s="61">
        <f t="shared" ref="H15:H47" si="0">G15/(E15+F15)</f>
        <v>0.45951652063760162</v>
      </c>
      <c r="I15" s="59">
        <v>10240</v>
      </c>
      <c r="J15" s="61">
        <f t="shared" ref="J15:J44" si="1">I15/(E15+F15)</f>
        <v>0.54048347936239838</v>
      </c>
      <c r="K15" s="62">
        <v>8904620</v>
      </c>
      <c r="L15" s="10"/>
      <c r="M15" s="4"/>
      <c r="N15" s="5"/>
      <c r="O15" s="5"/>
      <c r="P15" s="6"/>
      <c r="Q15" s="6"/>
      <c r="R15" s="6"/>
    </row>
    <row r="16" spans="1:18" ht="13.5" customHeight="1" x14ac:dyDescent="0.25">
      <c r="A16" s="105" t="s">
        <v>16</v>
      </c>
      <c r="B16" s="105"/>
      <c r="C16" s="105"/>
      <c r="D16" s="63" t="s">
        <v>17</v>
      </c>
      <c r="E16" s="59">
        <v>35972</v>
      </c>
      <c r="F16" s="59">
        <v>916</v>
      </c>
      <c r="G16" s="59">
        <v>15055</v>
      </c>
      <c r="H16" s="61">
        <f t="shared" si="0"/>
        <v>0.40812730427239213</v>
      </c>
      <c r="I16" s="59">
        <v>21833</v>
      </c>
      <c r="J16" s="61">
        <f t="shared" si="1"/>
        <v>0.59187269572760792</v>
      </c>
      <c r="K16" s="62">
        <v>17337360</v>
      </c>
      <c r="L16" s="10"/>
      <c r="M16" s="4"/>
      <c r="N16" s="5"/>
      <c r="O16" s="5"/>
      <c r="P16" s="6"/>
      <c r="Q16" s="6"/>
      <c r="R16" s="6"/>
    </row>
    <row r="17" spans="1:18" ht="13.5" customHeight="1" x14ac:dyDescent="0.25">
      <c r="A17" s="105" t="s">
        <v>18</v>
      </c>
      <c r="B17" s="105"/>
      <c r="C17" s="105"/>
      <c r="D17" s="63" t="s">
        <v>19</v>
      </c>
      <c r="E17" s="59">
        <v>12396</v>
      </c>
      <c r="F17" s="59">
        <v>191</v>
      </c>
      <c r="G17" s="59">
        <v>5297</v>
      </c>
      <c r="H17" s="61">
        <f t="shared" si="0"/>
        <v>0.42083101612775087</v>
      </c>
      <c r="I17" s="59">
        <v>7290</v>
      </c>
      <c r="J17" s="61">
        <f t="shared" si="1"/>
        <v>0.57916898387224913</v>
      </c>
      <c r="K17" s="62">
        <v>5915890</v>
      </c>
      <c r="L17" s="10"/>
      <c r="M17" s="4"/>
      <c r="N17" s="5"/>
      <c r="O17" s="5"/>
      <c r="P17" s="6"/>
      <c r="Q17" s="6"/>
      <c r="R17" s="6"/>
    </row>
    <row r="18" spans="1:18" ht="13.5" customHeight="1" x14ac:dyDescent="0.25">
      <c r="A18" s="105" t="s">
        <v>20</v>
      </c>
      <c r="B18" s="105"/>
      <c r="C18" s="105"/>
      <c r="D18" s="63" t="s">
        <v>21</v>
      </c>
      <c r="E18" s="59">
        <v>99135</v>
      </c>
      <c r="F18" s="59">
        <v>3541</v>
      </c>
      <c r="G18" s="59">
        <v>33454</v>
      </c>
      <c r="H18" s="61">
        <f t="shared" si="0"/>
        <v>0.32582102925708051</v>
      </c>
      <c r="I18" s="59">
        <v>69222</v>
      </c>
      <c r="J18" s="61">
        <f t="shared" si="1"/>
        <v>0.67417897074291944</v>
      </c>
      <c r="K18" s="62">
        <v>48257720</v>
      </c>
      <c r="L18" s="10"/>
      <c r="M18" s="4"/>
      <c r="N18" s="5"/>
      <c r="O18" s="5"/>
      <c r="P18" s="6"/>
      <c r="Q18" s="6"/>
      <c r="R18" s="6"/>
    </row>
    <row r="19" spans="1:18" ht="13.5" customHeight="1" x14ac:dyDescent="0.25">
      <c r="A19" s="105" t="s">
        <v>22</v>
      </c>
      <c r="B19" s="105"/>
      <c r="C19" s="105"/>
      <c r="D19" s="63" t="s">
        <v>23</v>
      </c>
      <c r="E19" s="59">
        <v>49356</v>
      </c>
      <c r="F19" s="59">
        <v>912</v>
      </c>
      <c r="G19" s="59">
        <v>20482</v>
      </c>
      <c r="H19" s="61">
        <f t="shared" si="0"/>
        <v>0.4074560356489218</v>
      </c>
      <c r="I19" s="59">
        <v>29786</v>
      </c>
      <c r="J19" s="61">
        <f t="shared" si="1"/>
        <v>0.59254396435107826</v>
      </c>
      <c r="K19" s="62">
        <v>23625960</v>
      </c>
      <c r="L19" s="10"/>
      <c r="M19" s="4"/>
      <c r="N19" s="5"/>
      <c r="O19" s="5"/>
      <c r="P19" s="6"/>
      <c r="Q19" s="6"/>
      <c r="R19" s="6"/>
    </row>
    <row r="20" spans="1:18" ht="13.5" customHeight="1" x14ac:dyDescent="0.25">
      <c r="A20" s="105" t="s">
        <v>24</v>
      </c>
      <c r="B20" s="105"/>
      <c r="C20" s="105"/>
      <c r="D20" s="63" t="s">
        <v>25</v>
      </c>
      <c r="E20" s="59">
        <v>16163</v>
      </c>
      <c r="F20" s="59">
        <v>252</v>
      </c>
      <c r="G20" s="59">
        <v>6670</v>
      </c>
      <c r="H20" s="61">
        <f t="shared" si="0"/>
        <v>0.40633566859579651</v>
      </c>
      <c r="I20" s="59">
        <v>9745</v>
      </c>
      <c r="J20" s="61">
        <f t="shared" si="1"/>
        <v>0.59366433140420349</v>
      </c>
      <c r="K20" s="62">
        <v>7715050</v>
      </c>
      <c r="L20" s="10"/>
      <c r="M20" s="4"/>
      <c r="N20" s="5"/>
      <c r="O20" s="5"/>
      <c r="P20" s="6"/>
      <c r="Q20" s="6"/>
      <c r="R20" s="6"/>
    </row>
    <row r="21" spans="1:18" ht="13.5" customHeight="1" x14ac:dyDescent="0.25">
      <c r="A21" s="105" t="s">
        <v>26</v>
      </c>
      <c r="B21" s="105"/>
      <c r="C21" s="105"/>
      <c r="D21" s="63" t="s">
        <v>27</v>
      </c>
      <c r="E21" s="59">
        <v>11356</v>
      </c>
      <c r="F21" s="59">
        <v>215</v>
      </c>
      <c r="G21" s="59">
        <v>5869</v>
      </c>
      <c r="H21" s="61">
        <f t="shared" si="0"/>
        <v>0.50721631665370326</v>
      </c>
      <c r="I21" s="59">
        <v>5702</v>
      </c>
      <c r="J21" s="61">
        <f t="shared" si="1"/>
        <v>0.4927836833462968</v>
      </c>
      <c r="K21" s="62">
        <v>5438370</v>
      </c>
      <c r="L21" s="10"/>
      <c r="M21" s="4"/>
      <c r="N21" s="5"/>
      <c r="O21" s="5"/>
      <c r="P21" s="6"/>
      <c r="Q21" s="6"/>
      <c r="R21" s="6"/>
    </row>
    <row r="22" spans="1:18" ht="13.5" customHeight="1" x14ac:dyDescent="0.25">
      <c r="A22" s="105" t="s">
        <v>28</v>
      </c>
      <c r="B22" s="105"/>
      <c r="C22" s="105"/>
      <c r="D22" s="63" t="s">
        <v>29</v>
      </c>
      <c r="E22" s="59">
        <v>31446</v>
      </c>
      <c r="F22" s="59">
        <v>451</v>
      </c>
      <c r="G22" s="59">
        <v>10717</v>
      </c>
      <c r="H22" s="61">
        <f t="shared" si="0"/>
        <v>0.33598771044298836</v>
      </c>
      <c r="I22" s="59">
        <v>21180</v>
      </c>
      <c r="J22" s="61">
        <f t="shared" si="1"/>
        <v>0.66401228955701164</v>
      </c>
      <c r="K22" s="62">
        <v>14991590</v>
      </c>
      <c r="L22" s="10"/>
      <c r="M22" s="4"/>
      <c r="N22" s="5"/>
      <c r="O22" s="5"/>
      <c r="P22" s="6"/>
      <c r="Q22" s="6"/>
      <c r="R22" s="6"/>
    </row>
    <row r="23" spans="1:18" ht="13.5" customHeight="1" x14ac:dyDescent="0.25">
      <c r="A23" s="105" t="s">
        <v>30</v>
      </c>
      <c r="B23" s="105"/>
      <c r="C23" s="105"/>
      <c r="D23" s="63" t="s">
        <v>31</v>
      </c>
      <c r="E23" s="59">
        <v>16800</v>
      </c>
      <c r="F23" s="59">
        <v>369</v>
      </c>
      <c r="G23" s="59">
        <v>6944</v>
      </c>
      <c r="H23" s="61">
        <f t="shared" si="0"/>
        <v>0.40444988059875359</v>
      </c>
      <c r="I23" s="59">
        <v>10225</v>
      </c>
      <c r="J23" s="61">
        <f t="shared" si="1"/>
        <v>0.59555011940124647</v>
      </c>
      <c r="K23" s="62">
        <v>8069430</v>
      </c>
      <c r="L23" s="10"/>
      <c r="M23" s="4"/>
      <c r="N23" s="5"/>
      <c r="O23" s="5"/>
      <c r="P23" s="6"/>
      <c r="Q23" s="6"/>
      <c r="R23" s="6"/>
    </row>
    <row r="24" spans="1:18" ht="13.5" customHeight="1" x14ac:dyDescent="0.25">
      <c r="A24" s="105" t="s">
        <v>32</v>
      </c>
      <c r="B24" s="105"/>
      <c r="C24" s="105"/>
      <c r="D24" s="63" t="s">
        <v>33</v>
      </c>
      <c r="E24" s="59">
        <v>14316</v>
      </c>
      <c r="F24" s="59">
        <v>233</v>
      </c>
      <c r="G24" s="59">
        <v>5934</v>
      </c>
      <c r="H24" s="61">
        <f t="shared" si="0"/>
        <v>0.40786308337342775</v>
      </c>
      <c r="I24" s="59">
        <v>8615</v>
      </c>
      <c r="J24" s="61">
        <f t="shared" si="1"/>
        <v>0.59213691662657231</v>
      </c>
      <c r="K24" s="62">
        <v>6838030</v>
      </c>
      <c r="L24" s="10"/>
      <c r="M24" s="4"/>
      <c r="N24" s="5"/>
      <c r="O24" s="5"/>
      <c r="P24" s="6"/>
      <c r="Q24" s="6"/>
      <c r="R24" s="6"/>
    </row>
    <row r="25" spans="1:18" ht="13.5" customHeight="1" x14ac:dyDescent="0.25">
      <c r="A25" s="105" t="s">
        <v>34</v>
      </c>
      <c r="B25" s="105"/>
      <c r="C25" s="105"/>
      <c r="D25" s="63" t="s">
        <v>35</v>
      </c>
      <c r="E25" s="59">
        <v>8768</v>
      </c>
      <c r="F25" s="59">
        <v>262</v>
      </c>
      <c r="G25" s="59">
        <v>4013</v>
      </c>
      <c r="H25" s="61">
        <f t="shared" si="0"/>
        <v>0.44440753045404208</v>
      </c>
      <c r="I25" s="59">
        <v>5017</v>
      </c>
      <c r="J25" s="61">
        <f t="shared" si="1"/>
        <v>0.55559246954595787</v>
      </c>
      <c r="K25" s="62">
        <v>4244100</v>
      </c>
      <c r="L25" s="10"/>
      <c r="M25" s="4"/>
      <c r="N25" s="5"/>
      <c r="O25" s="5"/>
      <c r="P25" s="6"/>
      <c r="Q25" s="6"/>
      <c r="R25" s="6"/>
    </row>
    <row r="26" spans="1:18" ht="13.5" customHeight="1" x14ac:dyDescent="0.25">
      <c r="A26" s="105" t="s">
        <v>36</v>
      </c>
      <c r="B26" s="105"/>
      <c r="C26" s="105"/>
      <c r="D26" s="63" t="s">
        <v>37</v>
      </c>
      <c r="E26" s="59">
        <v>27445</v>
      </c>
      <c r="F26" s="59">
        <v>442</v>
      </c>
      <c r="G26" s="59">
        <v>10146</v>
      </c>
      <c r="H26" s="61">
        <f t="shared" si="0"/>
        <v>0.36382543837630438</v>
      </c>
      <c r="I26" s="59">
        <v>17741</v>
      </c>
      <c r="J26" s="61">
        <f t="shared" si="1"/>
        <v>0.63617456162369568</v>
      </c>
      <c r="K26" s="62">
        <v>13106890</v>
      </c>
      <c r="L26" s="10"/>
      <c r="M26" s="4"/>
      <c r="N26" s="5"/>
      <c r="O26" s="5"/>
      <c r="P26" s="6"/>
      <c r="Q26" s="6"/>
      <c r="R26" s="6"/>
    </row>
    <row r="27" spans="1:18" ht="13.5" customHeight="1" x14ac:dyDescent="0.25">
      <c r="A27" s="105" t="s">
        <v>38</v>
      </c>
      <c r="B27" s="105"/>
      <c r="C27" s="105"/>
      <c r="D27" s="63" t="s">
        <v>39</v>
      </c>
      <c r="E27" s="59">
        <v>31597</v>
      </c>
      <c r="F27" s="59">
        <v>356</v>
      </c>
      <c r="G27" s="59">
        <v>10615</v>
      </c>
      <c r="H27" s="61">
        <f t="shared" si="0"/>
        <v>0.33220667855913372</v>
      </c>
      <c r="I27" s="59">
        <v>21338</v>
      </c>
      <c r="J27" s="61">
        <f t="shared" si="1"/>
        <v>0.66779332144086623</v>
      </c>
      <c r="K27" s="62">
        <v>15017910</v>
      </c>
      <c r="L27" s="10"/>
      <c r="M27" s="4"/>
      <c r="N27" s="5"/>
      <c r="O27" s="5"/>
      <c r="P27" s="6"/>
      <c r="Q27" s="6"/>
      <c r="R27" s="6"/>
    </row>
    <row r="28" spans="1:18" ht="13.5" customHeight="1" x14ac:dyDescent="0.25">
      <c r="A28" s="105" t="s">
        <v>40</v>
      </c>
      <c r="B28" s="105"/>
      <c r="C28" s="105"/>
      <c r="D28" s="63" t="s">
        <v>41</v>
      </c>
      <c r="E28" s="59">
        <v>52985</v>
      </c>
      <c r="F28" s="59">
        <v>1467</v>
      </c>
      <c r="G28" s="59">
        <v>18791</v>
      </c>
      <c r="H28" s="61">
        <f t="shared" si="0"/>
        <v>0.34509292587967383</v>
      </c>
      <c r="I28" s="59">
        <v>35661</v>
      </c>
      <c r="J28" s="61">
        <f t="shared" si="1"/>
        <v>0.65490707412032612</v>
      </c>
      <c r="K28" s="62">
        <v>25592440</v>
      </c>
      <c r="L28" s="10"/>
      <c r="M28" s="4"/>
      <c r="N28" s="5"/>
      <c r="O28" s="5"/>
      <c r="P28" s="6"/>
      <c r="Q28" s="6"/>
      <c r="R28" s="6"/>
    </row>
    <row r="29" spans="1:18" ht="13.5" customHeight="1" x14ac:dyDescent="0.25">
      <c r="A29" s="105" t="s">
        <v>42</v>
      </c>
      <c r="B29" s="105"/>
      <c r="C29" s="105"/>
      <c r="D29" s="63" t="s">
        <v>43</v>
      </c>
      <c r="E29" s="59">
        <v>25301</v>
      </c>
      <c r="F29" s="59">
        <v>408</v>
      </c>
      <c r="G29" s="59">
        <v>11788</v>
      </c>
      <c r="H29" s="61">
        <f t="shared" si="0"/>
        <v>0.45851647283052627</v>
      </c>
      <c r="I29" s="59">
        <v>13921</v>
      </c>
      <c r="J29" s="61">
        <f t="shared" si="1"/>
        <v>0.54148352716947368</v>
      </c>
      <c r="K29" s="62">
        <v>12083230</v>
      </c>
      <c r="L29" s="10"/>
      <c r="M29" s="4"/>
      <c r="N29" s="5"/>
      <c r="O29" s="5"/>
      <c r="P29" s="6"/>
      <c r="Q29" s="6"/>
      <c r="R29" s="6"/>
    </row>
    <row r="30" spans="1:18" ht="13.5" customHeight="1" x14ac:dyDescent="0.25">
      <c r="A30" s="105" t="s">
        <v>44</v>
      </c>
      <c r="B30" s="105"/>
      <c r="C30" s="105"/>
      <c r="D30" s="63" t="s">
        <v>45</v>
      </c>
      <c r="E30" s="59">
        <v>17743</v>
      </c>
      <c r="F30" s="59">
        <v>305</v>
      </c>
      <c r="G30" s="59">
        <v>5248</v>
      </c>
      <c r="H30" s="61">
        <f t="shared" si="0"/>
        <v>0.29078014184397161</v>
      </c>
      <c r="I30" s="59">
        <v>12800</v>
      </c>
      <c r="J30" s="61">
        <f t="shared" si="1"/>
        <v>0.70921985815602839</v>
      </c>
      <c r="K30" s="62">
        <v>8482560</v>
      </c>
      <c r="L30" s="10"/>
      <c r="M30" s="4"/>
      <c r="N30" s="5"/>
      <c r="O30" s="5"/>
      <c r="P30" s="6"/>
      <c r="Q30" s="6"/>
      <c r="R30" s="6"/>
    </row>
    <row r="31" spans="1:18" ht="13.5" customHeight="1" x14ac:dyDescent="0.25">
      <c r="A31" s="105" t="s">
        <v>46</v>
      </c>
      <c r="B31" s="105"/>
      <c r="C31" s="105"/>
      <c r="D31" s="63" t="s">
        <v>47</v>
      </c>
      <c r="E31" s="59">
        <v>20724</v>
      </c>
      <c r="F31" s="59">
        <v>490</v>
      </c>
      <c r="G31" s="59">
        <v>8664</v>
      </c>
      <c r="H31" s="61">
        <f t="shared" si="0"/>
        <v>0.40840954086923731</v>
      </c>
      <c r="I31" s="59">
        <v>12550</v>
      </c>
      <c r="J31" s="61">
        <f t="shared" si="1"/>
        <v>0.59159045913076269</v>
      </c>
      <c r="K31" s="62">
        <v>9970580</v>
      </c>
      <c r="L31" s="10"/>
      <c r="M31" s="4"/>
      <c r="N31" s="5"/>
      <c r="O31" s="5"/>
      <c r="P31" s="6"/>
      <c r="Q31" s="6"/>
      <c r="R31" s="6"/>
    </row>
    <row r="32" spans="1:18" ht="13.5" customHeight="1" x14ac:dyDescent="0.25">
      <c r="A32" s="105" t="s">
        <v>48</v>
      </c>
      <c r="B32" s="105"/>
      <c r="C32" s="105"/>
      <c r="D32" s="63" t="s">
        <v>49</v>
      </c>
      <c r="E32" s="59">
        <v>40006</v>
      </c>
      <c r="F32" s="59">
        <v>1851</v>
      </c>
      <c r="G32" s="59">
        <v>17872</v>
      </c>
      <c r="H32" s="61">
        <f t="shared" si="0"/>
        <v>0.42697756647633611</v>
      </c>
      <c r="I32" s="59">
        <v>23985</v>
      </c>
      <c r="J32" s="61">
        <f t="shared" si="1"/>
        <v>0.57302243352366389</v>
      </c>
      <c r="K32" s="62">
        <v>19672790</v>
      </c>
      <c r="L32" s="10"/>
      <c r="M32" s="4"/>
      <c r="N32" s="5"/>
      <c r="O32" s="5"/>
      <c r="P32" s="6"/>
      <c r="Q32" s="6"/>
      <c r="R32" s="6"/>
    </row>
    <row r="33" spans="1:18" ht="13.5" customHeight="1" x14ac:dyDescent="0.25">
      <c r="A33" s="105" t="s">
        <v>50</v>
      </c>
      <c r="B33" s="105"/>
      <c r="C33" s="105"/>
      <c r="D33" s="63" t="s">
        <v>51</v>
      </c>
      <c r="E33" s="59">
        <v>5271</v>
      </c>
      <c r="F33" s="59">
        <v>97</v>
      </c>
      <c r="G33" s="59">
        <v>2643</v>
      </c>
      <c r="H33" s="61">
        <f t="shared" si="0"/>
        <v>0.49236214605067063</v>
      </c>
      <c r="I33" s="59">
        <v>2725</v>
      </c>
      <c r="J33" s="61">
        <f t="shared" si="1"/>
        <v>0.50763785394932937</v>
      </c>
      <c r="K33" s="62">
        <v>2522960</v>
      </c>
      <c r="L33" s="10"/>
      <c r="M33" s="4"/>
      <c r="N33" s="5"/>
      <c r="O33" s="5"/>
      <c r="P33" s="6"/>
      <c r="Q33" s="6"/>
      <c r="R33" s="6"/>
    </row>
    <row r="34" spans="1:18" ht="13.5" customHeight="1" x14ac:dyDescent="0.25">
      <c r="A34" s="105" t="s">
        <v>52</v>
      </c>
      <c r="B34" s="105"/>
      <c r="C34" s="105"/>
      <c r="D34" s="63" t="s">
        <v>53</v>
      </c>
      <c r="E34" s="59">
        <v>27401</v>
      </c>
      <c r="F34" s="59">
        <v>698</v>
      </c>
      <c r="G34" s="59">
        <v>8945</v>
      </c>
      <c r="H34" s="61">
        <f t="shared" si="0"/>
        <v>0.31833873091569093</v>
      </c>
      <c r="I34" s="59">
        <v>19154</v>
      </c>
      <c r="J34" s="61">
        <f t="shared" si="1"/>
        <v>0.68166126908430902</v>
      </c>
      <c r="K34" s="62">
        <v>13206530</v>
      </c>
      <c r="L34" s="10"/>
      <c r="M34" s="4"/>
      <c r="N34" s="5"/>
      <c r="O34" s="5"/>
      <c r="P34" s="6"/>
      <c r="Q34" s="6"/>
      <c r="R34" s="6"/>
    </row>
    <row r="35" spans="1:18" ht="13.5" customHeight="1" x14ac:dyDescent="0.25">
      <c r="A35" s="105" t="s">
        <v>54</v>
      </c>
      <c r="B35" s="105"/>
      <c r="C35" s="105"/>
      <c r="D35" s="63" t="s">
        <v>55</v>
      </c>
      <c r="E35" s="59">
        <v>36943</v>
      </c>
      <c r="F35" s="59">
        <v>875</v>
      </c>
      <c r="G35" s="59">
        <v>14856</v>
      </c>
      <c r="H35" s="61">
        <f t="shared" si="0"/>
        <v>0.39282881167697919</v>
      </c>
      <c r="I35" s="59">
        <v>22962</v>
      </c>
      <c r="J35" s="61">
        <f t="shared" si="1"/>
        <v>0.60717118832302075</v>
      </c>
      <c r="K35" s="62">
        <v>17774460</v>
      </c>
      <c r="L35" s="10"/>
      <c r="M35" s="4"/>
      <c r="N35" s="5"/>
      <c r="O35" s="5"/>
      <c r="P35" s="6"/>
      <c r="Q35" s="6"/>
      <c r="R35" s="6"/>
    </row>
    <row r="36" spans="1:18" ht="13.5" customHeight="1" x14ac:dyDescent="0.25">
      <c r="A36" s="105" t="s">
        <v>56</v>
      </c>
      <c r="B36" s="105"/>
      <c r="C36" s="105"/>
      <c r="D36" s="63" t="s">
        <v>57</v>
      </c>
      <c r="E36" s="59">
        <v>18450</v>
      </c>
      <c r="F36" s="59">
        <v>374</v>
      </c>
      <c r="G36" s="59">
        <v>7645</v>
      </c>
      <c r="H36" s="61">
        <f t="shared" si="0"/>
        <v>0.40613047173820654</v>
      </c>
      <c r="I36" s="59">
        <v>11179</v>
      </c>
      <c r="J36" s="61">
        <f t="shared" si="1"/>
        <v>0.5938695282617934</v>
      </c>
      <c r="K36" s="62">
        <v>8847280</v>
      </c>
      <c r="L36" s="10"/>
      <c r="M36" s="4"/>
      <c r="N36" s="5"/>
      <c r="O36" s="5"/>
      <c r="P36" s="6"/>
      <c r="Q36" s="6"/>
      <c r="R36" s="6"/>
    </row>
    <row r="37" spans="1:18" ht="13.5" customHeight="1" x14ac:dyDescent="0.25">
      <c r="A37" s="105" t="s">
        <v>58</v>
      </c>
      <c r="B37" s="105"/>
      <c r="C37" s="105"/>
      <c r="D37" s="63" t="s">
        <v>59</v>
      </c>
      <c r="E37" s="59">
        <v>81286</v>
      </c>
      <c r="F37" s="59">
        <v>1635</v>
      </c>
      <c r="G37" s="59">
        <v>24656</v>
      </c>
      <c r="H37" s="61">
        <f t="shared" si="0"/>
        <v>0.29734325442288445</v>
      </c>
      <c r="I37" s="59">
        <v>58265</v>
      </c>
      <c r="J37" s="61">
        <f t="shared" si="1"/>
        <v>0.70265674557711555</v>
      </c>
      <c r="K37" s="62">
        <v>38972870</v>
      </c>
      <c r="L37" s="10"/>
      <c r="M37" s="4"/>
      <c r="N37" s="5"/>
      <c r="O37" s="5"/>
      <c r="P37" s="6"/>
      <c r="Q37" s="6"/>
      <c r="R37" s="6"/>
    </row>
    <row r="38" spans="1:18" ht="13.5" customHeight="1" x14ac:dyDescent="0.25">
      <c r="A38" s="105" t="s">
        <v>60</v>
      </c>
      <c r="B38" s="105"/>
      <c r="C38" s="105"/>
      <c r="D38" s="63" t="s">
        <v>61</v>
      </c>
      <c r="E38" s="59">
        <v>13408</v>
      </c>
      <c r="F38" s="59">
        <v>204</v>
      </c>
      <c r="G38" s="59">
        <v>6310</v>
      </c>
      <c r="H38" s="61">
        <f t="shared" si="0"/>
        <v>0.46356156332647663</v>
      </c>
      <c r="I38" s="59">
        <v>7302</v>
      </c>
      <c r="J38" s="61">
        <f t="shared" si="1"/>
        <v>0.53643843667352331</v>
      </c>
      <c r="K38" s="62">
        <v>6397640</v>
      </c>
      <c r="L38" s="10"/>
      <c r="M38" s="4"/>
      <c r="N38" s="5"/>
      <c r="O38" s="5"/>
      <c r="P38" s="6"/>
      <c r="Q38" s="6"/>
      <c r="R38" s="6"/>
    </row>
    <row r="39" spans="1:18" ht="13.5" customHeight="1" x14ac:dyDescent="0.25">
      <c r="A39" s="105" t="s">
        <v>62</v>
      </c>
      <c r="B39" s="105"/>
      <c r="C39" s="105"/>
      <c r="D39" s="63" t="s">
        <v>63</v>
      </c>
      <c r="E39" s="59">
        <v>53380</v>
      </c>
      <c r="F39" s="59">
        <v>1954</v>
      </c>
      <c r="G39" s="59">
        <v>24924</v>
      </c>
      <c r="H39" s="61">
        <f t="shared" si="0"/>
        <v>0.45042830809267359</v>
      </c>
      <c r="I39" s="59">
        <v>30410</v>
      </c>
      <c r="J39" s="61">
        <f t="shared" si="1"/>
        <v>0.54957169190732647</v>
      </c>
      <c r="K39" s="62">
        <v>26006980</v>
      </c>
      <c r="L39" s="10"/>
      <c r="M39" s="4"/>
      <c r="N39" s="5"/>
      <c r="O39" s="5"/>
      <c r="P39" s="6"/>
      <c r="Q39" s="6"/>
      <c r="R39" s="6"/>
    </row>
    <row r="40" spans="1:18" ht="13.5" customHeight="1" x14ac:dyDescent="0.25">
      <c r="A40" s="105" t="s">
        <v>64</v>
      </c>
      <c r="B40" s="105"/>
      <c r="C40" s="105"/>
      <c r="D40" s="63" t="s">
        <v>65</v>
      </c>
      <c r="E40" s="59">
        <v>43842</v>
      </c>
      <c r="F40" s="59">
        <v>604</v>
      </c>
      <c r="G40" s="59">
        <v>14079</v>
      </c>
      <c r="H40" s="61">
        <f t="shared" si="0"/>
        <v>0.31676641317553883</v>
      </c>
      <c r="I40" s="59">
        <v>30367</v>
      </c>
      <c r="J40" s="61">
        <f t="shared" si="1"/>
        <v>0.68323358682446111</v>
      </c>
      <c r="K40" s="62">
        <v>20889620</v>
      </c>
      <c r="L40" s="10"/>
      <c r="M40" s="4"/>
      <c r="N40" s="5"/>
      <c r="O40" s="5"/>
      <c r="P40" s="6"/>
      <c r="Q40" s="6"/>
      <c r="R40" s="6"/>
    </row>
    <row r="41" spans="1:18" ht="13.5" customHeight="1" x14ac:dyDescent="0.25">
      <c r="A41" s="105" t="s">
        <v>66</v>
      </c>
      <c r="B41" s="105"/>
      <c r="C41" s="105"/>
      <c r="D41" s="63" t="s">
        <v>67</v>
      </c>
      <c r="E41" s="59">
        <v>27183</v>
      </c>
      <c r="F41" s="59">
        <v>937</v>
      </c>
      <c r="G41" s="59">
        <v>11017</v>
      </c>
      <c r="H41" s="61">
        <f t="shared" si="0"/>
        <v>0.39178520625889046</v>
      </c>
      <c r="I41" s="59">
        <v>17103</v>
      </c>
      <c r="J41" s="61">
        <f t="shared" si="1"/>
        <v>0.60821479374110954</v>
      </c>
      <c r="K41" s="62">
        <v>13216400</v>
      </c>
      <c r="L41" s="10"/>
      <c r="M41" s="4"/>
      <c r="N41" s="5"/>
      <c r="O41" s="5"/>
      <c r="P41" s="6"/>
      <c r="Q41" s="6"/>
      <c r="R41" s="6"/>
    </row>
    <row r="42" spans="1:18" ht="13.5" customHeight="1" x14ac:dyDescent="0.25">
      <c r="A42" s="105" t="s">
        <v>68</v>
      </c>
      <c r="B42" s="105"/>
      <c r="C42" s="105"/>
      <c r="D42" s="63" t="s">
        <v>69</v>
      </c>
      <c r="E42" s="59">
        <v>96676</v>
      </c>
      <c r="F42" s="59">
        <v>2207</v>
      </c>
      <c r="G42" s="59">
        <v>33012</v>
      </c>
      <c r="H42" s="61">
        <f t="shared" si="0"/>
        <v>0.33384909438427235</v>
      </c>
      <c r="I42" s="59">
        <v>65871</v>
      </c>
      <c r="J42" s="61">
        <f t="shared" si="1"/>
        <v>0.66615090561572765</v>
      </c>
      <c r="K42" s="62">
        <v>46475010</v>
      </c>
      <c r="L42" s="10"/>
      <c r="M42" s="4"/>
      <c r="N42" s="5"/>
      <c r="O42" s="5"/>
      <c r="P42" s="6"/>
      <c r="Q42" s="6"/>
      <c r="R42" s="6"/>
    </row>
    <row r="43" spans="1:18" ht="13.5" customHeight="1" x14ac:dyDescent="0.25">
      <c r="A43" s="105" t="s">
        <v>70</v>
      </c>
      <c r="B43" s="105"/>
      <c r="C43" s="105"/>
      <c r="D43" s="63" t="s">
        <v>71</v>
      </c>
      <c r="E43" s="59">
        <v>10424</v>
      </c>
      <c r="F43" s="59">
        <v>242</v>
      </c>
      <c r="G43" s="59">
        <v>4997</v>
      </c>
      <c r="H43" s="61">
        <f t="shared" si="0"/>
        <v>0.46849803112694544</v>
      </c>
      <c r="I43" s="59">
        <v>5669</v>
      </c>
      <c r="J43" s="61">
        <f t="shared" si="1"/>
        <v>0.53150196887305456</v>
      </c>
      <c r="K43" s="62">
        <v>5013020</v>
      </c>
      <c r="L43" s="10"/>
      <c r="M43" s="4"/>
      <c r="N43" s="5"/>
      <c r="O43" s="5"/>
      <c r="P43" s="6"/>
      <c r="Q43" s="6"/>
      <c r="R43" s="6"/>
    </row>
    <row r="44" spans="1:18" ht="13.5" customHeight="1" x14ac:dyDescent="0.25">
      <c r="A44" s="105" t="s">
        <v>72</v>
      </c>
      <c r="B44" s="105"/>
      <c r="C44" s="105"/>
      <c r="D44" s="63" t="s">
        <v>73</v>
      </c>
      <c r="E44" s="59">
        <v>250222</v>
      </c>
      <c r="F44" s="59">
        <v>6508</v>
      </c>
      <c r="G44" s="59">
        <v>78241</v>
      </c>
      <c r="H44" s="61">
        <f t="shared" si="0"/>
        <v>0.30475986444903208</v>
      </c>
      <c r="I44" s="59">
        <v>178489</v>
      </c>
      <c r="J44" s="61">
        <f t="shared" si="1"/>
        <v>0.69524013555096797</v>
      </c>
      <c r="K44" s="62">
        <v>120663100</v>
      </c>
      <c r="L44" s="10"/>
      <c r="M44" s="4"/>
      <c r="N44" s="5"/>
      <c r="O44" s="5"/>
      <c r="P44" s="6"/>
      <c r="Q44" s="6"/>
      <c r="R44" s="6"/>
    </row>
    <row r="45" spans="1:18" ht="16.5" customHeight="1" x14ac:dyDescent="0.25">
      <c r="A45" s="63" t="s">
        <v>74</v>
      </c>
      <c r="B45" s="64">
        <v>27</v>
      </c>
      <c r="C45" s="63"/>
      <c r="D45" s="63" t="s">
        <v>75</v>
      </c>
      <c r="E45" s="59">
        <v>24459</v>
      </c>
      <c r="F45" s="59">
        <v>449</v>
      </c>
      <c r="G45" s="59">
        <v>9384</v>
      </c>
      <c r="H45" s="61">
        <f>G45/(E45+F45)</f>
        <v>0.376746426850811</v>
      </c>
      <c r="I45" s="59">
        <v>15524</v>
      </c>
      <c r="J45" s="61">
        <f>I45/(E45+F45)</f>
        <v>0.62325357314918906</v>
      </c>
      <c r="K45" s="62">
        <v>11706760</v>
      </c>
      <c r="L45" s="10"/>
      <c r="M45" s="4"/>
      <c r="N45" s="5"/>
      <c r="O45" s="5"/>
      <c r="P45" s="6"/>
      <c r="Q45" s="6"/>
      <c r="R45" s="6"/>
    </row>
    <row r="46" spans="1:18" x14ac:dyDescent="0.25">
      <c r="B46" s="64">
        <v>33</v>
      </c>
      <c r="C46" s="63"/>
      <c r="D46" s="63" t="s">
        <v>93</v>
      </c>
      <c r="E46" s="59">
        <v>0</v>
      </c>
      <c r="F46" s="59">
        <v>12</v>
      </c>
      <c r="G46" s="59">
        <v>8</v>
      </c>
      <c r="H46" s="61">
        <f>G46/(E46+F46)</f>
        <v>0.66666666666666663</v>
      </c>
      <c r="I46" s="59">
        <v>4</v>
      </c>
      <c r="J46" s="61">
        <f>I46/(E46+F46)</f>
        <v>0.33333333333333331</v>
      </c>
      <c r="K46" s="62">
        <v>5640</v>
      </c>
      <c r="N46" s="5"/>
    </row>
    <row r="47" spans="1:18" ht="13.5" customHeight="1" x14ac:dyDescent="0.25">
      <c r="A47" s="106" t="s">
        <v>3</v>
      </c>
      <c r="B47" s="106"/>
      <c r="C47" s="106"/>
      <c r="D47" s="28"/>
      <c r="E47" s="65">
        <f>SUM(E14:E46)</f>
        <v>1263417</v>
      </c>
      <c r="F47" s="66">
        <f>SUM(F14:F46)</f>
        <v>31641</v>
      </c>
      <c r="G47" s="66">
        <f>SUM(G14:G46)</f>
        <v>467247</v>
      </c>
      <c r="H47" s="48">
        <f t="shared" si="0"/>
        <v>0.36079233516954451</v>
      </c>
      <c r="I47" s="66">
        <f>SUM(I14:I46)</f>
        <v>827811</v>
      </c>
      <c r="J47" s="48">
        <f>I47/(E47+F47)</f>
        <v>0.63920766483045544</v>
      </c>
      <c r="K47" s="67">
        <f>SUM(K14:K46)</f>
        <v>608677260</v>
      </c>
      <c r="L47" s="10"/>
      <c r="M47" s="4"/>
      <c r="N47" s="5"/>
      <c r="O47" s="5"/>
      <c r="P47" s="6"/>
      <c r="Q47" s="6"/>
      <c r="R47" s="6"/>
    </row>
    <row r="48" spans="1:18" x14ac:dyDescent="0.25">
      <c r="E48" s="79"/>
      <c r="F48" s="11"/>
      <c r="J48" s="3"/>
      <c r="M48" s="9"/>
      <c r="N48" s="9"/>
      <c r="O48" s="9"/>
    </row>
    <row r="49" spans="5:11" x14ac:dyDescent="0.25">
      <c r="E49" s="11"/>
      <c r="F49" s="11"/>
      <c r="J49" s="3"/>
    </row>
    <row r="50" spans="5:11" ht="16.5" x14ac:dyDescent="0.3">
      <c r="G50" s="20"/>
      <c r="J50" s="3"/>
      <c r="K50" s="51"/>
    </row>
    <row r="51" spans="5:11" x14ac:dyDescent="0.25">
      <c r="J51" s="3"/>
    </row>
    <row r="52" spans="5:11" x14ac:dyDescent="0.25">
      <c r="J52" s="3"/>
    </row>
    <row r="53" spans="5:11" x14ac:dyDescent="0.25">
      <c r="J53" s="2"/>
    </row>
    <row r="54" spans="5:11" x14ac:dyDescent="0.25">
      <c r="J54" s="2"/>
    </row>
    <row r="55" spans="5:11" x14ac:dyDescent="0.25">
      <c r="J55" s="2"/>
    </row>
  </sheetData>
  <sortState ref="D14:F45">
    <sortCondition ref="D14"/>
  </sortState>
  <mergeCells count="45">
    <mergeCell ref="B11:H11"/>
    <mergeCell ref="A13:C13"/>
    <mergeCell ref="A14:C14"/>
    <mergeCell ref="E9:H9"/>
    <mergeCell ref="A27:C27"/>
    <mergeCell ref="A24:C24"/>
    <mergeCell ref="A22:C22"/>
    <mergeCell ref="A23:C23"/>
    <mergeCell ref="A20:C20"/>
    <mergeCell ref="A21:C21"/>
    <mergeCell ref="A25:C25"/>
    <mergeCell ref="A15:C15"/>
    <mergeCell ref="A18:C18"/>
    <mergeCell ref="A19:C19"/>
    <mergeCell ref="A16:C16"/>
    <mergeCell ref="A17:C17"/>
    <mergeCell ref="E7:H7"/>
    <mergeCell ref="B8:C8"/>
    <mergeCell ref="E8:H8"/>
    <mergeCell ref="B9:C9"/>
    <mergeCell ref="A1:B1"/>
    <mergeCell ref="B2:H2"/>
    <mergeCell ref="B4:D4"/>
    <mergeCell ref="B5:D5"/>
    <mergeCell ref="E5:G5"/>
    <mergeCell ref="B7:C7"/>
    <mergeCell ref="A47:C47"/>
    <mergeCell ref="A44:C44"/>
    <mergeCell ref="A38:C38"/>
    <mergeCell ref="A39:C39"/>
    <mergeCell ref="A42:C42"/>
    <mergeCell ref="A43:C43"/>
    <mergeCell ref="A40:C40"/>
    <mergeCell ref="A41:C41"/>
    <mergeCell ref="A26:C26"/>
    <mergeCell ref="A36:C36"/>
    <mergeCell ref="A37:C37"/>
    <mergeCell ref="A30:C30"/>
    <mergeCell ref="A31:C31"/>
    <mergeCell ref="A28:C28"/>
    <mergeCell ref="A32:C32"/>
    <mergeCell ref="A33:C33"/>
    <mergeCell ref="A29:C29"/>
    <mergeCell ref="A34:C34"/>
    <mergeCell ref="A35:C35"/>
  </mergeCells>
  <pageMargins left="1" right="1" top="0.25" bottom="0.47" header="0.25" footer="0.25"/>
  <pageSetup orientation="portrait" horizontalDpi="300" verticalDpi="300" r:id="rId1"/>
  <headerFooter alignWithMargins="0">
    <oddFooter>&amp;L&amp;"Verdana,Bold"&amp;5 Página  1 de  1 &amp;R&amp;"Verdana,Bold"&amp;5 Sistema de Información Programa Superate - SIPS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L51"/>
  <sheetViews>
    <sheetView showGridLines="0" topLeftCell="A10" zoomScaleNormal="100" workbookViewId="0">
      <selection activeCell="D11" sqref="D11"/>
    </sheetView>
  </sheetViews>
  <sheetFormatPr baseColWidth="10" defaultColWidth="11" defaultRowHeight="15.75" x14ac:dyDescent="0.25"/>
  <cols>
    <col min="1" max="1" width="11" style="1"/>
    <col min="2" max="2" width="13.85546875" style="1" customWidth="1"/>
    <col min="3" max="3" width="28.42578125" style="1" customWidth="1"/>
    <col min="4" max="4" width="20.28515625" style="1" customWidth="1"/>
    <col min="5" max="5" width="21" style="1" customWidth="1"/>
    <col min="6" max="6" width="22.85546875" style="1" customWidth="1"/>
    <col min="7" max="7" width="13.28515625" style="1" customWidth="1"/>
    <col min="8" max="8" width="15.42578125" style="1" customWidth="1"/>
    <col min="9" max="9" width="12.28515625" style="1" customWidth="1"/>
    <col min="10" max="10" width="27" style="1" customWidth="1"/>
    <col min="11" max="12" width="16.7109375" style="1" customWidth="1"/>
    <col min="13" max="13" width="16" style="1" customWidth="1"/>
    <col min="14" max="14" width="15" style="1" customWidth="1"/>
    <col min="15" max="15" width="13.5703125" style="1" customWidth="1"/>
    <col min="16" max="16384" width="11" style="1"/>
  </cols>
  <sheetData>
    <row r="9" spans="1:12" ht="35.25" customHeight="1" x14ac:dyDescent="0.25">
      <c r="A9" s="84"/>
      <c r="B9" s="123" t="s">
        <v>78</v>
      </c>
      <c r="C9" s="123"/>
      <c r="D9" s="123"/>
      <c r="E9" s="123"/>
      <c r="F9" s="85"/>
      <c r="G9" s="84"/>
      <c r="H9" s="84"/>
      <c r="I9" s="84"/>
      <c r="J9" s="86"/>
      <c r="K9" s="84"/>
    </row>
    <row r="10" spans="1:12" ht="22.5" customHeight="1" x14ac:dyDescent="0.25">
      <c r="A10" s="84"/>
      <c r="B10" s="87" t="s">
        <v>79</v>
      </c>
      <c r="C10" s="87" t="s">
        <v>9</v>
      </c>
      <c r="D10" s="53" t="s">
        <v>91</v>
      </c>
      <c r="E10" s="54" t="s">
        <v>92</v>
      </c>
      <c r="F10" s="55" t="s">
        <v>88</v>
      </c>
      <c r="G10" s="56" t="s">
        <v>89</v>
      </c>
      <c r="H10" s="57" t="s">
        <v>87</v>
      </c>
      <c r="I10" s="57" t="s">
        <v>89</v>
      </c>
      <c r="J10" s="53" t="s">
        <v>11</v>
      </c>
      <c r="K10" s="84"/>
    </row>
    <row r="11" spans="1:12" x14ac:dyDescent="0.25">
      <c r="A11" s="84"/>
      <c r="B11" s="88">
        <v>2</v>
      </c>
      <c r="C11" s="89" t="s">
        <v>13</v>
      </c>
      <c r="D11" s="59">
        <v>45531</v>
      </c>
      <c r="E11" s="59">
        <v>8693</v>
      </c>
      <c r="F11" s="60">
        <v>24159</v>
      </c>
      <c r="G11" s="61">
        <f>F11/(D11+E11)</f>
        <v>0.44554071997639422</v>
      </c>
      <c r="H11" s="59">
        <v>30065</v>
      </c>
      <c r="I11" s="61">
        <f>H11/(D11+E11)</f>
        <v>0.55445928002360578</v>
      </c>
      <c r="J11" s="62">
        <v>89469600</v>
      </c>
      <c r="K11" s="84"/>
      <c r="L11" s="99"/>
    </row>
    <row r="12" spans="1:12" x14ac:dyDescent="0.25">
      <c r="A12" s="84"/>
      <c r="B12" s="88">
        <v>3</v>
      </c>
      <c r="C12" s="89" t="s">
        <v>15</v>
      </c>
      <c r="D12" s="59">
        <v>18900</v>
      </c>
      <c r="E12" s="59">
        <v>3720</v>
      </c>
      <c r="F12" s="59">
        <v>10347</v>
      </c>
      <c r="G12" s="61">
        <f t="shared" ref="G12:G44" si="0">F12/(D12+E12)</f>
        <v>0.45742705570291775</v>
      </c>
      <c r="H12" s="59">
        <v>12273</v>
      </c>
      <c r="I12" s="61">
        <f t="shared" ref="I12:I41" si="1">H12/(D12+E12)</f>
        <v>0.54257294429708225</v>
      </c>
      <c r="J12" s="62">
        <v>37323000</v>
      </c>
      <c r="K12" s="84"/>
      <c r="L12" s="99"/>
    </row>
    <row r="13" spans="1:12" x14ac:dyDescent="0.25">
      <c r="A13" s="84"/>
      <c r="B13" s="88">
        <v>4</v>
      </c>
      <c r="C13" s="89" t="s">
        <v>17</v>
      </c>
      <c r="D13" s="59">
        <v>36143</v>
      </c>
      <c r="E13" s="59">
        <v>5889</v>
      </c>
      <c r="F13" s="59">
        <v>17260</v>
      </c>
      <c r="G13" s="61">
        <f t="shared" si="0"/>
        <v>0.4106395127521888</v>
      </c>
      <c r="H13" s="59">
        <v>24772</v>
      </c>
      <c r="I13" s="61">
        <f t="shared" si="1"/>
        <v>0.5893604872478112</v>
      </c>
      <c r="J13" s="62">
        <v>69352800</v>
      </c>
      <c r="K13" s="84"/>
      <c r="L13" s="99"/>
    </row>
    <row r="14" spans="1:12" x14ac:dyDescent="0.25">
      <c r="A14" s="84"/>
      <c r="B14" s="88">
        <v>5</v>
      </c>
      <c r="C14" s="89" t="s">
        <v>19</v>
      </c>
      <c r="D14" s="59">
        <v>13449</v>
      </c>
      <c r="E14" s="59">
        <v>1733</v>
      </c>
      <c r="F14" s="59">
        <v>6452</v>
      </c>
      <c r="G14" s="61">
        <f t="shared" si="0"/>
        <v>0.42497694638387562</v>
      </c>
      <c r="H14" s="59">
        <v>8730</v>
      </c>
      <c r="I14" s="61">
        <f t="shared" si="1"/>
        <v>0.57502305361612438</v>
      </c>
      <c r="J14" s="62">
        <v>25050300</v>
      </c>
      <c r="K14" s="84"/>
      <c r="L14" s="99"/>
    </row>
    <row r="15" spans="1:12" x14ac:dyDescent="0.25">
      <c r="A15" s="84"/>
      <c r="B15" s="88">
        <v>1</v>
      </c>
      <c r="C15" s="89" t="s">
        <v>21</v>
      </c>
      <c r="D15" s="59">
        <v>100439</v>
      </c>
      <c r="E15" s="59">
        <v>19610</v>
      </c>
      <c r="F15" s="59">
        <v>40839</v>
      </c>
      <c r="G15" s="61">
        <f t="shared" si="0"/>
        <v>0.34018609067963917</v>
      </c>
      <c r="H15" s="59">
        <v>79210</v>
      </c>
      <c r="I15" s="61">
        <f t="shared" si="1"/>
        <v>0.65981390932036088</v>
      </c>
      <c r="J15" s="62">
        <v>198080850</v>
      </c>
      <c r="K15" s="84"/>
      <c r="L15" s="99"/>
    </row>
    <row r="16" spans="1:12" x14ac:dyDescent="0.25">
      <c r="A16" s="84"/>
      <c r="B16" s="88">
        <v>6</v>
      </c>
      <c r="C16" s="89" t="s">
        <v>23</v>
      </c>
      <c r="D16" s="59">
        <v>54571</v>
      </c>
      <c r="E16" s="59">
        <v>4468</v>
      </c>
      <c r="F16" s="59">
        <v>24693</v>
      </c>
      <c r="G16" s="61">
        <f t="shared" si="0"/>
        <v>0.41824895408120055</v>
      </c>
      <c r="H16" s="59">
        <v>34346</v>
      </c>
      <c r="I16" s="61">
        <f t="shared" si="1"/>
        <v>0.58175104591879945</v>
      </c>
      <c r="J16" s="62">
        <v>97414350</v>
      </c>
      <c r="K16" s="84"/>
      <c r="L16" s="99"/>
    </row>
    <row r="17" spans="1:12" x14ac:dyDescent="0.25">
      <c r="A17" s="84"/>
      <c r="B17" s="88">
        <v>8</v>
      </c>
      <c r="C17" s="89" t="s">
        <v>25</v>
      </c>
      <c r="D17" s="59">
        <v>17044</v>
      </c>
      <c r="E17" s="59">
        <v>1536</v>
      </c>
      <c r="F17" s="59">
        <v>7664</v>
      </c>
      <c r="G17" s="61">
        <f t="shared" si="0"/>
        <v>0.41248654467168999</v>
      </c>
      <c r="H17" s="59">
        <v>10916</v>
      </c>
      <c r="I17" s="61">
        <f t="shared" si="1"/>
        <v>0.58751345532831001</v>
      </c>
      <c r="J17" s="62">
        <v>30657000</v>
      </c>
      <c r="K17" s="84"/>
      <c r="L17" s="99"/>
    </row>
    <row r="18" spans="1:12" x14ac:dyDescent="0.25">
      <c r="A18" s="84"/>
      <c r="B18" s="88">
        <v>7</v>
      </c>
      <c r="C18" s="89" t="s">
        <v>27</v>
      </c>
      <c r="D18" s="59">
        <v>11448</v>
      </c>
      <c r="E18" s="59">
        <v>1210</v>
      </c>
      <c r="F18" s="59">
        <v>6382</v>
      </c>
      <c r="G18" s="61">
        <f t="shared" si="0"/>
        <v>0.50418707536735663</v>
      </c>
      <c r="H18" s="59">
        <v>6276</v>
      </c>
      <c r="I18" s="61">
        <f t="shared" si="1"/>
        <v>0.49581292463264337</v>
      </c>
      <c r="J18" s="62">
        <v>20885700</v>
      </c>
      <c r="K18" s="84"/>
      <c r="L18" s="99"/>
    </row>
    <row r="19" spans="1:12" x14ac:dyDescent="0.25">
      <c r="A19" s="84"/>
      <c r="B19" s="88">
        <v>9</v>
      </c>
      <c r="C19" s="89" t="s">
        <v>29</v>
      </c>
      <c r="D19" s="59">
        <v>33585</v>
      </c>
      <c r="E19" s="59">
        <v>3729</v>
      </c>
      <c r="F19" s="59">
        <v>12856</v>
      </c>
      <c r="G19" s="61">
        <f t="shared" si="0"/>
        <v>0.3445355630594415</v>
      </c>
      <c r="H19" s="59">
        <v>24458</v>
      </c>
      <c r="I19" s="61">
        <f t="shared" si="1"/>
        <v>0.65546443694055845</v>
      </c>
      <c r="J19" s="62">
        <v>61568100</v>
      </c>
      <c r="K19" s="84"/>
      <c r="L19" s="99"/>
    </row>
    <row r="20" spans="1:12" x14ac:dyDescent="0.25">
      <c r="A20" s="84"/>
      <c r="B20" s="88">
        <v>30</v>
      </c>
      <c r="C20" s="89" t="s">
        <v>31</v>
      </c>
      <c r="D20" s="59">
        <v>17438</v>
      </c>
      <c r="E20" s="59">
        <v>1699</v>
      </c>
      <c r="F20" s="59">
        <v>7817</v>
      </c>
      <c r="G20" s="61">
        <f t="shared" si="0"/>
        <v>0.40847572764801171</v>
      </c>
      <c r="H20" s="59">
        <v>11320</v>
      </c>
      <c r="I20" s="61">
        <f t="shared" si="1"/>
        <v>0.59152427235198834</v>
      </c>
      <c r="J20" s="62">
        <v>31576050</v>
      </c>
      <c r="K20" s="84"/>
      <c r="L20" s="99"/>
    </row>
    <row r="21" spans="1:12" x14ac:dyDescent="0.25">
      <c r="A21" s="84"/>
      <c r="B21" s="88">
        <v>19</v>
      </c>
      <c r="C21" s="89" t="s">
        <v>33</v>
      </c>
      <c r="D21" s="59">
        <v>15911</v>
      </c>
      <c r="E21" s="59">
        <v>1744</v>
      </c>
      <c r="F21" s="59">
        <v>7450</v>
      </c>
      <c r="G21" s="61">
        <f t="shared" si="0"/>
        <v>0.42197677711696402</v>
      </c>
      <c r="H21" s="59">
        <v>10205</v>
      </c>
      <c r="I21" s="61">
        <f t="shared" si="1"/>
        <v>0.57802322288303598</v>
      </c>
      <c r="J21" s="62">
        <v>29130750</v>
      </c>
      <c r="K21" s="84"/>
      <c r="L21" s="99"/>
    </row>
    <row r="22" spans="1:12" x14ac:dyDescent="0.25">
      <c r="A22" s="84"/>
      <c r="B22" s="88">
        <v>10</v>
      </c>
      <c r="C22" s="89" t="s">
        <v>35</v>
      </c>
      <c r="D22" s="59">
        <v>8981</v>
      </c>
      <c r="E22" s="59">
        <v>3075</v>
      </c>
      <c r="F22" s="59">
        <v>5341</v>
      </c>
      <c r="G22" s="61">
        <f t="shared" si="0"/>
        <v>0.44301592568015924</v>
      </c>
      <c r="H22" s="59">
        <v>6715</v>
      </c>
      <c r="I22" s="61">
        <f t="shared" si="1"/>
        <v>0.55698407431984076</v>
      </c>
      <c r="J22" s="62">
        <v>19892400</v>
      </c>
      <c r="K22" s="84"/>
      <c r="L22" s="99"/>
    </row>
    <row r="23" spans="1:12" x14ac:dyDescent="0.25">
      <c r="A23" s="84"/>
      <c r="B23" s="88">
        <v>11</v>
      </c>
      <c r="C23" s="89" t="s">
        <v>37</v>
      </c>
      <c r="D23" s="59">
        <v>29423</v>
      </c>
      <c r="E23" s="59">
        <v>2772</v>
      </c>
      <c r="F23" s="59">
        <v>11955</v>
      </c>
      <c r="G23" s="61">
        <f t="shared" si="0"/>
        <v>0.37133095201118188</v>
      </c>
      <c r="H23" s="59">
        <v>20240</v>
      </c>
      <c r="I23" s="61">
        <f t="shared" si="1"/>
        <v>0.62866904798881817</v>
      </c>
      <c r="J23" s="62">
        <v>53121750</v>
      </c>
      <c r="K23" s="84"/>
      <c r="L23" s="99"/>
    </row>
    <row r="24" spans="1:12" x14ac:dyDescent="0.25">
      <c r="A24" s="84"/>
      <c r="B24" s="88">
        <v>12</v>
      </c>
      <c r="C24" s="89" t="s">
        <v>39</v>
      </c>
      <c r="D24" s="59">
        <v>32082</v>
      </c>
      <c r="E24" s="59">
        <v>2840</v>
      </c>
      <c r="F24" s="59">
        <v>11540</v>
      </c>
      <c r="G24" s="61">
        <f t="shared" si="0"/>
        <v>0.33045071874463089</v>
      </c>
      <c r="H24" s="59">
        <v>23382</v>
      </c>
      <c r="I24" s="61">
        <f t="shared" si="1"/>
        <v>0.66954928125536906</v>
      </c>
      <c r="J24" s="62">
        <v>57621300</v>
      </c>
      <c r="K24" s="84"/>
      <c r="L24" s="99"/>
    </row>
    <row r="25" spans="1:12" x14ac:dyDescent="0.25">
      <c r="A25" s="84"/>
      <c r="B25" s="88">
        <v>13</v>
      </c>
      <c r="C25" s="89" t="s">
        <v>41</v>
      </c>
      <c r="D25" s="59">
        <v>57002</v>
      </c>
      <c r="E25" s="59">
        <v>6894</v>
      </c>
      <c r="F25" s="59">
        <v>23162</v>
      </c>
      <c r="G25" s="61">
        <f t="shared" si="0"/>
        <v>0.36249530487041443</v>
      </c>
      <c r="H25" s="59">
        <v>40734</v>
      </c>
      <c r="I25" s="61">
        <f t="shared" si="1"/>
        <v>0.63750469512958563</v>
      </c>
      <c r="J25" s="62">
        <v>105428400</v>
      </c>
      <c r="K25" s="84"/>
      <c r="L25" s="99"/>
    </row>
    <row r="26" spans="1:12" x14ac:dyDescent="0.25">
      <c r="A26" s="84"/>
      <c r="B26" s="88">
        <v>14</v>
      </c>
      <c r="C26" s="89" t="s">
        <v>43</v>
      </c>
      <c r="D26" s="59">
        <v>28108</v>
      </c>
      <c r="E26" s="59">
        <v>6871</v>
      </c>
      <c r="F26" s="59">
        <v>16161</v>
      </c>
      <c r="G26" s="61">
        <f t="shared" si="0"/>
        <v>0.46202006918436778</v>
      </c>
      <c r="H26" s="59">
        <v>18818</v>
      </c>
      <c r="I26" s="61">
        <f t="shared" si="1"/>
        <v>0.53797993081563222</v>
      </c>
      <c r="J26" s="62">
        <v>57715350</v>
      </c>
      <c r="K26" s="84"/>
      <c r="L26" s="99"/>
    </row>
    <row r="27" spans="1:12" x14ac:dyDescent="0.25">
      <c r="A27" s="84"/>
      <c r="B27" s="88">
        <v>28</v>
      </c>
      <c r="C27" s="89" t="s">
        <v>45</v>
      </c>
      <c r="D27" s="59">
        <v>19955</v>
      </c>
      <c r="E27" s="59">
        <v>5083</v>
      </c>
      <c r="F27" s="59">
        <v>7418</v>
      </c>
      <c r="G27" s="61">
        <f t="shared" si="0"/>
        <v>0.29626967010144578</v>
      </c>
      <c r="H27" s="59">
        <v>17620</v>
      </c>
      <c r="I27" s="61">
        <f t="shared" si="1"/>
        <v>0.70373032989855422</v>
      </c>
      <c r="J27" s="62">
        <v>41312700</v>
      </c>
      <c r="K27" s="84"/>
      <c r="L27" s="99"/>
    </row>
    <row r="28" spans="1:12" x14ac:dyDescent="0.25">
      <c r="A28" s="84"/>
      <c r="B28" s="88">
        <v>15</v>
      </c>
      <c r="C28" s="89" t="s">
        <v>47</v>
      </c>
      <c r="D28" s="59">
        <v>21582</v>
      </c>
      <c r="E28" s="59">
        <v>1729</v>
      </c>
      <c r="F28" s="59">
        <v>9687</v>
      </c>
      <c r="G28" s="61">
        <f t="shared" si="0"/>
        <v>0.41555488825018233</v>
      </c>
      <c r="H28" s="59">
        <v>13624</v>
      </c>
      <c r="I28" s="61">
        <f t="shared" si="1"/>
        <v>0.58444511174981773</v>
      </c>
      <c r="J28" s="62">
        <v>38463150</v>
      </c>
      <c r="K28" s="84"/>
      <c r="L28" s="99"/>
    </row>
    <row r="29" spans="1:12" x14ac:dyDescent="0.25">
      <c r="A29" s="84"/>
      <c r="B29" s="88">
        <v>29</v>
      </c>
      <c r="C29" s="89" t="s">
        <v>49</v>
      </c>
      <c r="D29" s="59">
        <v>40845</v>
      </c>
      <c r="E29" s="59">
        <v>5742</v>
      </c>
      <c r="F29" s="59">
        <v>20192</v>
      </c>
      <c r="G29" s="61">
        <f t="shared" si="0"/>
        <v>0.43342563376049115</v>
      </c>
      <c r="H29" s="59">
        <v>26395</v>
      </c>
      <c r="I29" s="61">
        <f t="shared" si="1"/>
        <v>0.56657436623950885</v>
      </c>
      <c r="J29" s="62">
        <v>76868550</v>
      </c>
      <c r="K29" s="84"/>
      <c r="L29" s="99"/>
    </row>
    <row r="30" spans="1:12" x14ac:dyDescent="0.25">
      <c r="A30" s="84"/>
      <c r="B30" s="88">
        <v>16</v>
      </c>
      <c r="C30" s="89" t="s">
        <v>51</v>
      </c>
      <c r="D30" s="59">
        <v>5250</v>
      </c>
      <c r="E30" s="59">
        <v>796</v>
      </c>
      <c r="F30" s="59">
        <v>2929</v>
      </c>
      <c r="G30" s="61">
        <f t="shared" si="0"/>
        <v>0.48445253059874299</v>
      </c>
      <c r="H30" s="59">
        <v>3117</v>
      </c>
      <c r="I30" s="61">
        <f t="shared" si="1"/>
        <v>0.51554746940125706</v>
      </c>
      <c r="J30" s="62">
        <v>9975900</v>
      </c>
      <c r="K30" s="84"/>
      <c r="L30" s="99"/>
    </row>
    <row r="31" spans="1:12" x14ac:dyDescent="0.25">
      <c r="A31" s="84"/>
      <c r="B31" s="88">
        <v>17</v>
      </c>
      <c r="C31" s="89" t="s">
        <v>53</v>
      </c>
      <c r="D31" s="59">
        <v>28845</v>
      </c>
      <c r="E31" s="59">
        <v>3331</v>
      </c>
      <c r="F31" s="59">
        <v>10498</v>
      </c>
      <c r="G31" s="61">
        <f t="shared" si="0"/>
        <v>0.3262680258577822</v>
      </c>
      <c r="H31" s="59">
        <v>21678</v>
      </c>
      <c r="I31" s="61">
        <f t="shared" si="1"/>
        <v>0.67373197414221775</v>
      </c>
      <c r="J31" s="62">
        <v>53090400</v>
      </c>
      <c r="K31" s="84"/>
      <c r="L31" s="99"/>
    </row>
    <row r="32" spans="1:12" x14ac:dyDescent="0.25">
      <c r="A32" s="84"/>
      <c r="B32" s="88">
        <v>18</v>
      </c>
      <c r="C32" s="89" t="s">
        <v>55</v>
      </c>
      <c r="D32" s="59">
        <v>40292</v>
      </c>
      <c r="E32" s="59">
        <v>6283</v>
      </c>
      <c r="F32" s="59">
        <v>18940</v>
      </c>
      <c r="G32" s="61">
        <f t="shared" si="0"/>
        <v>0.40665593129361244</v>
      </c>
      <c r="H32" s="59">
        <v>27635</v>
      </c>
      <c r="I32" s="61">
        <f t="shared" si="1"/>
        <v>0.59334406870638756</v>
      </c>
      <c r="J32" s="62">
        <v>76848750</v>
      </c>
      <c r="K32" s="84"/>
      <c r="L32" s="99"/>
    </row>
    <row r="33" spans="1:12" x14ac:dyDescent="0.25">
      <c r="A33" s="84"/>
      <c r="B33" s="88">
        <v>20</v>
      </c>
      <c r="C33" s="89" t="s">
        <v>57</v>
      </c>
      <c r="D33" s="59">
        <v>20519</v>
      </c>
      <c r="E33" s="59">
        <v>3658</v>
      </c>
      <c r="F33" s="59">
        <v>10259</v>
      </c>
      <c r="G33" s="61">
        <f t="shared" si="0"/>
        <v>0.4243289076394921</v>
      </c>
      <c r="H33" s="59">
        <v>13918</v>
      </c>
      <c r="I33" s="61">
        <f t="shared" si="1"/>
        <v>0.57567109236050795</v>
      </c>
      <c r="J33" s="62">
        <v>39892050</v>
      </c>
      <c r="K33" s="84"/>
      <c r="L33" s="99"/>
    </row>
    <row r="34" spans="1:12" x14ac:dyDescent="0.25">
      <c r="A34" s="84"/>
      <c r="B34" s="88">
        <v>21</v>
      </c>
      <c r="C34" s="89" t="s">
        <v>59</v>
      </c>
      <c r="D34" s="59">
        <v>84355</v>
      </c>
      <c r="E34" s="59">
        <v>11634</v>
      </c>
      <c r="F34" s="59">
        <v>30243</v>
      </c>
      <c r="G34" s="61">
        <f t="shared" si="0"/>
        <v>0.31506735146735565</v>
      </c>
      <c r="H34" s="59">
        <v>65746</v>
      </c>
      <c r="I34" s="61">
        <f t="shared" si="1"/>
        <v>0.68493264853264435</v>
      </c>
      <c r="J34" s="62">
        <v>158381850</v>
      </c>
      <c r="K34" s="84"/>
      <c r="L34" s="99"/>
    </row>
    <row r="35" spans="1:12" x14ac:dyDescent="0.25">
      <c r="A35" s="84"/>
      <c r="B35" s="88">
        <v>31</v>
      </c>
      <c r="C35" s="89" t="s">
        <v>61</v>
      </c>
      <c r="D35" s="59">
        <v>14169</v>
      </c>
      <c r="E35" s="59">
        <v>1488</v>
      </c>
      <c r="F35" s="59">
        <v>7347</v>
      </c>
      <c r="G35" s="61">
        <f t="shared" si="0"/>
        <v>0.46924698218049432</v>
      </c>
      <c r="H35" s="59">
        <v>8310</v>
      </c>
      <c r="I35" s="61">
        <f t="shared" si="1"/>
        <v>0.53075301781950568</v>
      </c>
      <c r="J35" s="62">
        <v>25834050</v>
      </c>
      <c r="K35" s="84"/>
      <c r="L35" s="99"/>
    </row>
    <row r="36" spans="1:12" x14ac:dyDescent="0.25">
      <c r="A36" s="84"/>
      <c r="B36" s="88">
        <v>22</v>
      </c>
      <c r="C36" s="89" t="s">
        <v>63</v>
      </c>
      <c r="D36" s="59">
        <v>55011</v>
      </c>
      <c r="E36" s="59">
        <v>7049</v>
      </c>
      <c r="F36" s="59">
        <v>28449</v>
      </c>
      <c r="G36" s="61">
        <f t="shared" si="0"/>
        <v>0.45841121495327103</v>
      </c>
      <c r="H36" s="59">
        <v>33611</v>
      </c>
      <c r="I36" s="61">
        <f t="shared" si="1"/>
        <v>0.54158878504672903</v>
      </c>
      <c r="J36" s="62">
        <v>102399000</v>
      </c>
      <c r="K36" s="84"/>
      <c r="L36" s="99"/>
    </row>
    <row r="37" spans="1:12" x14ac:dyDescent="0.25">
      <c r="A37" s="84"/>
      <c r="B37" s="88">
        <v>23</v>
      </c>
      <c r="C37" s="89" t="s">
        <v>65</v>
      </c>
      <c r="D37" s="59">
        <v>46204</v>
      </c>
      <c r="E37" s="59">
        <v>4455</v>
      </c>
      <c r="F37" s="59">
        <v>16356</v>
      </c>
      <c r="G37" s="61">
        <f t="shared" si="0"/>
        <v>0.32286464399218301</v>
      </c>
      <c r="H37" s="59">
        <v>34303</v>
      </c>
      <c r="I37" s="61">
        <f t="shared" si="1"/>
        <v>0.67713535600781694</v>
      </c>
      <c r="J37" s="62">
        <v>83587350</v>
      </c>
      <c r="K37" s="84"/>
      <c r="L37" s="99"/>
    </row>
    <row r="38" spans="1:12" x14ac:dyDescent="0.25">
      <c r="A38" s="84"/>
      <c r="B38" s="88">
        <v>24</v>
      </c>
      <c r="C38" s="89" t="s">
        <v>67</v>
      </c>
      <c r="D38" s="59">
        <v>28029</v>
      </c>
      <c r="E38" s="59">
        <v>3684</v>
      </c>
      <c r="F38" s="59">
        <v>12765</v>
      </c>
      <c r="G38" s="61">
        <f t="shared" si="0"/>
        <v>0.40251631822911738</v>
      </c>
      <c r="H38" s="59">
        <v>18948</v>
      </c>
      <c r="I38" s="61">
        <f t="shared" si="1"/>
        <v>0.59748368177088262</v>
      </c>
      <c r="J38" s="62">
        <v>52326450</v>
      </c>
      <c r="K38" s="84"/>
      <c r="L38" s="99"/>
    </row>
    <row r="39" spans="1:12" x14ac:dyDescent="0.25">
      <c r="A39" s="84"/>
      <c r="B39" s="88">
        <v>25</v>
      </c>
      <c r="C39" s="89" t="s">
        <v>69</v>
      </c>
      <c r="D39" s="59">
        <v>102262</v>
      </c>
      <c r="E39" s="59">
        <v>14625</v>
      </c>
      <c r="F39" s="59">
        <v>42629</v>
      </c>
      <c r="G39" s="61">
        <f t="shared" si="0"/>
        <v>0.36470266154491088</v>
      </c>
      <c r="H39" s="59">
        <v>74258</v>
      </c>
      <c r="I39" s="61">
        <f t="shared" si="1"/>
        <v>0.63529733845508907</v>
      </c>
      <c r="J39" s="62">
        <v>192863550</v>
      </c>
      <c r="K39" s="84"/>
      <c r="L39" s="99"/>
    </row>
    <row r="40" spans="1:12" x14ac:dyDescent="0.25">
      <c r="A40" s="84"/>
      <c r="B40" s="88">
        <v>26</v>
      </c>
      <c r="C40" s="89" t="s">
        <v>71</v>
      </c>
      <c r="D40" s="59">
        <v>11144</v>
      </c>
      <c r="E40" s="59">
        <v>1195</v>
      </c>
      <c r="F40" s="59">
        <v>5737</v>
      </c>
      <c r="G40" s="61">
        <f t="shared" si="0"/>
        <v>0.46494853715860279</v>
      </c>
      <c r="H40" s="59">
        <v>6602</v>
      </c>
      <c r="I40" s="61">
        <f t="shared" si="1"/>
        <v>0.53505146284139715</v>
      </c>
      <c r="J40" s="62">
        <v>20359350</v>
      </c>
      <c r="K40" s="84"/>
      <c r="L40" s="99"/>
    </row>
    <row r="41" spans="1:12" x14ac:dyDescent="0.25">
      <c r="A41" s="84"/>
      <c r="B41" s="90">
        <v>32</v>
      </c>
      <c r="C41" s="91" t="s">
        <v>73</v>
      </c>
      <c r="D41" s="59">
        <v>258589</v>
      </c>
      <c r="E41" s="59">
        <v>59750</v>
      </c>
      <c r="F41" s="59">
        <v>101597</v>
      </c>
      <c r="G41" s="61">
        <f t="shared" si="0"/>
        <v>0.31914719842683431</v>
      </c>
      <c r="H41" s="59">
        <v>216742</v>
      </c>
      <c r="I41" s="61">
        <f t="shared" si="1"/>
        <v>0.68085280157316574</v>
      </c>
      <c r="J41" s="62">
        <v>525259350</v>
      </c>
      <c r="K41" s="84"/>
      <c r="L41" s="99"/>
    </row>
    <row r="42" spans="1:12" x14ac:dyDescent="0.25">
      <c r="A42" s="84"/>
      <c r="B42" s="90">
        <v>27</v>
      </c>
      <c r="C42" s="91" t="s">
        <v>75</v>
      </c>
      <c r="D42" s="59">
        <v>25738</v>
      </c>
      <c r="E42" s="59">
        <v>2709</v>
      </c>
      <c r="F42" s="59">
        <v>10967</v>
      </c>
      <c r="G42" s="61">
        <f>F42/(D42+E42)</f>
        <v>0.38552395683200336</v>
      </c>
      <c r="H42" s="59">
        <v>17480</v>
      </c>
      <c r="I42" s="61">
        <f>H42/(D42+E42)</f>
        <v>0.61447604316799664</v>
      </c>
      <c r="J42" s="62">
        <v>46937550</v>
      </c>
      <c r="K42" s="84"/>
      <c r="L42" s="99"/>
    </row>
    <row r="43" spans="1:12" x14ac:dyDescent="0.25">
      <c r="B43" s="90">
        <v>33</v>
      </c>
      <c r="C43" s="91" t="s">
        <v>94</v>
      </c>
      <c r="D43" s="59">
        <v>0</v>
      </c>
      <c r="E43" s="59">
        <v>165</v>
      </c>
      <c r="F43" s="59">
        <v>117</v>
      </c>
      <c r="G43" s="61">
        <f>F43/(D43+E43)</f>
        <v>0.70909090909090911</v>
      </c>
      <c r="H43" s="59">
        <v>36</v>
      </c>
      <c r="I43" s="61">
        <f>H43/(D43+E43)</f>
        <v>0.21818181818181817</v>
      </c>
      <c r="J43" s="62">
        <v>272250</v>
      </c>
    </row>
    <row r="44" spans="1:12" x14ac:dyDescent="0.25">
      <c r="A44" s="84"/>
      <c r="B44" s="92"/>
      <c r="C44" s="93" t="s">
        <v>80</v>
      </c>
      <c r="D44" s="94">
        <f>SUM(D11:D43)</f>
        <v>1322844</v>
      </c>
      <c r="E44" s="94">
        <f>SUM(E11:E43)</f>
        <v>209859</v>
      </c>
      <c r="F44" s="94">
        <f>SUM(F11:F43)</f>
        <v>570208</v>
      </c>
      <c r="G44" s="96">
        <f t="shared" si="0"/>
        <v>0.37202771835117437</v>
      </c>
      <c r="H44" s="95">
        <f>SUM(H11:H43)</f>
        <v>962483</v>
      </c>
      <c r="I44" s="96">
        <f>H44/(D44+E44)</f>
        <v>0.62796445234334375</v>
      </c>
      <c r="J44" s="97">
        <f>SUM(J11:J43)</f>
        <v>2528959950</v>
      </c>
      <c r="K44" s="84"/>
      <c r="L44" s="99"/>
    </row>
    <row r="45" spans="1:12" x14ac:dyDescent="0.25">
      <c r="A45" s="84"/>
      <c r="B45" s="84"/>
      <c r="C45" s="84"/>
      <c r="D45" s="84"/>
      <c r="E45" s="84"/>
      <c r="F45" s="84"/>
      <c r="G45" s="84"/>
      <c r="H45" s="84"/>
      <c r="I45" s="84"/>
      <c r="J45" s="86"/>
      <c r="K45" s="84"/>
    </row>
    <row r="46" spans="1:12" x14ac:dyDescent="0.25">
      <c r="A46" s="84"/>
      <c r="B46" s="84"/>
      <c r="C46" s="84"/>
      <c r="D46" s="84"/>
      <c r="E46" s="98"/>
      <c r="F46" s="84"/>
      <c r="G46" s="84"/>
      <c r="H46" s="84"/>
      <c r="I46" s="84"/>
      <c r="J46" s="86"/>
      <c r="K46" s="84"/>
    </row>
    <row r="47" spans="1:12" x14ac:dyDescent="0.25">
      <c r="A47" s="84"/>
      <c r="B47" s="84"/>
      <c r="C47" s="84"/>
      <c r="D47" s="84"/>
      <c r="E47" s="84"/>
      <c r="F47" s="84"/>
      <c r="G47" s="84"/>
      <c r="H47" s="84"/>
      <c r="I47" s="84"/>
      <c r="J47" s="86"/>
      <c r="K47" s="84"/>
    </row>
    <row r="48" spans="1:12" x14ac:dyDescent="0.25">
      <c r="D48" s="19"/>
      <c r="J48" s="8"/>
    </row>
    <row r="51" spans="5:5" x14ac:dyDescent="0.25">
      <c r="E51" s="80"/>
    </row>
  </sheetData>
  <sortState ref="C11:E42">
    <sortCondition ref="C11"/>
  </sortState>
  <mergeCells count="1">
    <mergeCell ref="B9:E9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0"/>
  <sheetViews>
    <sheetView showGridLines="0" tabSelected="1" workbookViewId="0">
      <pane ySplit="5" topLeftCell="A6" activePane="bottomLeft" state="frozen"/>
      <selection pane="bottomLeft" activeCell="F36" sqref="F36"/>
    </sheetView>
  </sheetViews>
  <sheetFormatPr baseColWidth="10" defaultColWidth="9" defaultRowHeight="15" x14ac:dyDescent="0.25"/>
  <cols>
    <col min="1" max="1" width="0.85546875" customWidth="1"/>
    <col min="2" max="2" width="22.85546875" customWidth="1"/>
    <col min="3" max="3" width="2.5703125" customWidth="1"/>
    <col min="4" max="4" width="9" customWidth="1"/>
    <col min="5" max="5" width="6.42578125" customWidth="1"/>
    <col min="6" max="6" width="22" customWidth="1"/>
    <col min="7" max="7" width="5.28515625" customWidth="1"/>
    <col min="8" max="8" width="6.7109375" customWidth="1"/>
    <col min="9" max="9" width="6.28515625" customWidth="1"/>
    <col min="10" max="10" width="12.28515625" customWidth="1"/>
    <col min="11" max="11" width="18.5703125" customWidth="1"/>
    <col min="12" max="12" width="9" customWidth="1"/>
    <col min="13" max="13" width="3.5703125" customWidth="1"/>
    <col min="14" max="14" width="0" hidden="1" customWidth="1"/>
    <col min="15" max="15" width="25.5703125" customWidth="1"/>
    <col min="16" max="16" width="0" hidden="1" customWidth="1"/>
  </cols>
  <sheetData>
    <row r="1" spans="2:15" ht="12.4" customHeight="1" x14ac:dyDescent="0.25">
      <c r="B1" s="103"/>
    </row>
    <row r="2" spans="2:15" ht="18" customHeight="1" x14ac:dyDescent="0.25">
      <c r="B2" s="103"/>
      <c r="E2" s="112" t="s">
        <v>81</v>
      </c>
      <c r="F2" s="103"/>
      <c r="G2" s="103"/>
      <c r="H2" s="103"/>
      <c r="I2" s="103"/>
      <c r="J2" s="103"/>
      <c r="K2" s="103"/>
      <c r="L2" s="103"/>
    </row>
    <row r="3" spans="2:15" ht="34.5" customHeight="1" x14ac:dyDescent="0.25">
      <c r="B3" s="103"/>
    </row>
    <row r="4" spans="2:15" ht="0.95" customHeight="1" x14ac:dyDescent="0.25"/>
    <row r="5" spans="2:15" ht="4.1500000000000004" customHeight="1" x14ac:dyDescent="0.25"/>
    <row r="6" spans="2:15" ht="11.65" customHeight="1" x14ac:dyDescent="0.25"/>
    <row r="7" spans="2:15" ht="13.5" customHeight="1" x14ac:dyDescent="0.25">
      <c r="D7" s="113" t="s">
        <v>1</v>
      </c>
      <c r="E7" s="136"/>
      <c r="F7" s="136"/>
      <c r="G7" s="136"/>
      <c r="H7" s="107" t="s">
        <v>2</v>
      </c>
      <c r="I7" s="136"/>
      <c r="J7" s="136"/>
      <c r="K7" s="108" t="s">
        <v>82</v>
      </c>
      <c r="L7" s="136"/>
      <c r="M7" s="137"/>
    </row>
    <row r="8" spans="2:15" ht="13.5" customHeight="1" x14ac:dyDescent="0.25">
      <c r="D8" s="105" t="s">
        <v>83</v>
      </c>
      <c r="E8" s="103"/>
      <c r="F8" s="103"/>
      <c r="G8" s="103"/>
      <c r="H8" s="126">
        <v>202304</v>
      </c>
      <c r="I8" s="103"/>
      <c r="J8" s="103"/>
      <c r="K8" s="126">
        <v>781</v>
      </c>
      <c r="L8" s="103"/>
      <c r="M8" s="103"/>
    </row>
    <row r="9" spans="2:15" ht="12.4" customHeight="1" x14ac:dyDescent="0.25"/>
    <row r="10" spans="2:15" ht="15.75" customHeight="1" x14ac:dyDescent="0.25">
      <c r="D10" s="146" t="s">
        <v>84</v>
      </c>
      <c r="E10" s="103"/>
      <c r="F10" s="103"/>
    </row>
    <row r="11" spans="2:15" ht="3.95" customHeight="1" x14ac:dyDescent="0.25"/>
    <row r="12" spans="2:15" ht="13.5" customHeight="1" x14ac:dyDescent="0.25">
      <c r="D12" s="117" t="s">
        <v>5</v>
      </c>
      <c r="E12" s="136"/>
      <c r="F12" s="147" t="s">
        <v>85</v>
      </c>
      <c r="G12" s="148"/>
      <c r="H12" s="148"/>
      <c r="I12" s="148"/>
      <c r="J12" s="147" t="s">
        <v>7</v>
      </c>
      <c r="K12" s="148"/>
      <c r="L12" s="108" t="s">
        <v>3</v>
      </c>
      <c r="M12" s="137"/>
    </row>
    <row r="13" spans="2:15" ht="13.5" customHeight="1" x14ac:dyDescent="0.25">
      <c r="D13" s="102">
        <v>10000</v>
      </c>
      <c r="E13" s="103"/>
      <c r="F13" s="138">
        <v>763</v>
      </c>
      <c r="G13" s="138"/>
      <c r="H13" s="138"/>
      <c r="I13" s="138"/>
      <c r="J13" s="102">
        <v>6539150</v>
      </c>
      <c r="K13" s="103"/>
      <c r="L13" s="139" t="s">
        <v>3</v>
      </c>
      <c r="M13" s="103"/>
    </row>
    <row r="14" spans="2:15" ht="13.5" customHeight="1" x14ac:dyDescent="0.25">
      <c r="D14" s="111" t="s">
        <v>3</v>
      </c>
      <c r="E14" s="140"/>
      <c r="F14" s="141">
        <v>763</v>
      </c>
      <c r="G14" s="141"/>
      <c r="H14" s="141"/>
      <c r="I14" s="141"/>
      <c r="J14" s="142">
        <v>6539150</v>
      </c>
      <c r="K14" s="143"/>
      <c r="L14" s="144" t="s">
        <v>3</v>
      </c>
      <c r="M14" s="145"/>
      <c r="O14" s="12"/>
    </row>
    <row r="15" spans="2:15" ht="21.95" customHeight="1" x14ac:dyDescent="0.25"/>
    <row r="16" spans="2:15" ht="15.75" customHeight="1" x14ac:dyDescent="0.25">
      <c r="D16" s="127"/>
      <c r="E16" s="128"/>
      <c r="F16" s="128"/>
      <c r="G16" s="128"/>
      <c r="H16" s="128"/>
      <c r="I16" s="22"/>
      <c r="J16" s="22"/>
      <c r="K16" s="22"/>
      <c r="L16" s="22"/>
      <c r="M16" s="22"/>
    </row>
    <row r="17" spans="4:13" ht="5.0999999999999996" customHeight="1" x14ac:dyDescent="0.25">
      <c r="D17" s="22"/>
      <c r="E17" s="22"/>
      <c r="F17" s="22"/>
      <c r="G17" s="22"/>
      <c r="H17" s="22"/>
      <c r="I17" s="22"/>
      <c r="J17" s="22"/>
      <c r="K17" s="22"/>
      <c r="L17" s="22"/>
      <c r="M17" s="22"/>
    </row>
    <row r="18" spans="4:13" ht="13.5" customHeight="1" x14ac:dyDescent="0.25">
      <c r="D18" s="124"/>
      <c r="E18" s="125"/>
      <c r="F18" s="124"/>
      <c r="G18" s="125"/>
      <c r="H18" s="125"/>
      <c r="I18" s="125"/>
      <c r="J18" s="124"/>
      <c r="K18" s="125"/>
      <c r="L18" s="124"/>
      <c r="M18" s="125"/>
    </row>
    <row r="19" spans="4:13" ht="13.5" customHeight="1" x14ac:dyDescent="0.25">
      <c r="D19" s="129"/>
      <c r="E19" s="128"/>
      <c r="F19" s="130"/>
      <c r="G19" s="128"/>
      <c r="H19" s="128"/>
      <c r="I19" s="128"/>
      <c r="J19" s="131"/>
      <c r="K19" s="128"/>
      <c r="L19" s="129"/>
      <c r="M19" s="128"/>
    </row>
    <row r="20" spans="4:13" ht="13.5" customHeight="1" x14ac:dyDescent="0.25">
      <c r="D20" s="132"/>
      <c r="E20" s="125"/>
      <c r="F20" s="133"/>
      <c r="G20" s="125"/>
      <c r="H20" s="125"/>
      <c r="I20" s="125"/>
      <c r="J20" s="134"/>
      <c r="K20" s="125"/>
      <c r="L20" s="135"/>
      <c r="M20" s="125"/>
    </row>
    <row r="21" spans="4:13" ht="13.5" customHeight="1" x14ac:dyDescent="0.25"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4:13" ht="23.85" customHeight="1" x14ac:dyDescent="0.25">
      <c r="D22" s="127"/>
      <c r="E22" s="128"/>
      <c r="F22" s="128"/>
      <c r="G22" s="128"/>
      <c r="H22" s="128"/>
      <c r="I22" s="22"/>
      <c r="J22" s="22"/>
      <c r="K22" s="22"/>
      <c r="L22" s="22"/>
      <c r="M22" s="22"/>
    </row>
    <row r="23" spans="4:13" ht="15.75" customHeight="1" x14ac:dyDescent="0.25">
      <c r="D23" s="22"/>
      <c r="E23" s="22"/>
      <c r="F23" s="22"/>
      <c r="G23" s="22"/>
      <c r="H23" s="22"/>
      <c r="I23" s="22"/>
      <c r="J23" s="22"/>
      <c r="K23" s="22"/>
      <c r="L23" s="22"/>
      <c r="M23" s="22"/>
    </row>
    <row r="24" spans="4:13" ht="18" customHeight="1" x14ac:dyDescent="0.25">
      <c r="D24" s="124"/>
      <c r="E24" s="125"/>
      <c r="F24" s="124"/>
      <c r="G24" s="125"/>
      <c r="H24" s="125"/>
      <c r="I24" s="125"/>
      <c r="J24" s="124"/>
      <c r="K24" s="125"/>
      <c r="L24" s="124"/>
      <c r="M24" s="125"/>
    </row>
    <row r="25" spans="4:13" ht="13.5" customHeight="1" x14ac:dyDescent="0.25">
      <c r="D25" s="131"/>
      <c r="E25" s="128"/>
      <c r="F25" s="130"/>
      <c r="G25" s="128"/>
      <c r="H25" s="128"/>
      <c r="I25" s="128"/>
      <c r="J25" s="131"/>
      <c r="K25" s="128"/>
      <c r="L25" s="129"/>
      <c r="M25" s="128"/>
    </row>
    <row r="26" spans="4:13" ht="13.5" customHeight="1" x14ac:dyDescent="0.25">
      <c r="D26" s="131"/>
      <c r="E26" s="128"/>
      <c r="F26" s="130"/>
      <c r="G26" s="128"/>
      <c r="H26" s="128"/>
      <c r="I26" s="128"/>
      <c r="J26" s="131"/>
      <c r="K26" s="128"/>
      <c r="L26" s="129"/>
      <c r="M26" s="128"/>
    </row>
    <row r="27" spans="4:13" ht="13.5" customHeight="1" x14ac:dyDescent="0.25">
      <c r="D27" s="132"/>
      <c r="E27" s="125"/>
      <c r="F27" s="133"/>
      <c r="G27" s="125"/>
      <c r="H27" s="125"/>
      <c r="I27" s="125"/>
      <c r="J27" s="134"/>
      <c r="K27" s="125"/>
      <c r="L27" s="135"/>
      <c r="M27" s="125"/>
    </row>
    <row r="28" spans="4:13" ht="13.5" customHeight="1" x14ac:dyDescent="0.25">
      <c r="D28" s="22"/>
      <c r="E28" s="22"/>
      <c r="F28" s="22"/>
      <c r="G28" s="22"/>
      <c r="H28" s="22"/>
      <c r="I28" s="22"/>
      <c r="J28" s="22"/>
      <c r="K28" s="22"/>
      <c r="L28" s="22"/>
      <c r="M28" s="22"/>
    </row>
    <row r="29" spans="4:13" x14ac:dyDescent="0.25">
      <c r="D29" s="22"/>
      <c r="E29" s="22"/>
      <c r="F29" s="22"/>
      <c r="G29" s="22"/>
      <c r="H29" s="22"/>
      <c r="I29" s="22"/>
      <c r="J29" s="22"/>
      <c r="K29" s="22"/>
      <c r="L29" s="22"/>
      <c r="M29" s="22"/>
    </row>
    <row r="30" spans="4:13" x14ac:dyDescent="0.25">
      <c r="D30" s="22"/>
      <c r="E30" s="22"/>
      <c r="F30" s="22"/>
      <c r="G30" s="22"/>
      <c r="H30" s="22"/>
      <c r="I30" s="22"/>
      <c r="J30" s="22"/>
      <c r="K30" s="22"/>
      <c r="L30" s="22"/>
      <c r="M30" s="22"/>
    </row>
  </sheetData>
  <mergeCells count="51">
    <mergeCell ref="D10:F10"/>
    <mergeCell ref="D12:E12"/>
    <mergeCell ref="F12:I12"/>
    <mergeCell ref="J12:K12"/>
    <mergeCell ref="L12:M12"/>
    <mergeCell ref="D13:E13"/>
    <mergeCell ref="F13:I13"/>
    <mergeCell ref="J13:K13"/>
    <mergeCell ref="L13:M13"/>
    <mergeCell ref="D14:E14"/>
    <mergeCell ref="F14:I14"/>
    <mergeCell ref="J14:K14"/>
    <mergeCell ref="L14:M14"/>
    <mergeCell ref="D16:H16"/>
    <mergeCell ref="D18:E18"/>
    <mergeCell ref="F18:I18"/>
    <mergeCell ref="J18:K18"/>
    <mergeCell ref="L18:M18"/>
    <mergeCell ref="D27:E27"/>
    <mergeCell ref="F27:I27"/>
    <mergeCell ref="J27:K27"/>
    <mergeCell ref="L27:M27"/>
    <mergeCell ref="D25:E25"/>
    <mergeCell ref="F25:I25"/>
    <mergeCell ref="J25:K25"/>
    <mergeCell ref="L25:M25"/>
    <mergeCell ref="D26:E26"/>
    <mergeCell ref="F26:I26"/>
    <mergeCell ref="J26:K26"/>
    <mergeCell ref="L26:M26"/>
    <mergeCell ref="B1:B3"/>
    <mergeCell ref="E2:L2"/>
    <mergeCell ref="D7:G7"/>
    <mergeCell ref="H7:J7"/>
    <mergeCell ref="K7:M7"/>
    <mergeCell ref="D24:E24"/>
    <mergeCell ref="F24:I24"/>
    <mergeCell ref="J24:K24"/>
    <mergeCell ref="L24:M24"/>
    <mergeCell ref="D8:G8"/>
    <mergeCell ref="H8:J8"/>
    <mergeCell ref="K8:M8"/>
    <mergeCell ref="D22:H22"/>
    <mergeCell ref="D19:E19"/>
    <mergeCell ref="F19:I19"/>
    <mergeCell ref="J19:K19"/>
    <mergeCell ref="L19:M19"/>
    <mergeCell ref="D20:E20"/>
    <mergeCell ref="F20:I20"/>
    <mergeCell ref="J20:K20"/>
    <mergeCell ref="L20:M20"/>
  </mergeCells>
  <pageMargins left="0.25" right="0.25" top="1" bottom="1.48042007874016" header="1" footer="1"/>
  <pageSetup orientation="landscape" horizontalDpi="300" verticalDpi="300" r:id="rId1"/>
  <headerFooter alignWithMargins="0">
    <oddFooter>&amp;L&amp;"Verdana,Bold"&amp;5 Página  1 de  2 &amp;R&amp;"Verdana,Bold"&amp;5 Sistema de Información Programa Supérate - SIPS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Bono Luz</vt:lpstr>
      <vt:lpstr>Bono Gas</vt:lpstr>
      <vt:lpstr>Aliméntate</vt:lpstr>
      <vt:lpstr>Mujer Supérate</vt:lpstr>
      <vt:lpstr>'Mujer Supérate'!Títulos_a_imprimir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Rosario</dc:creator>
  <cp:lastModifiedBy>Eduardo Jose Camilo Alvarado</cp:lastModifiedBy>
  <dcterms:created xsi:type="dcterms:W3CDTF">2022-05-11T12:55:21Z</dcterms:created>
  <dcterms:modified xsi:type="dcterms:W3CDTF">2023-06-07T20:12:12Z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