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NOVIEMBRE 2023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3" l="1"/>
  <c r="G120" i="3"/>
  <c r="G123" i="3"/>
  <c r="G146" i="3"/>
  <c r="G147" i="3" s="1"/>
  <c r="G89" i="3"/>
  <c r="G83" i="3"/>
  <c r="G82" i="3"/>
  <c r="G93" i="3" s="1"/>
  <c r="G75" i="3"/>
  <c r="G74" i="3"/>
  <c r="G49" i="3"/>
  <c r="G22" i="3"/>
  <c r="G18" i="3"/>
  <c r="G17" i="3"/>
  <c r="G197" i="3" l="1"/>
  <c r="G192" i="3"/>
  <c r="G198" i="3" l="1"/>
  <c r="H29" i="2" s="1"/>
  <c r="G193" i="3"/>
  <c r="H28" i="2" s="1"/>
  <c r="H20" i="2"/>
  <c r="G187" i="3" l="1"/>
  <c r="H27" i="2" s="1"/>
  <c r="G180" i="3"/>
  <c r="H25" i="2"/>
  <c r="G76" i="3"/>
  <c r="H19" i="2" s="1"/>
  <c r="G57" i="3"/>
  <c r="G58" i="3" s="1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G69" i="3" s="1"/>
  <c r="H42" i="1" s="1"/>
  <c r="H43" i="1" s="1"/>
  <c r="H45" i="1" s="1"/>
  <c r="J47" i="1" s="1"/>
</calcChain>
</file>

<file path=xl/sharedStrings.xml><?xml version="1.0" encoding="utf-8"?>
<sst xmlns="http://schemas.openxmlformats.org/spreadsheetml/2006/main" count="299" uniqueCount="270">
  <si>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</si>
  <si>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</si>
  <si>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</si>
  <si>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</si>
  <si>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</si>
  <si>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</si>
  <si>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</si>
  <si>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</si>
  <si>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</si>
  <si>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</si>
  <si>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</si>
  <si>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</si>
  <si>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</si>
  <si>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</si>
  <si>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</si>
  <si>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</si>
  <si>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</si>
  <si>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</si>
  <si>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</si>
  <si>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</si>
  <si>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</si>
  <si>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</si>
  <si>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</si>
  <si>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</si>
  <si>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</si>
  <si>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</si>
  <si>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</si>
  <si>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</si>
  <si>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</si>
  <si>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</si>
  <si>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</si>
  <si>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</si>
  <si>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</si>
  <si>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</si>
  <si>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</si>
  <si>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</si>
  <si>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</si>
  <si>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</si>
  <si>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</si>
  <si>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</si>
  <si>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</si>
  <si>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</si>
  <si>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</si>
  <si>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</si>
  <si>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</si>
  <si>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</si>
  <si>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</si>
  <si>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</si>
  <si>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</si>
  <si>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</si>
  <si>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</si>
  <si>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</si>
  <si>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</si>
  <si>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</si>
  <si>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</si>
  <si>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</si>
  <si>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</si>
  <si>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</si>
  <si>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</si>
  <si>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</si>
  <si>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</si>
  <si>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</si>
  <si>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</si>
  <si>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</si>
  <si>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</si>
  <si>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</si>
  <si>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</si>
  <si>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</si>
  <si>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</si>
  <si>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</si>
  <si>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</si>
  <si>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</si>
  <si>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</si>
  <si>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</si>
  <si>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</si>
  <si>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</si>
  <si>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</si>
  <si>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</si>
  <si>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</si>
  <si>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</si>
  <si>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</si>
  <si>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</si>
  <si>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</si>
  <si>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</si>
  <si>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</si>
  <si>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</si>
  <si>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</si>
  <si>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</si>
  <si>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</si>
  <si>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</si>
  <si>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</si>
  <si>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</si>
  <si>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</si>
  <si>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</si>
  <si>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</si>
  <si>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</si>
  <si>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</si>
  <si>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</si>
  <si>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</si>
  <si>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</si>
  <si>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</si>
  <si>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</si>
  <si>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</si>
  <si>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</si>
  <si>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</si>
  <si>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</si>
  <si>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</si>
  <si>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</si>
  <si>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</si>
  <si>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</si>
  <si>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</si>
  <si>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</si>
  <si>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</si>
  <si>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</si>
  <si>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</si>
  <si>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</si>
  <si>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</si>
  <si>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</si>
  <si>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</si>
  <si>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</si>
  <si>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</si>
  <si>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</si>
  <si>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</si>
  <si>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</si>
  <si>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</si>
  <si>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</si>
  <si>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</si>
  <si>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</si>
  <si>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</si>
  <si>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</si>
  <si>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</si>
  <si>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</si>
  <si>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</si>
  <si>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</si>
  <si>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</si>
  <si>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</si>
  <si>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</si>
  <si>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</si>
  <si>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</si>
  <si>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</si>
  <si>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</si>
  <si>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</si>
  <si>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</si>
  <si>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</si>
  <si>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</si>
  <si>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</si>
  <si>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</si>
  <si>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</si>
  <si>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</si>
  <si>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</si>
  <si>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</si>
  <si>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</si>
  <si>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</si>
  <si>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</si>
  <si>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</si>
  <si>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</si>
  <si>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</si>
  <si>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</si>
  <si>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</si>
  <si>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</si>
  <si>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</si>
  <si>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</si>
  <si>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</si>
  <si>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</si>
  <si>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</si>
  <si>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</si>
  <si>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</si>
  <si>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</si>
  <si>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</si>
  <si>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</si>
  <si>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</si>
  <si>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</si>
  <si>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</si>
  <si>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</si>
  <si>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</si>
  <si>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</si>
  <si>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</si>
  <si>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</si>
  <si>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</si>
  <si>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</si>
  <si>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</si>
  <si>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</si>
  <si>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</si>
  <si>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</si>
  <si>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</si>
  <si>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</si>
  <si>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</si>
  <si>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</si>
  <si>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</si>
  <si>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</si>
  <si>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</si>
  <si>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</si>
  <si>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</si>
  <si>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</si>
  <si>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</si>
  <si>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</si>
  <si>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</si>
  <si>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</si>
  <si>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</si>
  <si>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</si>
  <si>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</si>
  <si>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</si>
  <si>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</si>
  <si>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</si>
  <si>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</si>
  <si>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</si>
  <si>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</si>
  <si>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</si>
  <si>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</si>
  <si>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</si>
  <si>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</si>
  <si>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</si>
  <si>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</si>
  <si>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</si>
  <si>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</si>
  <si>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</si>
  <si>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</si>
  <si>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</si>
  <si>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</si>
  <si>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</si>
  <si>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</si>
  <si>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</si>
  <si>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</si>
  <si>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</si>
  <si>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</si>
  <si>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</si>
  <si>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</si>
  <si>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</si>
  <si>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</si>
  <si>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</si>
  <si>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</si>
  <si>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</si>
  <si>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</si>
  <si>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</si>
  <si>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</si>
  <si>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</si>
  <si>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</si>
  <si>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 xml:space="preserve">  6-237105</t>
  </si>
  <si>
    <t>ACEITES Y GRASAS</t>
  </si>
  <si>
    <t>6-228705</t>
  </si>
  <si>
    <t>SERVICIOS DE INFORMÁTICA Y SISTEMAS COMPUTARIZADOS</t>
  </si>
  <si>
    <t>Elpidio Jose Garcia Alvarez</t>
  </si>
  <si>
    <t>Sub Director Administrativo y Financiera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</si>
  <si>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</si>
  <si>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</si>
  <si>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</si>
  <si>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</si>
  <si>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</si>
  <si>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</si>
  <si>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</si>
  <si>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</si>
  <si>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</si>
  <si>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</si>
  <si>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</si>
  <si>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</si>
  <si>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AL 30 DE NOVIEMBRE DEL 2023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</si>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</sst>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abSelected="1" workbookViewId="0">
      <selection activeCell="B17" sqref="B17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255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10742344.550000001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2405409.88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13147754.43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875746321.59000003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192663518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205811272.43000001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41030347.030000001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45200041.090000004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86230388.120000005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119580884.3099999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119580884.3099999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205811272.42999989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>
        <f>H29-H45</f>
        <v>0</v>
      </c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241</v>
      </c>
      <c r="I54" s="24"/>
    </row>
    <row r="55" spans="2:9" x14ac:dyDescent="0.25">
      <c r="B55" s="32" t="s">
        <v>26</v>
      </c>
      <c r="C55" s="9"/>
      <c r="D55" s="24"/>
      <c r="G55" s="67" t="s">
        <v>242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16" workbookViewId="0">
      <selection activeCell="B15" sqref="B15"/>
    </sheetView>
  </sheetViews>
  <sheetFormatPr baseColWidth="10" defaultRowHeight="15" x14ac:dyDescent="0.25"/>
  <cols>
    <col min="1" max="1" width="4.5703125" style="1" customWidth="1"/>
    <col min="2" max="2" width="6.1406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5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255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7433620318.25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146000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7433766318.25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'!G93</f>
        <v>287836427.69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'!G147</f>
        <v>610244133.99999988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'!G180</f>
        <v>7219309.7699999996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'!G187</f>
        <v>6528466446.79</v>
      </c>
    </row>
    <row r="28" spans="1:13" x14ac:dyDescent="0.25">
      <c r="A28" s="22" t="s">
        <v>206</v>
      </c>
      <c r="C28" s="52" t="s">
        <v>207</v>
      </c>
      <c r="D28" s="2"/>
      <c r="F28" s="22" t="s">
        <v>208</v>
      </c>
      <c r="G28" s="2"/>
      <c r="H28" s="11">
        <f>'Nota a los Estado '!G193</f>
        <v>0</v>
      </c>
    </row>
    <row r="29" spans="1:13" x14ac:dyDescent="0.25">
      <c r="A29" s="22" t="s">
        <v>209</v>
      </c>
      <c r="C29" s="52" t="s">
        <v>210</v>
      </c>
      <c r="D29" s="2"/>
      <c r="F29" s="22" t="s">
        <v>211</v>
      </c>
      <c r="G29" s="2"/>
      <c r="H29" s="13">
        <f>'Nota a los Estado '!G198</f>
        <v>0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7433766318.25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0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0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241</v>
      </c>
    </row>
    <row r="45" spans="2:10" x14ac:dyDescent="0.25">
      <c r="B45" s="32" t="s">
        <v>26</v>
      </c>
      <c r="C45" s="9"/>
      <c r="F45" s="67" t="s">
        <v>242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206"/>
  <sheetViews>
    <sheetView topLeftCell="A98" workbookViewId="0">
      <selection activeCell="G185" sqref="G185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2.28515625" style="1" customWidth="1"/>
    <col min="10" max="10" width="14.85546875" style="1" bestFit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255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7" x14ac:dyDescent="0.25">
      <c r="B17" s="57" t="s">
        <v>49</v>
      </c>
      <c r="C17" s="2"/>
      <c r="E17" s="2"/>
      <c r="F17" s="2"/>
      <c r="G17" s="40">
        <f>2556411.04</f>
        <v>2556411.04</v>
      </c>
    </row>
    <row r="18" spans="2:7" x14ac:dyDescent="0.25">
      <c r="B18" s="57" t="s">
        <v>50</v>
      </c>
      <c r="C18" s="2"/>
      <c r="E18" s="2"/>
      <c r="F18" s="2"/>
      <c r="G18" s="63">
        <f>8185933.51</f>
        <v>8185933.5099999998</v>
      </c>
    </row>
    <row r="19" spans="2:7" x14ac:dyDescent="0.25">
      <c r="B19" s="9"/>
      <c r="C19" s="2"/>
      <c r="D19" s="2"/>
      <c r="E19" s="2"/>
      <c r="F19" s="2"/>
      <c r="G19" s="56">
        <f>SUM(G17:G18)</f>
        <v>10742344.550000001</v>
      </c>
    </row>
    <row r="20" spans="2:7" x14ac:dyDescent="0.25">
      <c r="B20" s="9"/>
      <c r="C20" s="2"/>
      <c r="D20" s="2"/>
      <c r="E20" s="2"/>
      <c r="F20" s="2"/>
      <c r="G20" s="10"/>
    </row>
    <row r="21" spans="2:7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7" x14ac:dyDescent="0.25">
      <c r="B22" s="57" t="s">
        <v>53</v>
      </c>
      <c r="C22" s="2"/>
      <c r="E22" s="2"/>
      <c r="F22" s="2"/>
      <c r="G22" s="39">
        <f>2405409.88</f>
        <v>2405409.88</v>
      </c>
    </row>
    <row r="23" spans="2:7" x14ac:dyDescent="0.25">
      <c r="B23" s="57"/>
      <c r="C23" s="2"/>
      <c r="D23" s="2"/>
      <c r="E23" s="2"/>
      <c r="F23" s="2"/>
      <c r="G23" s="41">
        <f>SUM(G22:G22)</f>
        <v>2405409.88</v>
      </c>
    </row>
    <row r="24" spans="2:7" x14ac:dyDescent="0.25">
      <c r="B24" s="57"/>
      <c r="C24" s="2"/>
      <c r="D24" s="2"/>
      <c r="E24" s="2"/>
      <c r="F24" s="2"/>
      <c r="G24" s="12"/>
    </row>
    <row r="25" spans="2:7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7" x14ac:dyDescent="0.25">
      <c r="B26" s="57" t="s">
        <v>57</v>
      </c>
      <c r="C26" s="2"/>
      <c r="D26" s="2"/>
      <c r="E26" s="2"/>
      <c r="F26" s="2"/>
      <c r="G26" s="40">
        <v>484277787.00999999</v>
      </c>
    </row>
    <row r="27" spans="2:7" x14ac:dyDescent="0.25">
      <c r="B27" s="57" t="s">
        <v>58</v>
      </c>
      <c r="C27" s="2"/>
      <c r="D27" s="2"/>
      <c r="E27" s="2"/>
      <c r="F27" s="2"/>
      <c r="G27" s="40">
        <v>23064753.690000001</v>
      </c>
    </row>
    <row r="28" spans="2:7" x14ac:dyDescent="0.25">
      <c r="B28" s="57" t="s">
        <v>59</v>
      </c>
      <c r="C28" s="2"/>
      <c r="D28" s="2"/>
      <c r="E28" s="2"/>
      <c r="F28" s="2"/>
      <c r="G28" s="40">
        <v>618356.04</v>
      </c>
    </row>
    <row r="29" spans="2:7" x14ac:dyDescent="0.25">
      <c r="B29" s="57" t="s">
        <v>60</v>
      </c>
      <c r="C29" s="2"/>
      <c r="D29" s="2"/>
      <c r="E29" s="2"/>
      <c r="F29" s="2"/>
      <c r="G29" s="40">
        <v>102694232.45</v>
      </c>
    </row>
    <row r="30" spans="2:7" x14ac:dyDescent="0.25">
      <c r="B30" s="57" t="s">
        <v>61</v>
      </c>
      <c r="C30" s="2"/>
      <c r="D30" s="2"/>
      <c r="E30" s="2"/>
      <c r="F30" s="2"/>
      <c r="G30" s="40">
        <v>96010686.980000004</v>
      </c>
    </row>
    <row r="31" spans="2:7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7" x14ac:dyDescent="0.25">
      <c r="B32" s="57" t="s">
        <v>63</v>
      </c>
      <c r="C32" s="2"/>
      <c r="D32" s="2"/>
      <c r="E32" s="2"/>
      <c r="F32" s="2"/>
      <c r="G32" s="40">
        <v>168452570.38999999</v>
      </c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875746321.59000003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f>41030347.03</f>
        <v>41030347.030000001</v>
      </c>
    </row>
    <row r="50" spans="2:12" x14ac:dyDescent="0.25">
      <c r="B50" s="20"/>
      <c r="C50" s="2"/>
      <c r="D50" s="2"/>
      <c r="E50" s="2"/>
      <c r="F50" s="2"/>
      <c r="G50" s="41">
        <f>SUM(G49)</f>
        <v>41030347.030000001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45200041.09</f>
        <v>45200041.090000004</v>
      </c>
    </row>
    <row r="58" spans="2:12" x14ac:dyDescent="0.25">
      <c r="B58" s="20"/>
      <c r="C58" s="2"/>
      <c r="D58" s="2"/>
      <c r="E58" s="2"/>
      <c r="F58" s="2"/>
      <c r="G58" s="47">
        <f>SUM(G57)</f>
        <v>45200041.090000004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75740322.010000005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23530161.649999976</v>
      </c>
    </row>
    <row r="68" spans="2:12" x14ac:dyDescent="0.25">
      <c r="B68" s="57" t="s">
        <v>154</v>
      </c>
      <c r="C68" s="2"/>
      <c r="D68" s="2"/>
      <c r="E68" s="2"/>
      <c r="F68" s="2"/>
      <c r="G68" s="63">
        <v>0</v>
      </c>
    </row>
    <row r="69" spans="2:12" x14ac:dyDescent="0.25">
      <c r="B69" s="20"/>
      <c r="C69" s="2"/>
      <c r="D69" s="2"/>
      <c r="E69" s="2"/>
      <c r="F69" s="2"/>
      <c r="G69" s="10">
        <f>SUM(G65:G68)</f>
        <v>119580884.3099999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f>7433474318.25</f>
        <v>7433474318.25</v>
      </c>
    </row>
    <row r="75" spans="2:12" x14ac:dyDescent="0.25">
      <c r="B75" s="57" t="s">
        <v>35</v>
      </c>
      <c r="C75" s="2"/>
      <c r="E75" s="2"/>
      <c r="G75" s="38">
        <f>146000</f>
        <v>146000</v>
      </c>
    </row>
    <row r="76" spans="2:12" x14ac:dyDescent="0.25">
      <c r="B76" s="9"/>
      <c r="C76" s="2"/>
      <c r="D76" s="2"/>
      <c r="E76" s="2"/>
      <c r="G76" s="42">
        <f>SUM(G74:G75)</f>
        <v>7433620318.25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83500469.02</f>
        <v>83500469.019999996</v>
      </c>
    </row>
    <row r="83" spans="1:13" x14ac:dyDescent="0.25">
      <c r="A83" s="52" t="s">
        <v>156</v>
      </c>
      <c r="B83" s="57" t="s">
        <v>103</v>
      </c>
      <c r="G83" s="40">
        <f>86920066.67</f>
        <v>86920066.670000002</v>
      </c>
    </row>
    <row r="84" spans="1:13" x14ac:dyDescent="0.25">
      <c r="A84" s="52" t="s">
        <v>157</v>
      </c>
      <c r="B84" s="57" t="s">
        <v>104</v>
      </c>
      <c r="G84" s="40">
        <v>0</v>
      </c>
    </row>
    <row r="85" spans="1:13" x14ac:dyDescent="0.25">
      <c r="A85" s="52" t="s">
        <v>158</v>
      </c>
      <c r="B85" s="57" t="s">
        <v>105</v>
      </c>
      <c r="G85" s="40">
        <v>407323.54</v>
      </c>
      <c r="M85" s="53"/>
    </row>
    <row r="86" spans="1:13" x14ac:dyDescent="0.25">
      <c r="A86" s="52" t="s">
        <v>159</v>
      </c>
      <c r="B86" s="57" t="s">
        <v>106</v>
      </c>
      <c r="C86" s="40"/>
      <c r="G86" s="40">
        <v>82500</v>
      </c>
    </row>
    <row r="87" spans="1:13" x14ac:dyDescent="0.25">
      <c r="A87" s="52" t="s">
        <v>160</v>
      </c>
      <c r="B87" s="57" t="s">
        <v>107</v>
      </c>
      <c r="G87" s="40">
        <v>5653230</v>
      </c>
    </row>
    <row r="88" spans="1:13" x14ac:dyDescent="0.25">
      <c r="A88" s="52" t="s">
        <v>227</v>
      </c>
      <c r="B88" s="64" t="s">
        <v>228</v>
      </c>
      <c r="G88" s="40">
        <v>0</v>
      </c>
    </row>
    <row r="89" spans="1:13" x14ac:dyDescent="0.25">
      <c r="A89" s="52" t="s">
        <v>256</v>
      </c>
      <c r="B89" s="64" t="s">
        <v>257</v>
      </c>
      <c r="G89" s="40">
        <f>87285310.92</f>
        <v>87285310.920000002</v>
      </c>
    </row>
    <row r="90" spans="1:13" x14ac:dyDescent="0.25">
      <c r="A90" s="52" t="s">
        <v>161</v>
      </c>
      <c r="B90" s="57" t="s">
        <v>108</v>
      </c>
      <c r="G90" s="40">
        <v>11141573.689999999</v>
      </c>
    </row>
    <row r="91" spans="1:13" x14ac:dyDescent="0.25">
      <c r="A91" s="52" t="s">
        <v>162</v>
      </c>
      <c r="B91" s="57" t="s">
        <v>109</v>
      </c>
      <c r="G91" s="40">
        <v>11184390.41</v>
      </c>
    </row>
    <row r="92" spans="1:13" x14ac:dyDescent="0.25">
      <c r="A92" s="52" t="s">
        <v>163</v>
      </c>
      <c r="B92" s="57" t="s">
        <v>110</v>
      </c>
      <c r="G92" s="68">
        <v>1661563.44</v>
      </c>
    </row>
    <row r="93" spans="1:13" x14ac:dyDescent="0.25">
      <c r="G93" s="42">
        <f>G82+G83+G84+G85+G86+G87+G88+G89+G90+G91+G92</f>
        <v>287836427.69</v>
      </c>
      <c r="J93" s="48"/>
    </row>
    <row r="96" spans="1:13" x14ac:dyDescent="0.25">
      <c r="H96" s="25"/>
      <c r="L96" s="48"/>
    </row>
    <row r="97" spans="1:8" x14ac:dyDescent="0.25">
      <c r="H97" s="27"/>
    </row>
    <row r="98" spans="1:8" x14ac:dyDescent="0.25">
      <c r="H98" s="29"/>
    </row>
    <row r="99" spans="1:8" x14ac:dyDescent="0.25">
      <c r="H99" s="25"/>
    </row>
    <row r="100" spans="1:8" x14ac:dyDescent="0.25">
      <c r="H100" s="25"/>
    </row>
    <row r="101" spans="1:8" x14ac:dyDescent="0.25">
      <c r="H101" s="25"/>
    </row>
    <row r="102" spans="1:8" x14ac:dyDescent="0.25">
      <c r="H102" s="25"/>
    </row>
    <row r="103" spans="1:8" x14ac:dyDescent="0.25">
      <c r="H103" s="25"/>
    </row>
    <row r="104" spans="1:8" x14ac:dyDescent="0.25">
      <c r="H104" s="30"/>
    </row>
    <row r="105" spans="1:8" x14ac:dyDescent="0.25">
      <c r="H105" s="27"/>
    </row>
    <row r="106" spans="1:8" x14ac:dyDescent="0.25">
      <c r="H106" s="29"/>
    </row>
    <row r="107" spans="1:8" x14ac:dyDescent="0.25">
      <c r="H107" s="30"/>
    </row>
    <row r="108" spans="1:8" x14ac:dyDescent="0.25">
      <c r="A108" s="51" t="s">
        <v>89</v>
      </c>
      <c r="B108" s="51" t="s">
        <v>90</v>
      </c>
      <c r="C108" s="40"/>
      <c r="E108" s="48"/>
      <c r="G108" s="6" t="s">
        <v>101</v>
      </c>
      <c r="H108" s="30"/>
    </row>
    <row r="109" spans="1:8" x14ac:dyDescent="0.25">
      <c r="A109" s="52" t="s">
        <v>262</v>
      </c>
      <c r="B109" s="57" t="s">
        <v>263</v>
      </c>
      <c r="C109" s="40"/>
      <c r="E109" s="48"/>
      <c r="G109" s="40">
        <v>121642.96</v>
      </c>
      <c r="H109" s="30"/>
    </row>
    <row r="110" spans="1:8" x14ac:dyDescent="0.25">
      <c r="A110" s="52" t="s">
        <v>164</v>
      </c>
      <c r="B110" s="57" t="s">
        <v>111</v>
      </c>
      <c r="G110" s="40">
        <v>7191882.46</v>
      </c>
      <c r="H110" s="30"/>
    </row>
    <row r="111" spans="1:8" x14ac:dyDescent="0.25">
      <c r="A111" s="52" t="s">
        <v>165</v>
      </c>
      <c r="B111" s="57" t="s">
        <v>112</v>
      </c>
      <c r="G111" s="40">
        <v>2442792.5299999998</v>
      </c>
      <c r="H111" s="30"/>
    </row>
    <row r="112" spans="1:8" x14ac:dyDescent="0.25">
      <c r="A112" s="52" t="s">
        <v>166</v>
      </c>
      <c r="B112" s="57" t="s">
        <v>113</v>
      </c>
      <c r="G112" s="40">
        <f>2832664.18</f>
        <v>2832664.18</v>
      </c>
      <c r="H112" s="30"/>
    </row>
    <row r="113" spans="1:8" x14ac:dyDescent="0.25">
      <c r="A113" s="52" t="s">
        <v>167</v>
      </c>
      <c r="B113" s="57" t="s">
        <v>114</v>
      </c>
      <c r="G113" s="40">
        <v>79487.600000000006</v>
      </c>
      <c r="H113" s="30"/>
    </row>
    <row r="114" spans="1:8" x14ac:dyDescent="0.25">
      <c r="A114" s="52" t="s">
        <v>243</v>
      </c>
      <c r="B114" s="57" t="s">
        <v>244</v>
      </c>
      <c r="G114" s="40">
        <v>0</v>
      </c>
      <c r="H114" s="30"/>
    </row>
    <row r="115" spans="1:8" x14ac:dyDescent="0.25">
      <c r="A115" s="52" t="s">
        <v>168</v>
      </c>
      <c r="B115" s="57" t="s">
        <v>115</v>
      </c>
      <c r="G115" s="40">
        <v>16666.669999999998</v>
      </c>
      <c r="H115" s="30"/>
    </row>
    <row r="116" spans="1:8" x14ac:dyDescent="0.25">
      <c r="A116" s="52" t="s">
        <v>169</v>
      </c>
      <c r="B116" s="57" t="s">
        <v>116</v>
      </c>
      <c r="G116" s="40">
        <v>139101.17000000001</v>
      </c>
      <c r="H116" s="30"/>
    </row>
    <row r="117" spans="1:8" x14ac:dyDescent="0.25">
      <c r="A117" s="52" t="s">
        <v>170</v>
      </c>
      <c r="B117" s="64" t="s">
        <v>117</v>
      </c>
      <c r="G117" s="40">
        <v>6765539.96</v>
      </c>
      <c r="H117" s="30"/>
    </row>
    <row r="118" spans="1:8" x14ac:dyDescent="0.25">
      <c r="A118" s="52" t="s">
        <v>171</v>
      </c>
      <c r="B118" s="57" t="s">
        <v>118</v>
      </c>
      <c r="G118" s="40">
        <v>0</v>
      </c>
      <c r="H118" s="30"/>
    </row>
    <row r="119" spans="1:8" x14ac:dyDescent="0.25">
      <c r="A119" s="52" t="s">
        <v>172</v>
      </c>
      <c r="B119" s="57" t="s">
        <v>119</v>
      </c>
      <c r="G119" s="40">
        <v>750000</v>
      </c>
      <c r="H119" s="30"/>
    </row>
    <row r="120" spans="1:8" x14ac:dyDescent="0.25">
      <c r="A120" s="52" t="s">
        <v>226</v>
      </c>
      <c r="B120" s="57" t="s">
        <v>120</v>
      </c>
      <c r="G120" s="40">
        <f>7996502.55</f>
        <v>7996502.5499999998</v>
      </c>
      <c r="H120" s="27"/>
    </row>
    <row r="121" spans="1:8" x14ac:dyDescent="0.25">
      <c r="A121" s="52" t="s">
        <v>173</v>
      </c>
      <c r="B121" s="57" t="s">
        <v>121</v>
      </c>
      <c r="G121" s="40">
        <v>66730</v>
      </c>
      <c r="H121" s="29"/>
    </row>
    <row r="122" spans="1:8" x14ac:dyDescent="0.25">
      <c r="A122" s="52" t="s">
        <v>174</v>
      </c>
      <c r="B122" s="57" t="s">
        <v>122</v>
      </c>
      <c r="G122" s="40">
        <v>1664025.15</v>
      </c>
      <c r="H122" s="25"/>
    </row>
    <row r="123" spans="1:8" x14ac:dyDescent="0.25">
      <c r="A123" s="52" t="s">
        <v>220</v>
      </c>
      <c r="B123" s="57" t="s">
        <v>221</v>
      </c>
      <c r="G123" s="40">
        <f>729303.72</f>
        <v>729303.72</v>
      </c>
      <c r="H123" s="27"/>
    </row>
    <row r="124" spans="1:8" x14ac:dyDescent="0.25">
      <c r="A124" s="52" t="s">
        <v>222</v>
      </c>
      <c r="B124" s="57" t="s">
        <v>223</v>
      </c>
      <c r="G124" s="40">
        <v>0</v>
      </c>
      <c r="H124" s="29"/>
    </row>
    <row r="125" spans="1:8" x14ac:dyDescent="0.25">
      <c r="A125" s="52" t="s">
        <v>224</v>
      </c>
      <c r="B125" s="57" t="s">
        <v>225</v>
      </c>
      <c r="G125" s="40">
        <v>0</v>
      </c>
      <c r="H125" s="25"/>
    </row>
    <row r="126" spans="1:8" x14ac:dyDescent="0.25">
      <c r="A126" s="52" t="s">
        <v>175</v>
      </c>
      <c r="B126" s="57" t="s">
        <v>246</v>
      </c>
      <c r="G126" s="40">
        <v>0</v>
      </c>
      <c r="H126" s="25"/>
    </row>
    <row r="127" spans="1:8" x14ac:dyDescent="0.25">
      <c r="A127" s="52" t="s">
        <v>245</v>
      </c>
      <c r="B127" s="57" t="s">
        <v>123</v>
      </c>
      <c r="G127" s="40">
        <v>0</v>
      </c>
      <c r="H127" s="25"/>
    </row>
    <row r="128" spans="1:8" x14ac:dyDescent="0.25">
      <c r="A128" s="52" t="s">
        <v>176</v>
      </c>
      <c r="B128" s="64" t="s">
        <v>124</v>
      </c>
      <c r="G128" s="40">
        <v>1529915.77</v>
      </c>
      <c r="H128" s="25"/>
    </row>
    <row r="129" spans="1:8" x14ac:dyDescent="0.25">
      <c r="A129" s="52" t="s">
        <v>247</v>
      </c>
      <c r="B129" s="64" t="s">
        <v>248</v>
      </c>
      <c r="G129" s="40">
        <v>0</v>
      </c>
      <c r="H129" s="25"/>
    </row>
    <row r="130" spans="1:8" x14ac:dyDescent="0.25">
      <c r="A130" s="52" t="s">
        <v>177</v>
      </c>
      <c r="B130" s="57" t="s">
        <v>125</v>
      </c>
      <c r="G130" s="40">
        <v>1375603.54</v>
      </c>
      <c r="H130" s="25"/>
    </row>
    <row r="131" spans="1:8" x14ac:dyDescent="0.25">
      <c r="A131" s="52" t="s">
        <v>178</v>
      </c>
      <c r="B131" s="57" t="s">
        <v>126</v>
      </c>
      <c r="G131" s="40">
        <v>2525517.02</v>
      </c>
      <c r="H131" s="25"/>
    </row>
    <row r="132" spans="1:8" x14ac:dyDescent="0.25">
      <c r="A132" s="52" t="s">
        <v>179</v>
      </c>
      <c r="B132" s="57" t="s">
        <v>127</v>
      </c>
      <c r="G132" s="40">
        <v>0</v>
      </c>
      <c r="H132" s="25"/>
    </row>
    <row r="133" spans="1:8" x14ac:dyDescent="0.25">
      <c r="A133" s="52" t="s">
        <v>258</v>
      </c>
      <c r="B133" s="57" t="s">
        <v>259</v>
      </c>
      <c r="G133" s="40">
        <v>333940</v>
      </c>
      <c r="H133" s="25"/>
    </row>
    <row r="134" spans="1:8" x14ac:dyDescent="0.25">
      <c r="A134" s="52" t="s">
        <v>180</v>
      </c>
      <c r="B134" s="57" t="s">
        <v>128</v>
      </c>
      <c r="G134" s="40">
        <v>0</v>
      </c>
      <c r="H134" s="25"/>
    </row>
    <row r="135" spans="1:8" x14ac:dyDescent="0.25">
      <c r="A135" s="52" t="s">
        <v>181</v>
      </c>
      <c r="B135" s="57" t="s">
        <v>129</v>
      </c>
      <c r="G135" s="40">
        <v>1513924</v>
      </c>
      <c r="H135" s="25"/>
    </row>
    <row r="136" spans="1:8" x14ac:dyDescent="0.25">
      <c r="A136" s="52" t="s">
        <v>249</v>
      </c>
      <c r="B136" s="57" t="s">
        <v>250</v>
      </c>
      <c r="G136" s="40">
        <v>0</v>
      </c>
      <c r="H136" s="25"/>
    </row>
    <row r="137" spans="1:8" x14ac:dyDescent="0.25">
      <c r="A137" s="52" t="s">
        <v>182</v>
      </c>
      <c r="B137" s="57" t="s">
        <v>130</v>
      </c>
      <c r="G137" s="40">
        <v>564921215.54999995</v>
      </c>
      <c r="H137" s="25"/>
    </row>
    <row r="138" spans="1:8" x14ac:dyDescent="0.25">
      <c r="A138" s="52" t="s">
        <v>251</v>
      </c>
      <c r="B138" s="57" t="s">
        <v>252</v>
      </c>
      <c r="G138" s="40">
        <v>141600</v>
      </c>
      <c r="H138" s="25"/>
    </row>
    <row r="139" spans="1:8" x14ac:dyDescent="0.25">
      <c r="A139" s="52" t="s">
        <v>183</v>
      </c>
      <c r="B139" s="57" t="s">
        <v>131</v>
      </c>
      <c r="G139" s="40">
        <v>0</v>
      </c>
      <c r="H139" s="25"/>
    </row>
    <row r="140" spans="1:8" x14ac:dyDescent="0.25">
      <c r="A140" s="52" t="s">
        <v>260</v>
      </c>
      <c r="B140" s="57" t="s">
        <v>261</v>
      </c>
      <c r="G140" s="40">
        <v>140000</v>
      </c>
      <c r="H140" s="25"/>
    </row>
    <row r="141" spans="1:8" x14ac:dyDescent="0.25">
      <c r="A141" s="52" t="s">
        <v>184</v>
      </c>
      <c r="B141" s="57" t="s">
        <v>132</v>
      </c>
      <c r="G141" s="40">
        <v>546930</v>
      </c>
      <c r="H141" s="25"/>
    </row>
    <row r="142" spans="1:8" x14ac:dyDescent="0.25">
      <c r="A142" s="52" t="s">
        <v>185</v>
      </c>
      <c r="B142" s="57" t="s">
        <v>133</v>
      </c>
      <c r="G142" s="40">
        <v>167250</v>
      </c>
      <c r="H142" s="25"/>
    </row>
    <row r="143" spans="1:8" x14ac:dyDescent="0.25">
      <c r="A143" s="52" t="s">
        <v>239</v>
      </c>
      <c r="B143" s="64" t="s">
        <v>240</v>
      </c>
      <c r="G143" s="40">
        <v>179360</v>
      </c>
      <c r="H143" s="25"/>
    </row>
    <row r="144" spans="1:8" x14ac:dyDescent="0.25">
      <c r="A144" s="52" t="s">
        <v>186</v>
      </c>
      <c r="B144" s="57" t="s">
        <v>134</v>
      </c>
      <c r="G144" s="40">
        <v>2634803.87</v>
      </c>
      <c r="H144" s="25"/>
    </row>
    <row r="145" spans="1:10" x14ac:dyDescent="0.25">
      <c r="A145" s="52" t="s">
        <v>187</v>
      </c>
      <c r="B145" s="57" t="s">
        <v>135</v>
      </c>
      <c r="G145" s="40">
        <v>0</v>
      </c>
      <c r="H145" s="25"/>
    </row>
    <row r="146" spans="1:10" x14ac:dyDescent="0.25">
      <c r="A146" s="52" t="s">
        <v>188</v>
      </c>
      <c r="B146" s="57" t="s">
        <v>136</v>
      </c>
      <c r="G146" s="40">
        <f>3437735.3</f>
        <v>3437735.3</v>
      </c>
      <c r="H146" s="27"/>
    </row>
    <row r="147" spans="1:10" x14ac:dyDescent="0.25">
      <c r="C147" s="11"/>
      <c r="E147" s="17"/>
      <c r="G147" s="42">
        <f>SUM(G109:G146)</f>
        <v>610244133.99999988</v>
      </c>
      <c r="H147" s="29"/>
      <c r="J147" s="48"/>
    </row>
    <row r="148" spans="1:10" x14ac:dyDescent="0.25">
      <c r="H148" s="25"/>
    </row>
    <row r="149" spans="1:10" x14ac:dyDescent="0.25">
      <c r="H149" s="27"/>
    </row>
    <row r="150" spans="1:10" x14ac:dyDescent="0.25">
      <c r="H150" s="29"/>
    </row>
    <row r="151" spans="1:10" x14ac:dyDescent="0.25">
      <c r="H151" s="25"/>
    </row>
    <row r="152" spans="1:10" x14ac:dyDescent="0.25">
      <c r="H152" s="25"/>
    </row>
    <row r="153" spans="1:10" x14ac:dyDescent="0.25">
      <c r="H153" s="25"/>
    </row>
    <row r="154" spans="1:10" x14ac:dyDescent="0.25">
      <c r="H154" s="25"/>
    </row>
    <row r="157" spans="1:10" x14ac:dyDescent="0.25">
      <c r="A157" s="51" t="s">
        <v>91</v>
      </c>
      <c r="B157" s="51" t="s">
        <v>92</v>
      </c>
      <c r="C157" s="17"/>
      <c r="G157" s="6" t="s">
        <v>137</v>
      </c>
      <c r="H157" s="25"/>
    </row>
    <row r="158" spans="1:10" x14ac:dyDescent="0.25">
      <c r="A158" s="52" t="s">
        <v>189</v>
      </c>
      <c r="B158" s="57" t="s">
        <v>138</v>
      </c>
      <c r="G158" s="40">
        <v>2854334.82</v>
      </c>
      <c r="H158" s="25"/>
    </row>
    <row r="159" spans="1:10" x14ac:dyDescent="0.25">
      <c r="A159" s="52" t="s">
        <v>190</v>
      </c>
      <c r="B159" s="57" t="s">
        <v>139</v>
      </c>
      <c r="G159" s="40">
        <v>40592</v>
      </c>
      <c r="H159" s="27"/>
    </row>
    <row r="160" spans="1:10" x14ac:dyDescent="0.25">
      <c r="A160" s="52" t="s">
        <v>191</v>
      </c>
      <c r="B160" s="57" t="s">
        <v>140</v>
      </c>
      <c r="G160" s="40">
        <v>0</v>
      </c>
      <c r="H160" s="29"/>
    </row>
    <row r="161" spans="1:11" x14ac:dyDescent="0.25">
      <c r="A161" s="52" t="s">
        <v>235</v>
      </c>
      <c r="B161" s="57" t="s">
        <v>236</v>
      </c>
      <c r="G161" s="40">
        <v>0</v>
      </c>
      <c r="H161" s="25"/>
    </row>
    <row r="162" spans="1:11" x14ac:dyDescent="0.25">
      <c r="A162" s="52" t="s">
        <v>233</v>
      </c>
      <c r="B162" s="57" t="s">
        <v>234</v>
      </c>
      <c r="G162" s="40">
        <v>5333.6</v>
      </c>
      <c r="H162" s="25"/>
    </row>
    <row r="163" spans="1:11" x14ac:dyDescent="0.25">
      <c r="A163" s="52" t="s">
        <v>192</v>
      </c>
      <c r="B163" s="57" t="s">
        <v>141</v>
      </c>
      <c r="G163" s="40">
        <v>14995.27</v>
      </c>
      <c r="H163" s="25"/>
    </row>
    <row r="164" spans="1:11" x14ac:dyDescent="0.25">
      <c r="A164" s="52" t="s">
        <v>193</v>
      </c>
      <c r="B164" s="57" t="s">
        <v>142</v>
      </c>
      <c r="G164" s="40">
        <v>0</v>
      </c>
      <c r="H164" s="25"/>
    </row>
    <row r="165" spans="1:11" x14ac:dyDescent="0.25">
      <c r="A165" s="52" t="s">
        <v>264</v>
      </c>
      <c r="B165" s="57" t="s">
        <v>265</v>
      </c>
      <c r="G165" s="40">
        <v>11309.12</v>
      </c>
      <c r="H165" s="25"/>
      <c r="K165" s="69"/>
    </row>
    <row r="166" spans="1:11" x14ac:dyDescent="0.25">
      <c r="A166" s="52" t="s">
        <v>266</v>
      </c>
      <c r="B166" s="57" t="s">
        <v>267</v>
      </c>
      <c r="G166" s="40">
        <v>1239</v>
      </c>
      <c r="H166" s="25"/>
    </row>
    <row r="167" spans="1:11" x14ac:dyDescent="0.25">
      <c r="A167" s="52" t="s">
        <v>194</v>
      </c>
      <c r="B167" s="57" t="s">
        <v>143</v>
      </c>
      <c r="G167" s="40">
        <v>674603</v>
      </c>
      <c r="H167" s="25"/>
    </row>
    <row r="168" spans="1:11" x14ac:dyDescent="0.25">
      <c r="A168" s="52" t="s">
        <v>196</v>
      </c>
      <c r="B168" s="57" t="s">
        <v>144</v>
      </c>
      <c r="G168" s="40">
        <v>337496.8</v>
      </c>
      <c r="H168" s="25"/>
    </row>
    <row r="169" spans="1:11" x14ac:dyDescent="0.25">
      <c r="A169" s="52" t="s">
        <v>195</v>
      </c>
      <c r="B169" s="57" t="s">
        <v>145</v>
      </c>
      <c r="G169" s="40">
        <v>9099.16</v>
      </c>
      <c r="H169" s="25"/>
    </row>
    <row r="170" spans="1:11" x14ac:dyDescent="0.25">
      <c r="A170" s="52" t="s">
        <v>237</v>
      </c>
      <c r="B170" s="57" t="s">
        <v>238</v>
      </c>
      <c r="G170" s="40">
        <v>3823.2</v>
      </c>
      <c r="H170" s="27"/>
    </row>
    <row r="171" spans="1:11" x14ac:dyDescent="0.25">
      <c r="A171" s="52" t="s">
        <v>197</v>
      </c>
      <c r="B171" s="57" t="s">
        <v>146</v>
      </c>
      <c r="G171" s="40">
        <v>0</v>
      </c>
    </row>
    <row r="172" spans="1:11" x14ac:dyDescent="0.25">
      <c r="A172" s="69" t="s">
        <v>268</v>
      </c>
      <c r="B172" s="57" t="s">
        <v>269</v>
      </c>
      <c r="G172" s="40">
        <v>2837997.68</v>
      </c>
    </row>
    <row r="173" spans="1:11" x14ac:dyDescent="0.25">
      <c r="A173" s="52" t="s">
        <v>198</v>
      </c>
      <c r="B173" s="57" t="s">
        <v>147</v>
      </c>
      <c r="G173" s="40">
        <v>0</v>
      </c>
    </row>
    <row r="174" spans="1:11" x14ac:dyDescent="0.25">
      <c r="A174" s="52" t="s">
        <v>199</v>
      </c>
      <c r="B174" s="57" t="s">
        <v>148</v>
      </c>
      <c r="G174" s="40">
        <v>0</v>
      </c>
    </row>
    <row r="175" spans="1:11" x14ac:dyDescent="0.25">
      <c r="A175" s="52" t="s">
        <v>229</v>
      </c>
      <c r="B175" s="57" t="s">
        <v>230</v>
      </c>
      <c r="G175" s="40">
        <v>2265.6</v>
      </c>
    </row>
    <row r="176" spans="1:11" x14ac:dyDescent="0.25">
      <c r="A176" s="52" t="s">
        <v>200</v>
      </c>
      <c r="B176" s="57" t="s">
        <v>149</v>
      </c>
      <c r="G176" s="40">
        <v>93831.79</v>
      </c>
    </row>
    <row r="177" spans="1:10" x14ac:dyDescent="0.25">
      <c r="A177" s="52" t="s">
        <v>253</v>
      </c>
      <c r="B177" s="57" t="s">
        <v>254</v>
      </c>
      <c r="G177" s="40">
        <v>172552.89</v>
      </c>
    </row>
    <row r="178" spans="1:10" x14ac:dyDescent="0.25">
      <c r="A178" s="52" t="s">
        <v>231</v>
      </c>
      <c r="B178" s="57" t="s">
        <v>232</v>
      </c>
      <c r="G178" s="40">
        <v>6018</v>
      </c>
      <c r="J178" s="48"/>
    </row>
    <row r="179" spans="1:10" x14ac:dyDescent="0.25">
      <c r="A179" s="52" t="s">
        <v>201</v>
      </c>
      <c r="B179" s="57" t="s">
        <v>150</v>
      </c>
      <c r="G179" s="40">
        <v>153817.84</v>
      </c>
    </row>
    <row r="180" spans="1:10" x14ac:dyDescent="0.25">
      <c r="B180" s="25"/>
      <c r="G180" s="42">
        <f>SUM(G158:G179)</f>
        <v>7219309.7699999996</v>
      </c>
    </row>
    <row r="183" spans="1:10" x14ac:dyDescent="0.25">
      <c r="A183" s="51" t="s">
        <v>93</v>
      </c>
      <c r="B183" s="51" t="s">
        <v>94</v>
      </c>
      <c r="G183" s="6" t="s">
        <v>151</v>
      </c>
    </row>
    <row r="184" spans="1:10" x14ac:dyDescent="0.25">
      <c r="A184" s="52" t="s">
        <v>202</v>
      </c>
      <c r="B184" s="57" t="s">
        <v>152</v>
      </c>
      <c r="G184" s="40">
        <v>6493306768.3599997</v>
      </c>
      <c r="I184" s="40"/>
    </row>
    <row r="185" spans="1:10" x14ac:dyDescent="0.25">
      <c r="A185" s="52" t="s">
        <v>203</v>
      </c>
      <c r="B185" s="57" t="s">
        <v>153</v>
      </c>
      <c r="G185" s="40">
        <v>35159678.43</v>
      </c>
      <c r="I185" s="40"/>
    </row>
    <row r="186" spans="1:10" x14ac:dyDescent="0.25">
      <c r="A186" s="52" t="s">
        <v>204</v>
      </c>
      <c r="B186" s="57" t="s">
        <v>205</v>
      </c>
      <c r="G186" s="40">
        <v>0</v>
      </c>
    </row>
    <row r="187" spans="1:10" x14ac:dyDescent="0.25">
      <c r="G187" s="42">
        <f>SUM(G184:G186)</f>
        <v>6528466446.79</v>
      </c>
    </row>
    <row r="188" spans="1:10" x14ac:dyDescent="0.25">
      <c r="B188" s="25"/>
    </row>
    <row r="190" spans="1:10" x14ac:dyDescent="0.25">
      <c r="A190" s="51" t="s">
        <v>206</v>
      </c>
      <c r="B190" s="51" t="s">
        <v>207</v>
      </c>
      <c r="G190" s="6" t="s">
        <v>212</v>
      </c>
    </row>
    <row r="191" spans="1:10" x14ac:dyDescent="0.25">
      <c r="A191" s="52" t="s">
        <v>213</v>
      </c>
      <c r="B191" s="57" t="s">
        <v>214</v>
      </c>
      <c r="G191" s="40">
        <v>0</v>
      </c>
    </row>
    <row r="192" spans="1:10" x14ac:dyDescent="0.25">
      <c r="A192" s="52" t="s">
        <v>215</v>
      </c>
      <c r="B192" s="57" t="s">
        <v>216</v>
      </c>
      <c r="G192" s="40">
        <f>0</f>
        <v>0</v>
      </c>
    </row>
    <row r="193" spans="1:7" x14ac:dyDescent="0.25">
      <c r="G193" s="42">
        <f>SUM(G191:G192)</f>
        <v>0</v>
      </c>
    </row>
    <row r="196" spans="1:7" x14ac:dyDescent="0.25">
      <c r="A196" s="51" t="s">
        <v>209</v>
      </c>
      <c r="B196" s="51" t="s">
        <v>210</v>
      </c>
      <c r="G196" s="6" t="s">
        <v>217</v>
      </c>
    </row>
    <row r="197" spans="1:7" x14ac:dyDescent="0.25">
      <c r="A197" s="52" t="s">
        <v>218</v>
      </c>
      <c r="B197" s="57" t="s">
        <v>219</v>
      </c>
      <c r="G197" s="40">
        <f>0</f>
        <v>0</v>
      </c>
    </row>
    <row r="198" spans="1:7" x14ac:dyDescent="0.25">
      <c r="G198" s="42">
        <f>SUM(G197:G197)</f>
        <v>0</v>
      </c>
    </row>
    <row r="205" spans="1:7" x14ac:dyDescent="0.25">
      <c r="B205" s="31" t="s">
        <v>25</v>
      </c>
      <c r="D205" s="24"/>
      <c r="G205" s="23" t="s">
        <v>241</v>
      </c>
    </row>
    <row r="206" spans="1:7" x14ac:dyDescent="0.25">
      <c r="B206" s="32" t="s">
        <v>26</v>
      </c>
      <c r="F206" s="67" t="s">
        <v>242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2023-12-11T19:48:03Z</cp:lastPrinted>
  <dcterms:created xsi:type="dcterms:W3CDTF">2023-03-31T14:59:57Z</dcterms:created>
  <dcterms:modified xsi:type="dcterms:W3CDTF">2023-12-11T19:56:15Z</dcterms:modified>
</cp:coreProperties>
</file>