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/>
  </bookViews>
  <sheets>
    <sheet name="AGOSTO)" sheetId="6" r:id="rId1"/>
  </sheets>
  <definedNames>
    <definedName name="_xlnm._FilterDatabase" localSheetId="0" hidden="1">'AGOSTO)'!$A$16:$H$185</definedName>
  </definedNames>
  <calcPr calcId="145621"/>
</workbook>
</file>

<file path=xl/calcChain.xml><?xml version="1.0" encoding="utf-8"?>
<calcChain xmlns="http://schemas.openxmlformats.org/spreadsheetml/2006/main">
  <c r="E138" i="6" l="1"/>
  <c r="G111" i="6"/>
  <c r="F111" i="6"/>
  <c r="E111" i="6"/>
  <c r="G105" i="6"/>
  <c r="F105" i="6"/>
  <c r="E105" i="6"/>
  <c r="E20" i="6" l="1"/>
  <c r="E23" i="6"/>
  <c r="E39" i="6"/>
  <c r="E45" i="6"/>
  <c r="E52" i="6"/>
  <c r="E58" i="6"/>
  <c r="E62" i="6"/>
  <c r="E72" i="6"/>
  <c r="E88" i="6"/>
  <c r="H14" i="6"/>
  <c r="H73" i="6"/>
  <c r="G39" i="6"/>
  <c r="H180" i="6"/>
  <c r="G179" i="6"/>
  <c r="F179" i="6"/>
  <c r="E179" i="6"/>
  <c r="H177" i="6"/>
  <c r="H176" i="6"/>
  <c r="H175" i="6"/>
  <c r="H174" i="6"/>
  <c r="H173" i="6"/>
  <c r="H172" i="6"/>
  <c r="H171" i="6"/>
  <c r="H170" i="6"/>
  <c r="H169" i="6"/>
  <c r="H168" i="6"/>
  <c r="H167" i="6"/>
  <c r="H166" i="6"/>
  <c r="G165" i="6"/>
  <c r="F165" i="6"/>
  <c r="F164" i="6" s="1"/>
  <c r="E165" i="6"/>
  <c r="G164" i="6"/>
  <c r="H162" i="6"/>
  <c r="H161" i="6"/>
  <c r="H160" i="6"/>
  <c r="H159" i="6"/>
  <c r="H158" i="6"/>
  <c r="H157" i="6"/>
  <c r="G156" i="6"/>
  <c r="F156" i="6"/>
  <c r="E156" i="6"/>
  <c r="H154" i="6"/>
  <c r="H153" i="6"/>
  <c r="H152" i="6"/>
  <c r="H151" i="6"/>
  <c r="H150" i="6"/>
  <c r="G149" i="6"/>
  <c r="F149" i="6"/>
  <c r="E149" i="6"/>
  <c r="H147" i="6"/>
  <c r="H146" i="6"/>
  <c r="H145" i="6"/>
  <c r="H144" i="6"/>
  <c r="H143" i="6"/>
  <c r="H142" i="6"/>
  <c r="H141" i="6"/>
  <c r="H140" i="6"/>
  <c r="H139" i="6"/>
  <c r="G138" i="6"/>
  <c r="F138" i="6"/>
  <c r="H136" i="6"/>
  <c r="H135" i="6"/>
  <c r="H134" i="6"/>
  <c r="H133" i="6"/>
  <c r="H132" i="6"/>
  <c r="H131" i="6"/>
  <c r="G130" i="6"/>
  <c r="F130" i="6"/>
  <c r="E130" i="6"/>
  <c r="H128" i="6"/>
  <c r="H127" i="6"/>
  <c r="H126" i="6"/>
  <c r="H125" i="6"/>
  <c r="H124" i="6"/>
  <c r="G123" i="6"/>
  <c r="F123" i="6"/>
  <c r="E123" i="6"/>
  <c r="H121" i="6"/>
  <c r="H120" i="6"/>
  <c r="H119" i="6"/>
  <c r="G118" i="6"/>
  <c r="F118" i="6"/>
  <c r="E118" i="6"/>
  <c r="H116" i="6"/>
  <c r="H115" i="6"/>
  <c r="H114" i="6"/>
  <c r="H113" i="6"/>
  <c r="H112" i="6"/>
  <c r="H109" i="6"/>
  <c r="H108" i="6"/>
  <c r="H107" i="6"/>
  <c r="H106" i="6"/>
  <c r="H103" i="6"/>
  <c r="H102" i="6"/>
  <c r="H101" i="6"/>
  <c r="G100" i="6"/>
  <c r="F100" i="6"/>
  <c r="E100" i="6"/>
  <c r="H96" i="6"/>
  <c r="H95" i="6"/>
  <c r="H94" i="6"/>
  <c r="H93" i="6"/>
  <c r="H92" i="6"/>
  <c r="H91" i="6"/>
  <c r="H90" i="6"/>
  <c r="H89" i="6"/>
  <c r="G88" i="6"/>
  <c r="F88" i="6"/>
  <c r="H86" i="6"/>
  <c r="H85" i="6"/>
  <c r="H84" i="6"/>
  <c r="G83" i="6"/>
  <c r="F83" i="6"/>
  <c r="E83" i="6"/>
  <c r="H81" i="6"/>
  <c r="H80" i="6"/>
  <c r="G79" i="6"/>
  <c r="F79" i="6"/>
  <c r="E79" i="6"/>
  <c r="H77" i="6"/>
  <c r="H76" i="6"/>
  <c r="H75" i="6"/>
  <c r="H74" i="6"/>
  <c r="G72" i="6"/>
  <c r="F72" i="6"/>
  <c r="H70" i="6"/>
  <c r="H69" i="6"/>
  <c r="H68" i="6"/>
  <c r="H67" i="6"/>
  <c r="G66" i="6"/>
  <c r="F66" i="6"/>
  <c r="E66" i="6"/>
  <c r="H64" i="6"/>
  <c r="H63" i="6"/>
  <c r="G62" i="6"/>
  <c r="F62" i="6"/>
  <c r="H60" i="6"/>
  <c r="H59" i="6"/>
  <c r="G58" i="6"/>
  <c r="F58" i="6"/>
  <c r="H57" i="6"/>
  <c r="H56" i="6"/>
  <c r="H55" i="6"/>
  <c r="H54" i="6"/>
  <c r="H53" i="6"/>
  <c r="G52" i="6"/>
  <c r="F52" i="6"/>
  <c r="H50" i="6"/>
  <c r="H49" i="6"/>
  <c r="H48" i="6"/>
  <c r="H47" i="6"/>
  <c r="H46" i="6"/>
  <c r="G45" i="6"/>
  <c r="F45" i="6"/>
  <c r="H41" i="6"/>
  <c r="F39" i="6"/>
  <c r="H37" i="6"/>
  <c r="H36" i="6"/>
  <c r="H35" i="6"/>
  <c r="G34" i="6"/>
  <c r="F34" i="6"/>
  <c r="E34" i="6"/>
  <c r="H32" i="6"/>
  <c r="G31" i="6"/>
  <c r="F31" i="6"/>
  <c r="E31" i="6"/>
  <c r="H29" i="6"/>
  <c r="G28" i="6"/>
  <c r="F28" i="6"/>
  <c r="E28" i="6"/>
  <c r="H26" i="6"/>
  <c r="H25" i="6"/>
  <c r="H24" i="6"/>
  <c r="G23" i="6"/>
  <c r="F23" i="6"/>
  <c r="H21" i="6"/>
  <c r="G20" i="6"/>
  <c r="F20" i="6"/>
  <c r="H18" i="6"/>
  <c r="G17" i="6"/>
  <c r="H42" i="6" s="1"/>
  <c r="F17" i="6"/>
  <c r="E17" i="6"/>
  <c r="E164" i="6" l="1"/>
  <c r="H164" i="6" s="1"/>
  <c r="G99" i="6"/>
  <c r="H31" i="6"/>
  <c r="E16" i="6"/>
  <c r="H23" i="6"/>
  <c r="G16" i="6"/>
  <c r="H179" i="6"/>
  <c r="H79" i="6"/>
  <c r="H17" i="6"/>
  <c r="F16" i="6"/>
  <c r="E99" i="6"/>
  <c r="E44" i="6"/>
  <c r="H39" i="6"/>
  <c r="H165" i="6"/>
  <c r="H149" i="6"/>
  <c r="H156" i="6"/>
  <c r="H138" i="6"/>
  <c r="H130" i="6"/>
  <c r="H123" i="6"/>
  <c r="H118" i="6"/>
  <c r="F99" i="6"/>
  <c r="H111" i="6"/>
  <c r="H105" i="6"/>
  <c r="H100" i="6"/>
  <c r="H88" i="6"/>
  <c r="H83" i="6"/>
  <c r="H72" i="6"/>
  <c r="F44" i="6"/>
  <c r="H66" i="6"/>
  <c r="H62" i="6"/>
  <c r="H58" i="6"/>
  <c r="H52" i="6"/>
  <c r="H45" i="6"/>
  <c r="H34" i="6"/>
  <c r="H28" i="6"/>
  <c r="H20" i="6"/>
  <c r="G44" i="6"/>
  <c r="E182" i="6" l="1"/>
  <c r="H99" i="6"/>
  <c r="F182" i="6"/>
  <c r="H44" i="6"/>
  <c r="H40" i="6"/>
  <c r="H16" i="6" l="1"/>
  <c r="G182" i="6"/>
  <c r="H182" i="6" l="1"/>
  <c r="H184" i="6" s="1"/>
</calcChain>
</file>

<file path=xl/sharedStrings.xml><?xml version="1.0" encoding="utf-8"?>
<sst xmlns="http://schemas.openxmlformats.org/spreadsheetml/2006/main" count="263" uniqueCount="262">
  <si>
    <t xml:space="preserve">Descripción </t>
  </si>
  <si>
    <t>Servicios  Personales</t>
  </si>
  <si>
    <t xml:space="preserve">Sueldos para Cargos Fijos </t>
  </si>
  <si>
    <t>Sueldos Fijos</t>
  </si>
  <si>
    <t>Sueldos Personal Temporero</t>
  </si>
  <si>
    <t>121</t>
  </si>
  <si>
    <t>Sueldos  de Personal Contratado y/o Igualado</t>
  </si>
  <si>
    <t xml:space="preserve">Sobresueldos </t>
  </si>
  <si>
    <t>134</t>
  </si>
  <si>
    <t>137</t>
  </si>
  <si>
    <t>138</t>
  </si>
  <si>
    <t>Compensación por servicio de Seguridad</t>
  </si>
  <si>
    <t>Primas de transporte</t>
  </si>
  <si>
    <t xml:space="preserve">Compensación por Resultados </t>
  </si>
  <si>
    <t xml:space="preserve">Honorarios </t>
  </si>
  <si>
    <t>151</t>
  </si>
  <si>
    <t xml:space="preserve">Honorarios Profesionales  y Tecnicos </t>
  </si>
  <si>
    <t>161</t>
  </si>
  <si>
    <t>181</t>
  </si>
  <si>
    <t>184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</si>
  <si>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</si>
  <si>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</si>
  <si>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</si>
  <si>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</si>
  <si>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</si>
  <si>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</si>
  <si>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</si>
  <si>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</si>
  <si>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</si>
  <si>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</si>
  <si>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</si>
  <si>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</si>
  <si>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</si>
  <si>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</si>
  <si>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</si>
  <si>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</si>
  <si>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</si>
  <si>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</si>
  <si>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</si>
  <si>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</si>
  <si>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</si>
  <si>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</si>
  <si>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</si>
  <si>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</si>
  <si>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</si>
  <si>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</si>
  <si>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</si>
  <si>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</si>
  <si>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</si>
  <si>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</si>
  <si>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</si>
  <si>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</si>
  <si>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Publicidad, Impresión y Encuadernación</t>
  </si>
  <si>
    <t>231</t>
  </si>
  <si>
    <t>Publicidad y Propaganda</t>
  </si>
  <si>
    <t>232</t>
  </si>
  <si>
    <t>Impresión y Encuadernación</t>
  </si>
  <si>
    <t xml:space="preserve">Servicios de Comunicaciones </t>
  </si>
  <si>
    <t xml:space="preserve">Viaticos </t>
  </si>
  <si>
    <t>241</t>
  </si>
  <si>
    <t>242</t>
  </si>
  <si>
    <t>Viaticos dentro del pais</t>
  </si>
  <si>
    <t>Viaticos fuera del pais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</si>
  <si>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</si>
  <si>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</si>
  <si>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</si>
  <si>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</si>
  <si>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</si>
  <si>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</si>
  <si>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</si>
  <si>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</si>
  <si>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</si>
  <si>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</si>
  <si>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</si>
  <si>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</si>
  <si>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</si>
  <si>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</si>
  <si>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</si>
  <si>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</si>
  <si>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</si>
  <si>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</si>
  <si>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</si>
  <si>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</si>
  <si>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 xml:space="preserve">Seguros </t>
  </si>
  <si>
    <t>272</t>
  </si>
  <si>
    <t>Seguros de Bienes Muebles</t>
  </si>
  <si>
    <t>273</t>
  </si>
  <si>
    <t>Seguros de Personas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</si>
  <si>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</si>
  <si>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</si>
  <si>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</si>
  <si>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</si>
  <si>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</si>
  <si>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</si>
  <si>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</si>
  <si>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</si>
  <si>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</si>
  <si>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</si>
  <si>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</si>
  <si>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</si>
  <si>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</si>
  <si>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</si>
  <si>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</si>
  <si>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</si>
  <si>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</si>
  <si>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</si>
  <si>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</si>
  <si>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</si>
  <si>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</si>
  <si>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</si>
  <si>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</si>
  <si>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</si>
  <si>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</si>
  <si>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</si>
  <si>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</si>
  <si>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</si>
  <si>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</si>
  <si>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</si>
  <si>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</si>
  <si>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</si>
  <si>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</si>
  <si>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</si>
  <si>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</si>
  <si>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</si>
  <si>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</si>
  <si>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</si>
  <si>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</si>
  <si>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</si>
  <si>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</si>
  <si>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 xml:space="preserve">Productos de Papel, Cartón de Impresos </t>
  </si>
  <si>
    <t>331</t>
  </si>
  <si>
    <t>332</t>
  </si>
  <si>
    <t>333</t>
  </si>
  <si>
    <t>334</t>
  </si>
  <si>
    <t>335</t>
  </si>
  <si>
    <t>341</t>
  </si>
  <si>
    <t>342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</si>
  <si>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</si>
  <si>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</si>
  <si>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</si>
  <si>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</si>
  <si>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</si>
  <si>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</si>
  <si>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</si>
  <si>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</si>
  <si>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</si>
  <si>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 xml:space="preserve">Productos de Minerales Metalicos y No Metalicos </t>
  </si>
  <si>
    <t>Productos de Cuero, Caucho y Plasticos</t>
  </si>
  <si>
    <t>Combustibles, Lubricantes, Productos Quimicos y C.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</si>
  <si>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</si>
  <si>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</si>
  <si>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</si>
  <si>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</si>
  <si>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</si>
  <si>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</si>
  <si>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</si>
  <si>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</si>
  <si>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</si>
  <si>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</si>
  <si>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</si>
  <si>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</si>
  <si>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</si>
  <si>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</si>
  <si>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</si>
  <si>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</si>
  <si>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</si>
  <si>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</si>
  <si>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</si>
  <si>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</si>
  <si>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</si>
  <si>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</si>
  <si>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</si>
  <si>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</si>
  <si>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</si>
  <si>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</si>
  <si>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</si>
  <si>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</si>
  <si>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</si>
  <si>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</si>
  <si>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</si>
  <si>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</si>
  <si>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</si>
  <si>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</si>
  <si>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</si>
  <si>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</si>
  <si>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</si>
  <si>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</si>
  <si>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</si>
  <si>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</si>
  <si>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</si>
  <si>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</si>
  <si>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</si>
  <si>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</si>
  <si>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</si>
  <si>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</si>
  <si>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</si>
  <si>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</si>
  <si>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</si>
  <si>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</si>
  <si>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</si>
  <si>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</si>
  <si>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</si>
  <si>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</si>
  <si>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</si>
  <si>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</si>
  <si>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</si>
  <si>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</si>
  <si>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</si>
  <si>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</si>
  <si>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</si>
  <si>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</si>
  <si>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</si>
  <si>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</si>
  <si>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</si>
  <si>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Activos No Financieros</t>
  </si>
  <si>
    <t>Maquinaria y Equipo</t>
  </si>
  <si>
    <t>611</t>
  </si>
  <si>
    <t>Maquinaria y Equipo de Producción</t>
  </si>
  <si>
    <t>612</t>
  </si>
  <si>
    <t xml:space="preserve">Equipos Educacional  y Recreativo </t>
  </si>
  <si>
    <t>613</t>
  </si>
  <si>
    <t xml:space="preserve">Equipos de Transporte </t>
  </si>
  <si>
    <t>614</t>
  </si>
  <si>
    <t>Equipos de Computación</t>
  </si>
  <si>
    <t>615</t>
  </si>
  <si>
    <t xml:space="preserve">Equipos Medicos Sanitarios </t>
  </si>
  <si>
    <t>616</t>
  </si>
  <si>
    <t xml:space="preserve">Equipos de comunicación y Señalamiento </t>
  </si>
  <si>
    <t>617</t>
  </si>
  <si>
    <t xml:space="preserve">Equipos y Muebles de Oficina </t>
  </si>
  <si>
    <t>618</t>
  </si>
  <si>
    <t xml:space="preserve">Herramientas y Respuestos mayores </t>
  </si>
  <si>
    <t>619</t>
  </si>
  <si>
    <t>Equipos Varios</t>
  </si>
  <si>
    <t>632</t>
  </si>
  <si>
    <t xml:space="preserve">Obras y Plantaciones Agricolas </t>
  </si>
  <si>
    <t>635</t>
  </si>
  <si>
    <t>Edificaciones</t>
  </si>
  <si>
    <t>691</t>
  </si>
  <si>
    <t>Equipos de Seguridad</t>
  </si>
  <si>
    <t xml:space="preserve">Otros Activos </t>
  </si>
  <si>
    <t>694</t>
  </si>
  <si>
    <t>Programas de Computación</t>
  </si>
  <si>
    <t xml:space="preserve">Total General </t>
  </si>
  <si>
    <t>CTC</t>
  </si>
  <si>
    <t>PROGRESANDO</t>
  </si>
  <si>
    <t>SOLIDARIDAD</t>
  </si>
  <si>
    <t>APROPIACIONES PENDIENTES DE EJECUTAR</t>
  </si>
  <si>
    <t>CUENTA</t>
  </si>
  <si>
    <t>SUBCUENTA</t>
  </si>
  <si>
    <t>OBJETO</t>
  </si>
  <si>
    <t>Transferencias Corrientes a Instituciones Publicas Descentral y Aut.</t>
  </si>
  <si>
    <t>183</t>
  </si>
  <si>
    <t>Indemnizaciones</t>
  </si>
  <si>
    <t>MODIFICACIONES</t>
  </si>
  <si>
    <t>PROSOLI</t>
  </si>
  <si>
    <t>EJECUCION PRESUPUESTARIA SEPTIEMBRE 2013</t>
  </si>
  <si>
    <t>SALDO DISPONIBLE  INICIO SEP 2013</t>
  </si>
  <si>
    <t>SALDO AL CIERRE DE AGOSTO</t>
  </si>
  <si>
    <t>VICE-PRESIDENCIA DE LA REPUBLICA DOMINICANA</t>
  </si>
  <si>
    <t>Gabinete de Coodinacion de Politicas Sociales</t>
  </si>
  <si>
    <t>Programa Progresando Con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</si>
</sst>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18"/>
      <color indexed="8"/>
      <name val="Arial Narrow"/>
      <family val="2"/>
    </font>
    <font>
      <sz val="11"/>
      <color indexed="8"/>
      <name val="Calibri"/>
      <family val="2"/>
    </font>
    <font>
      <b/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Arial Narrow"/>
      <family val="2"/>
    </font>
    <font>
      <b/>
      <sz val="11"/>
      <color indexed="8"/>
      <name val="Arial Narrow"/>
      <family val="2"/>
    </font>
    <font>
      <b/>
      <sz val="14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2">
    <xf numFmtId="0" fontId="0" fillId="0" borderId="0" xfId="0"/>
    <xf numFmtId="40" fontId="2" fillId="0" borderId="1" xfId="0" applyNumberFormat="1" applyFont="1" applyBorder="1"/>
    <xf numFmtId="40" fontId="6" fillId="0" borderId="2" xfId="0" applyNumberFormat="1" applyFont="1" applyFill="1" applyBorder="1"/>
    <xf numFmtId="49" fontId="5" fillId="2" borderId="2" xfId="0" applyNumberFormat="1" applyFont="1" applyFill="1" applyBorder="1" applyAlignment="1">
      <alignment horizontal="center"/>
    </xf>
    <xf numFmtId="40" fontId="5" fillId="2" borderId="3" xfId="0" applyNumberFormat="1" applyFont="1" applyFill="1" applyBorder="1"/>
    <xf numFmtId="49" fontId="5" fillId="2" borderId="4" xfId="0" applyNumberFormat="1" applyFont="1" applyFill="1" applyBorder="1" applyAlignment="1">
      <alignment horizontal="center"/>
    </xf>
    <xf numFmtId="0" fontId="5" fillId="2" borderId="2" xfId="0" applyFont="1" applyFill="1" applyBorder="1"/>
    <xf numFmtId="40" fontId="5" fillId="2" borderId="2" xfId="0" applyNumberFormat="1" applyFont="1" applyFill="1" applyBorder="1"/>
    <xf numFmtId="0" fontId="7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0" fontId="5" fillId="3" borderId="2" xfId="0" applyFont="1" applyFill="1" applyBorder="1"/>
    <xf numFmtId="40" fontId="5" fillId="3" borderId="2" xfId="0" applyNumberFormat="1" applyFont="1" applyFill="1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2" xfId="0" applyFont="1" applyBorder="1"/>
    <xf numFmtId="40" fontId="6" fillId="0" borderId="2" xfId="0" applyNumberFormat="1" applyFont="1" applyBorder="1"/>
    <xf numFmtId="0" fontId="7" fillId="0" borderId="2" xfId="0" applyFont="1" applyBorder="1" applyAlignment="1">
      <alignment horizontal="center"/>
    </xf>
    <xf numFmtId="0" fontId="5" fillId="3" borderId="2" xfId="0" applyNumberFormat="1" applyFont="1" applyFill="1" applyBorder="1" applyAlignment="1">
      <alignment horizontal="center"/>
    </xf>
    <xf numFmtId="0" fontId="0" fillId="3" borderId="0" xfId="0" applyFill="1"/>
    <xf numFmtId="49" fontId="6" fillId="0" borderId="4" xfId="0" applyNumberFormat="1" applyFont="1" applyBorder="1" applyAlignment="1">
      <alignment horizontal="left"/>
    </xf>
    <xf numFmtId="49" fontId="6" fillId="0" borderId="5" xfId="0" applyNumberFormat="1" applyFont="1" applyBorder="1" applyAlignment="1">
      <alignment horizontal="left"/>
    </xf>
    <xf numFmtId="0" fontId="6" fillId="0" borderId="5" xfId="0" applyFont="1" applyBorder="1"/>
    <xf numFmtId="0" fontId="6" fillId="3" borderId="5" xfId="0" applyFont="1" applyFill="1" applyBorder="1"/>
    <xf numFmtId="0" fontId="5" fillId="3" borderId="5" xfId="0" applyFont="1" applyFill="1" applyBorder="1"/>
    <xf numFmtId="49" fontId="6" fillId="0" borderId="6" xfId="0" applyNumberFormat="1" applyFont="1" applyBorder="1" applyAlignment="1">
      <alignment horizontal="left"/>
    </xf>
    <xf numFmtId="0" fontId="5" fillId="0" borderId="2" xfId="0" applyFont="1" applyBorder="1"/>
    <xf numFmtId="0" fontId="4" fillId="0" borderId="0" xfId="0" applyFont="1" applyBorder="1" applyAlignment="1">
      <alignment horizontal="center" vertical="center" wrapText="1"/>
    </xf>
    <xf numFmtId="43" fontId="6" fillId="0" borderId="2" xfId="1" applyFont="1" applyBorder="1"/>
    <xf numFmtId="43" fontId="6" fillId="0" borderId="2" xfId="1" applyFont="1" applyFill="1" applyBorder="1"/>
    <xf numFmtId="43" fontId="6" fillId="0" borderId="5" xfId="1" applyFont="1" applyBorder="1"/>
    <xf numFmtId="43" fontId="4" fillId="2" borderId="3" xfId="1" applyFont="1" applyFill="1" applyBorder="1"/>
    <xf numFmtId="43" fontId="4" fillId="3" borderId="2" xfId="1" applyFont="1" applyFill="1" applyBorder="1"/>
    <xf numFmtId="43" fontId="4" fillId="2" borderId="2" xfId="1" applyFont="1" applyFill="1" applyBorder="1"/>
    <xf numFmtId="43" fontId="4" fillId="3" borderId="5" xfId="1" applyFont="1" applyFill="1" applyBorder="1"/>
    <xf numFmtId="43" fontId="8" fillId="0" borderId="0" xfId="1" applyFont="1"/>
    <xf numFmtId="0" fontId="7" fillId="2" borderId="9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0" fontId="5" fillId="2" borderId="3" xfId="0" applyFont="1" applyFill="1" applyBorder="1"/>
    <xf numFmtId="0" fontId="4" fillId="0" borderId="10" xfId="0" applyFont="1" applyBorder="1" applyAlignment="1">
      <alignment horizontal="center" vertical="center" wrapText="1"/>
    </xf>
    <xf numFmtId="40" fontId="0" fillId="0" borderId="0" xfId="0" applyNumberFormat="1"/>
    <xf numFmtId="40" fontId="9" fillId="0" borderId="2" xfId="0" applyNumberFormat="1" applyFont="1" applyBorder="1"/>
    <xf numFmtId="40" fontId="6" fillId="0" borderId="11" xfId="0" applyNumberFormat="1" applyFont="1" applyFill="1" applyBorder="1"/>
    <xf numFmtId="40" fontId="0" fillId="0" borderId="0" xfId="0" applyNumberFormat="1" applyBorder="1"/>
    <xf numFmtId="43" fontId="0" fillId="0" borderId="0" xfId="1" applyFont="1"/>
    <xf numFmtId="43" fontId="1" fillId="0" borderId="8" xfId="1" applyFont="1" applyBorder="1"/>
    <xf numFmtId="40" fontId="10" fillId="2" borderId="7" xfId="0" applyNumberFormat="1" applyFont="1" applyFill="1" applyBorder="1"/>
    <xf numFmtId="43" fontId="10" fillId="2" borderId="7" xfId="1" applyFont="1" applyFill="1" applyBorder="1"/>
    <xf numFmtId="43" fontId="4" fillId="0" borderId="0" xfId="1" applyFont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4" fillId="0" borderId="0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879229</xdr:colOff>
      <xdr:row>0</xdr:row>
      <xdr:rowOff>1</xdr:rowOff>
    </xdr:from>
    <xdr:to>
      <xdr:col>7</xdr:col>
      <xdr:colOff>1157654</xdr:colOff>
      <xdr:row>5</xdr:row>
      <xdr:rowOff>167301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37787" y="1"/>
          <a:ext cx="2014905" cy="1119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578828</xdr:colOff>
      <xdr:row>5</xdr:row>
      <xdr:rowOff>161192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0"/>
          <a:ext cx="2110154" cy="111369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186"/>
  <sheetViews>
    <sheetView tabSelected="1" zoomScale="130" zoomScaleNormal="130" workbookViewId="0">
      <selection activeCell="A10" sqref="A10"/>
    </sheetView>
  </sheetViews>
  <sheetFormatPr baseColWidth="10" defaultColWidth="11.42578125" defaultRowHeight="15" x14ac:dyDescent="0.25"/>
  <cols>
    <col min="1" max="1" width="7.140625" bestFit="1" customWidth="1"/>
    <col min="2" max="2" width="7.28515625" bestFit="1" customWidth="1"/>
    <col min="3" max="3" width="8.5703125" customWidth="1"/>
    <col min="4" max="4" width="47" bestFit="1" customWidth="1"/>
    <col min="5" max="5" width="11.85546875" bestFit="1" customWidth="1"/>
    <col min="6" max="6" width="13.140625" bestFit="1" customWidth="1"/>
    <col min="7" max="7" width="12.85546875" bestFit="1" customWidth="1"/>
    <col min="8" max="8" width="18.5703125" style="38" bestFit="1" customWidth="1"/>
    <col min="10" max="10" width="12.42578125" bestFit="1" customWidth="1"/>
  </cols>
  <sheetData>
    <row r="7" spans="1:8" ht="23.25" x14ac:dyDescent="0.35">
      <c r="A7" s="55" t="s">
        <v>259</v>
      </c>
      <c r="B7" s="55"/>
      <c r="C7" s="55"/>
      <c r="D7" s="55"/>
      <c r="E7" s="55"/>
      <c r="F7" s="55"/>
      <c r="G7" s="55"/>
      <c r="H7" s="55"/>
    </row>
    <row r="8" spans="1:8" ht="20.25" x14ac:dyDescent="0.3">
      <c r="A8" s="56" t="s">
        <v>260</v>
      </c>
      <c r="B8" s="56"/>
      <c r="C8" s="56"/>
      <c r="D8" s="56"/>
      <c r="E8" s="56"/>
      <c r="F8" s="56"/>
      <c r="G8" s="56"/>
      <c r="H8" s="56"/>
    </row>
    <row r="9" spans="1:8" ht="22.5" x14ac:dyDescent="0.45">
      <c r="A9" s="57" t="s">
        <v>261</v>
      </c>
      <c r="B9" s="57"/>
      <c r="C9" s="57"/>
      <c r="D9" s="57"/>
      <c r="E9" s="57"/>
      <c r="F9" s="57"/>
      <c r="G9" s="57"/>
      <c r="H9" s="57"/>
    </row>
    <row r="11" spans="1:8" ht="18.75" x14ac:dyDescent="0.3">
      <c r="A11" s="59" t="s">
        <v>256</v>
      </c>
      <c r="B11" s="59"/>
      <c r="C11" s="59"/>
      <c r="D11" s="59"/>
      <c r="E11" s="59"/>
      <c r="F11" s="59"/>
      <c r="G11" s="59"/>
      <c r="H11" s="59"/>
    </row>
    <row r="12" spans="1:8" ht="23.25" customHeight="1" x14ac:dyDescent="0.25">
      <c r="A12" s="30"/>
      <c r="B12" s="30"/>
      <c r="C12" s="30"/>
      <c r="D12" s="60" t="s">
        <v>258</v>
      </c>
      <c r="E12" s="60"/>
      <c r="F12" s="60"/>
      <c r="G12" s="60"/>
      <c r="H12" s="52">
        <v>250774141.83000001</v>
      </c>
    </row>
    <row r="13" spans="1:8" ht="15.75" customHeight="1" x14ac:dyDescent="0.25">
      <c r="A13" s="30"/>
      <c r="B13" s="30"/>
      <c r="C13" s="30"/>
      <c r="D13" s="60" t="s">
        <v>254</v>
      </c>
      <c r="E13" s="60"/>
      <c r="F13" s="60"/>
      <c r="G13" s="60"/>
      <c r="H13" s="52"/>
    </row>
    <row r="14" spans="1:8" ht="24" customHeight="1" thickBot="1" x14ac:dyDescent="0.3">
      <c r="A14" s="30"/>
      <c r="B14" s="30"/>
      <c r="C14" s="30"/>
      <c r="D14" s="61" t="s">
        <v>257</v>
      </c>
      <c r="E14" s="61"/>
      <c r="F14" s="61"/>
      <c r="G14" s="61"/>
      <c r="H14" s="52">
        <f>+H12+H13</f>
        <v>250774141.83000001</v>
      </c>
    </row>
    <row r="15" spans="1:8" ht="26.25" thickBot="1" x14ac:dyDescent="0.3">
      <c r="A15" s="43" t="s">
        <v>250</v>
      </c>
      <c r="B15" s="43" t="s">
        <v>248</v>
      </c>
      <c r="C15" s="43" t="s">
        <v>249</v>
      </c>
      <c r="D15" s="43" t="s">
        <v>0</v>
      </c>
      <c r="E15" s="43" t="s">
        <v>244</v>
      </c>
      <c r="F15" s="43" t="s">
        <v>245</v>
      </c>
      <c r="G15" s="43" t="s">
        <v>246</v>
      </c>
      <c r="H15" s="43" t="s">
        <v>255</v>
      </c>
    </row>
    <row r="16" spans="1:8" x14ac:dyDescent="0.25">
      <c r="A16" s="39">
        <v>1</v>
      </c>
      <c r="B16" s="40"/>
      <c r="C16" s="41"/>
      <c r="D16" s="42" t="s">
        <v>1</v>
      </c>
      <c r="E16" s="4">
        <f>+E17+E20+E23+E28+E31+E34+E39</f>
        <v>1564494.03</v>
      </c>
      <c r="F16" s="4">
        <f>+F17+F20+F23+F28+F31+F34+F39</f>
        <v>15521307.77</v>
      </c>
      <c r="G16" s="4">
        <f>+G17+G20+G23+G28+G31+G34+G39</f>
        <v>20687154.23</v>
      </c>
      <c r="H16" s="34">
        <f>+E16+F16+G16</f>
        <v>37772956.030000001</v>
      </c>
    </row>
    <row r="17" spans="1:8" x14ac:dyDescent="0.25">
      <c r="A17" s="10"/>
      <c r="B17" s="11">
        <v>11</v>
      </c>
      <c r="C17" s="12"/>
      <c r="D17" s="13" t="s">
        <v>2</v>
      </c>
      <c r="E17" s="14">
        <f>+E18</f>
        <v>1380351.3</v>
      </c>
      <c r="F17" s="14">
        <f>+F18</f>
        <v>13002093.189999999</v>
      </c>
      <c r="G17" s="14">
        <f>+G18</f>
        <v>17697460.940000001</v>
      </c>
      <c r="H17" s="35">
        <f t="shared" ref="H17:H80" si="0">+E17+F17+G17</f>
        <v>32079905.43</v>
      </c>
    </row>
    <row r="18" spans="1:8" x14ac:dyDescent="0.25">
      <c r="A18" s="15"/>
      <c r="B18" s="16"/>
      <c r="C18" s="17">
        <v>111</v>
      </c>
      <c r="D18" s="18" t="s">
        <v>3</v>
      </c>
      <c r="E18" s="19">
        <v>1380351.3</v>
      </c>
      <c r="F18" s="19">
        <v>13002093.189999999</v>
      </c>
      <c r="G18" s="19">
        <v>17697460.940000001</v>
      </c>
      <c r="H18" s="31">
        <f t="shared" si="0"/>
        <v>32079905.43</v>
      </c>
    </row>
    <row r="19" spans="1:8" x14ac:dyDescent="0.25">
      <c r="A19" s="15"/>
      <c r="B19" s="20"/>
      <c r="C19" s="17"/>
      <c r="D19" s="18"/>
      <c r="E19" s="19"/>
      <c r="F19" s="19"/>
      <c r="G19" s="19"/>
      <c r="H19" s="31"/>
    </row>
    <row r="20" spans="1:8" x14ac:dyDescent="0.25">
      <c r="A20" s="15"/>
      <c r="B20" s="11">
        <v>12</v>
      </c>
      <c r="C20" s="12"/>
      <c r="D20" s="13" t="s">
        <v>4</v>
      </c>
      <c r="E20" s="14">
        <f>+E21</f>
        <v>0</v>
      </c>
      <c r="F20" s="14">
        <f>+F21</f>
        <v>0</v>
      </c>
      <c r="G20" s="14">
        <f>+G21</f>
        <v>236645</v>
      </c>
      <c r="H20" s="35">
        <f>+E20+F20+G20</f>
        <v>236645</v>
      </c>
    </row>
    <row r="21" spans="1:8" x14ac:dyDescent="0.25">
      <c r="A21" s="15"/>
      <c r="B21" s="20"/>
      <c r="C21" s="17" t="s">
        <v>5</v>
      </c>
      <c r="D21" s="18" t="s">
        <v>6</v>
      </c>
      <c r="E21" s="19"/>
      <c r="F21" s="19"/>
      <c r="G21" s="19">
        <v>236645</v>
      </c>
      <c r="H21" s="31">
        <f t="shared" si="0"/>
        <v>236645</v>
      </c>
    </row>
    <row r="22" spans="1:8" x14ac:dyDescent="0.25">
      <c r="A22" s="15"/>
      <c r="B22" s="20"/>
      <c r="C22" s="17"/>
      <c r="D22" s="18"/>
      <c r="E22" s="19"/>
      <c r="F22" s="19"/>
      <c r="G22" s="19"/>
      <c r="H22" s="31"/>
    </row>
    <row r="23" spans="1:8" x14ac:dyDescent="0.25">
      <c r="A23" s="15"/>
      <c r="B23" s="11">
        <v>13</v>
      </c>
      <c r="C23" s="12"/>
      <c r="D23" s="13" t="s">
        <v>7</v>
      </c>
      <c r="E23" s="14">
        <f>SUM(E24:E26)</f>
        <v>0</v>
      </c>
      <c r="F23" s="14">
        <f>SUM(F24:F26)</f>
        <v>0</v>
      </c>
      <c r="G23" s="14">
        <f>SUM(G24:G26)</f>
        <v>41500</v>
      </c>
      <c r="H23" s="35">
        <f t="shared" si="0"/>
        <v>41500</v>
      </c>
    </row>
    <row r="24" spans="1:8" hidden="1" x14ac:dyDescent="0.25">
      <c r="A24" s="15"/>
      <c r="B24" s="20"/>
      <c r="C24" s="17" t="s">
        <v>8</v>
      </c>
      <c r="D24" s="18" t="s">
        <v>12</v>
      </c>
      <c r="E24" s="19"/>
      <c r="F24" s="19"/>
      <c r="G24" s="19"/>
      <c r="H24" s="31">
        <f t="shared" si="0"/>
        <v>0</v>
      </c>
    </row>
    <row r="25" spans="1:8" x14ac:dyDescent="0.25">
      <c r="A25" s="15"/>
      <c r="B25" s="20"/>
      <c r="C25" s="17" t="s">
        <v>9</v>
      </c>
      <c r="D25" s="18" t="s">
        <v>11</v>
      </c>
      <c r="E25" s="19"/>
      <c r="F25" s="19"/>
      <c r="G25" s="19">
        <v>41500</v>
      </c>
      <c r="H25" s="31">
        <f t="shared" si="0"/>
        <v>41500</v>
      </c>
    </row>
    <row r="26" spans="1:8" hidden="1" x14ac:dyDescent="0.25">
      <c r="A26" s="15"/>
      <c r="B26" s="20"/>
      <c r="C26" s="17" t="s">
        <v>10</v>
      </c>
      <c r="D26" s="18" t="s">
        <v>13</v>
      </c>
      <c r="E26" s="19"/>
      <c r="F26" s="19"/>
      <c r="G26" s="19"/>
      <c r="H26" s="31">
        <f t="shared" si="0"/>
        <v>0</v>
      </c>
    </row>
    <row r="27" spans="1:8" x14ac:dyDescent="0.25">
      <c r="A27" s="15"/>
      <c r="B27" s="20"/>
      <c r="C27" s="17"/>
      <c r="D27" s="18"/>
      <c r="E27" s="19"/>
      <c r="F27" s="19"/>
      <c r="G27" s="19"/>
      <c r="H27" s="31"/>
    </row>
    <row r="28" spans="1:8" x14ac:dyDescent="0.25">
      <c r="A28" s="15"/>
      <c r="B28" s="11">
        <v>15</v>
      </c>
      <c r="C28" s="12"/>
      <c r="D28" s="13" t="s">
        <v>14</v>
      </c>
      <c r="E28" s="14">
        <f>+E29</f>
        <v>4500</v>
      </c>
      <c r="F28" s="14">
        <f>+F29</f>
        <v>819733.08</v>
      </c>
      <c r="G28" s="14">
        <f>+G29</f>
        <v>0</v>
      </c>
      <c r="H28" s="35">
        <f t="shared" si="0"/>
        <v>824233.08</v>
      </c>
    </row>
    <row r="29" spans="1:8" x14ac:dyDescent="0.25">
      <c r="A29" s="15"/>
      <c r="B29" s="20"/>
      <c r="C29" s="17" t="s">
        <v>15</v>
      </c>
      <c r="D29" s="18" t="s">
        <v>16</v>
      </c>
      <c r="E29" s="19">
        <v>4500</v>
      </c>
      <c r="F29" s="19">
        <v>819733.08</v>
      </c>
      <c r="G29" s="19"/>
      <c r="H29" s="31">
        <f t="shared" si="0"/>
        <v>824233.08</v>
      </c>
    </row>
    <row r="30" spans="1:8" x14ac:dyDescent="0.25">
      <c r="A30" s="15"/>
      <c r="B30" s="20"/>
      <c r="C30" s="17"/>
      <c r="D30" s="18"/>
      <c r="E30" s="19"/>
      <c r="F30" s="19"/>
      <c r="G30" s="19"/>
      <c r="H30" s="31"/>
    </row>
    <row r="31" spans="1:8" hidden="1" x14ac:dyDescent="0.25">
      <c r="A31" s="15"/>
      <c r="B31" s="11">
        <v>16</v>
      </c>
      <c r="C31" s="12"/>
      <c r="D31" s="13" t="s">
        <v>23</v>
      </c>
      <c r="E31" s="14">
        <f>+E32</f>
        <v>0</v>
      </c>
      <c r="F31" s="14">
        <f>+F32</f>
        <v>0</v>
      </c>
      <c r="G31" s="14">
        <f>+G32</f>
        <v>0</v>
      </c>
      <c r="H31" s="35">
        <f t="shared" si="0"/>
        <v>0</v>
      </c>
    </row>
    <row r="32" spans="1:8" hidden="1" x14ac:dyDescent="0.25">
      <c r="A32" s="15"/>
      <c r="B32" s="20"/>
      <c r="C32" s="17" t="s">
        <v>17</v>
      </c>
      <c r="D32" s="18" t="s">
        <v>24</v>
      </c>
      <c r="E32" s="19"/>
      <c r="F32" s="19"/>
      <c r="G32" s="19"/>
      <c r="H32" s="31">
        <f t="shared" si="0"/>
        <v>0</v>
      </c>
    </row>
    <row r="33" spans="1:11" hidden="1" x14ac:dyDescent="0.25">
      <c r="A33" s="15"/>
      <c r="B33" s="20"/>
      <c r="C33" s="17"/>
      <c r="D33" s="18"/>
      <c r="E33" s="19"/>
      <c r="F33" s="19"/>
      <c r="G33" s="19"/>
      <c r="H33" s="31"/>
    </row>
    <row r="34" spans="1:11" hidden="1" x14ac:dyDescent="0.25">
      <c r="A34" s="15"/>
      <c r="B34" s="11">
        <v>18</v>
      </c>
      <c r="C34" s="12"/>
      <c r="D34" s="13" t="s">
        <v>25</v>
      </c>
      <c r="E34" s="14">
        <f>SUM(E35:E37)</f>
        <v>0</v>
      </c>
      <c r="F34" s="14">
        <f>SUM(F35:F37)</f>
        <v>0</v>
      </c>
      <c r="G34" s="14">
        <f>SUM(G35:G37)</f>
        <v>0</v>
      </c>
      <c r="H34" s="35">
        <f t="shared" si="0"/>
        <v>0</v>
      </c>
    </row>
    <row r="35" spans="1:11" hidden="1" x14ac:dyDescent="0.25">
      <c r="A35" s="15"/>
      <c r="B35" s="20"/>
      <c r="C35" s="17" t="s">
        <v>18</v>
      </c>
      <c r="D35" s="18" t="s">
        <v>26</v>
      </c>
      <c r="E35" s="19"/>
      <c r="F35" s="19"/>
      <c r="G35" s="19"/>
      <c r="H35" s="31">
        <f t="shared" si="0"/>
        <v>0</v>
      </c>
    </row>
    <row r="36" spans="1:11" hidden="1" x14ac:dyDescent="0.25">
      <c r="A36" s="15"/>
      <c r="B36" s="20"/>
      <c r="C36" s="17" t="s">
        <v>252</v>
      </c>
      <c r="D36" s="18" t="s">
        <v>253</v>
      </c>
      <c r="E36" s="19"/>
      <c r="F36" s="19"/>
      <c r="G36" s="19"/>
      <c r="H36" s="31">
        <f t="shared" si="0"/>
        <v>0</v>
      </c>
    </row>
    <row r="37" spans="1:11" hidden="1" x14ac:dyDescent="0.25">
      <c r="A37" s="15"/>
      <c r="B37" s="20"/>
      <c r="C37" s="17" t="s">
        <v>19</v>
      </c>
      <c r="D37" s="18" t="s">
        <v>27</v>
      </c>
      <c r="E37" s="19"/>
      <c r="F37" s="19"/>
      <c r="G37" s="19"/>
      <c r="H37" s="31">
        <f t="shared" si="0"/>
        <v>0</v>
      </c>
    </row>
    <row r="38" spans="1:11" hidden="1" x14ac:dyDescent="0.25">
      <c r="A38" s="15"/>
      <c r="B38" s="20"/>
      <c r="C38" s="17"/>
      <c r="D38" s="18"/>
      <c r="E38" s="19"/>
      <c r="F38" s="19"/>
      <c r="G38" s="19"/>
      <c r="H38" s="31"/>
    </row>
    <row r="39" spans="1:11" x14ac:dyDescent="0.25">
      <c r="A39" s="15"/>
      <c r="B39" s="11">
        <v>19</v>
      </c>
      <c r="C39" s="12"/>
      <c r="D39" s="13" t="s">
        <v>28</v>
      </c>
      <c r="E39" s="14">
        <f>SUM(E40:E42)</f>
        <v>179642.72999999998</v>
      </c>
      <c r="F39" s="14">
        <f>SUM(F40:F42)</f>
        <v>1699481.5000000002</v>
      </c>
      <c r="G39" s="14">
        <f>SUM(G40:G42)</f>
        <v>2711548.29</v>
      </c>
      <c r="H39" s="35">
        <f>+E39+F39+G39</f>
        <v>4590672.5200000005</v>
      </c>
    </row>
    <row r="40" spans="1:11" x14ac:dyDescent="0.25">
      <c r="A40" s="15"/>
      <c r="B40" s="20"/>
      <c r="C40" s="17" t="s">
        <v>20</v>
      </c>
      <c r="D40" s="18" t="s">
        <v>29</v>
      </c>
      <c r="E40" s="19">
        <v>72871.95</v>
      </c>
      <c r="F40" s="19">
        <v>785735.05</v>
      </c>
      <c r="G40" s="19">
        <v>1258162.78</v>
      </c>
      <c r="H40" s="31">
        <f t="shared" si="0"/>
        <v>2116769.7800000003</v>
      </c>
      <c r="I40" s="46"/>
      <c r="J40" s="47"/>
      <c r="K40" s="44"/>
    </row>
    <row r="41" spans="1:11" x14ac:dyDescent="0.25">
      <c r="A41" s="15"/>
      <c r="B41" s="20"/>
      <c r="C41" s="17" t="s">
        <v>21</v>
      </c>
      <c r="D41" s="18" t="s">
        <v>30</v>
      </c>
      <c r="E41" s="19">
        <v>78745.2</v>
      </c>
      <c r="F41" s="19">
        <v>805349.34</v>
      </c>
      <c r="G41" s="19">
        <v>1266078.55</v>
      </c>
      <c r="H41" s="31">
        <f t="shared" si="0"/>
        <v>2150173.09</v>
      </c>
    </row>
    <row r="42" spans="1:11" x14ac:dyDescent="0.25">
      <c r="A42" s="15"/>
      <c r="B42" s="20"/>
      <c r="C42" s="17" t="s">
        <v>22</v>
      </c>
      <c r="D42" s="18" t="s">
        <v>31</v>
      </c>
      <c r="E42" s="19">
        <v>28025.58</v>
      </c>
      <c r="F42" s="19">
        <v>108397.11</v>
      </c>
      <c r="G42" s="19">
        <v>187306.96</v>
      </c>
      <c r="H42" s="31">
        <f t="shared" si="0"/>
        <v>323729.65000000002</v>
      </c>
    </row>
    <row r="43" spans="1:11" x14ac:dyDescent="0.25">
      <c r="A43" s="15"/>
      <c r="B43" s="20"/>
      <c r="C43" s="17"/>
      <c r="D43" s="18"/>
      <c r="E43" s="19"/>
      <c r="F43" s="19"/>
      <c r="G43" s="19"/>
      <c r="H43" s="31"/>
    </row>
    <row r="44" spans="1:11" x14ac:dyDescent="0.25">
      <c r="A44" s="8">
        <v>2</v>
      </c>
      <c r="B44" s="9"/>
      <c r="C44" s="5"/>
      <c r="D44" s="6" t="s">
        <v>32</v>
      </c>
      <c r="E44" s="7">
        <f>+E45+E52+E58+E62+E66+E72+E79+E83+E88</f>
        <v>2802820.17</v>
      </c>
      <c r="F44" s="7">
        <f>+F45+F52+F58+F62+F66+F72+F79+F83+F88</f>
        <v>32215138.740000002</v>
      </c>
      <c r="G44" s="7">
        <f>+G45+G52+G58+G62+G66+G72+G79+G83+G88</f>
        <v>3384561.73</v>
      </c>
      <c r="H44" s="36">
        <f t="shared" si="0"/>
        <v>38402520.640000001</v>
      </c>
    </row>
    <row r="45" spans="1:11" x14ac:dyDescent="0.25">
      <c r="A45" s="15"/>
      <c r="B45" s="11">
        <v>21</v>
      </c>
      <c r="C45" s="12"/>
      <c r="D45" s="13" t="s">
        <v>57</v>
      </c>
      <c r="E45" s="14">
        <f>SUM(E46:E50)</f>
        <v>0</v>
      </c>
      <c r="F45" s="14">
        <f>SUM(F46:F50)</f>
        <v>454705.64999999997</v>
      </c>
      <c r="G45" s="14">
        <f>SUM(G46:G50)</f>
        <v>2240873.9299999997</v>
      </c>
      <c r="H45" s="35">
        <f t="shared" si="0"/>
        <v>2695579.5799999996</v>
      </c>
    </row>
    <row r="46" spans="1:11" hidden="1" x14ac:dyDescent="0.25">
      <c r="A46" s="15"/>
      <c r="B46" s="20"/>
      <c r="C46" s="17" t="s">
        <v>33</v>
      </c>
      <c r="D46" s="18" t="s">
        <v>38</v>
      </c>
      <c r="E46" s="19"/>
      <c r="F46" s="19"/>
      <c r="G46" s="19"/>
      <c r="H46" s="31">
        <f t="shared" si="0"/>
        <v>0</v>
      </c>
    </row>
    <row r="47" spans="1:11" hidden="1" x14ac:dyDescent="0.25">
      <c r="A47" s="15"/>
      <c r="B47" s="20"/>
      <c r="C47" s="17" t="s">
        <v>34</v>
      </c>
      <c r="D47" s="18" t="s">
        <v>39</v>
      </c>
      <c r="E47" s="19"/>
      <c r="F47" s="19"/>
      <c r="G47" s="19"/>
      <c r="H47" s="31">
        <f t="shared" si="0"/>
        <v>0</v>
      </c>
    </row>
    <row r="48" spans="1:11" x14ac:dyDescent="0.25">
      <c r="A48" s="15"/>
      <c r="B48" s="20"/>
      <c r="C48" s="17" t="s">
        <v>35</v>
      </c>
      <c r="D48" s="18" t="s">
        <v>40</v>
      </c>
      <c r="E48" s="19"/>
      <c r="F48" s="19">
        <v>48153.3</v>
      </c>
      <c r="G48" s="19">
        <v>1633587.24</v>
      </c>
      <c r="H48" s="31">
        <f t="shared" si="0"/>
        <v>1681740.54</v>
      </c>
    </row>
    <row r="49" spans="1:8" hidden="1" x14ac:dyDescent="0.25">
      <c r="A49" s="15"/>
      <c r="B49" s="20"/>
      <c r="C49" s="17" t="s">
        <v>36</v>
      </c>
      <c r="D49" s="18" t="s">
        <v>41</v>
      </c>
      <c r="E49" s="19"/>
      <c r="F49" s="19"/>
      <c r="G49" s="19"/>
      <c r="H49" s="31">
        <f t="shared" si="0"/>
        <v>0</v>
      </c>
    </row>
    <row r="50" spans="1:8" x14ac:dyDescent="0.25">
      <c r="A50" s="15"/>
      <c r="B50" s="20"/>
      <c r="C50" s="17" t="s">
        <v>37</v>
      </c>
      <c r="D50" s="18" t="s">
        <v>42</v>
      </c>
      <c r="E50" s="19"/>
      <c r="F50" s="19">
        <v>406552.35</v>
      </c>
      <c r="G50" s="19">
        <v>607286.68999999994</v>
      </c>
      <c r="H50" s="31">
        <f t="shared" si="0"/>
        <v>1013839.0399999999</v>
      </c>
    </row>
    <row r="51" spans="1:8" x14ac:dyDescent="0.25">
      <c r="A51" s="15"/>
      <c r="B51" s="20"/>
      <c r="C51" s="17"/>
      <c r="D51" s="18"/>
      <c r="E51" s="19"/>
      <c r="F51" s="19"/>
      <c r="G51" s="19"/>
      <c r="H51" s="31"/>
    </row>
    <row r="52" spans="1:8" x14ac:dyDescent="0.25">
      <c r="A52" s="15"/>
      <c r="B52" s="11">
        <v>22</v>
      </c>
      <c r="C52" s="12"/>
      <c r="D52" s="13" t="s">
        <v>43</v>
      </c>
      <c r="E52" s="14">
        <f>SUM(E53:E57)</f>
        <v>116799.89</v>
      </c>
      <c r="F52" s="14">
        <f>SUM(F53:F57)</f>
        <v>972075.15</v>
      </c>
      <c r="G52" s="14">
        <f>SUM(G53:G57)</f>
        <v>0</v>
      </c>
      <c r="H52" s="35">
        <f t="shared" si="0"/>
        <v>1088875.04</v>
      </c>
    </row>
    <row r="53" spans="1:8" x14ac:dyDescent="0.25">
      <c r="A53" s="15"/>
      <c r="B53" s="20"/>
      <c r="C53" s="17" t="s">
        <v>44</v>
      </c>
      <c r="D53" s="18" t="s">
        <v>48</v>
      </c>
      <c r="E53" s="19">
        <v>116799.89</v>
      </c>
      <c r="F53" s="19">
        <v>942858.65</v>
      </c>
      <c r="G53" s="19"/>
      <c r="H53" s="31">
        <f t="shared" si="0"/>
        <v>1059658.54</v>
      </c>
    </row>
    <row r="54" spans="1:8" x14ac:dyDescent="0.25">
      <c r="A54" s="15"/>
      <c r="B54" s="20"/>
      <c r="C54" s="17" t="s">
        <v>45</v>
      </c>
      <c r="D54" s="18" t="s">
        <v>49</v>
      </c>
      <c r="E54" s="19"/>
      <c r="F54" s="19">
        <v>27458.5</v>
      </c>
      <c r="G54" s="19"/>
      <c r="H54" s="31">
        <f t="shared" si="0"/>
        <v>27458.5</v>
      </c>
    </row>
    <row r="55" spans="1:8" hidden="1" x14ac:dyDescent="0.25">
      <c r="A55" s="15"/>
      <c r="B55" s="20"/>
      <c r="C55" s="17" t="s">
        <v>46</v>
      </c>
      <c r="D55" s="18" t="s">
        <v>50</v>
      </c>
      <c r="E55" s="19"/>
      <c r="F55" s="19"/>
      <c r="G55" s="19"/>
      <c r="H55" s="31">
        <f t="shared" si="0"/>
        <v>0</v>
      </c>
    </row>
    <row r="56" spans="1:8" x14ac:dyDescent="0.25">
      <c r="A56" s="15"/>
      <c r="B56" s="20"/>
      <c r="C56" s="17" t="s">
        <v>47</v>
      </c>
      <c r="D56" s="18" t="s">
        <v>51</v>
      </c>
      <c r="E56" s="19"/>
      <c r="F56" s="19">
        <v>1758</v>
      </c>
      <c r="G56" s="19"/>
      <c r="H56" s="31">
        <f t="shared" si="0"/>
        <v>1758</v>
      </c>
    </row>
    <row r="57" spans="1:8" x14ac:dyDescent="0.25">
      <c r="A57" s="15"/>
      <c r="B57" s="20"/>
      <c r="C57" s="17"/>
      <c r="D57" s="18"/>
      <c r="E57" s="19"/>
      <c r="F57" s="19"/>
      <c r="G57" s="19"/>
      <c r="H57" s="31">
        <f t="shared" si="0"/>
        <v>0</v>
      </c>
    </row>
    <row r="58" spans="1:8" x14ac:dyDescent="0.25">
      <c r="A58" s="15"/>
      <c r="B58" s="21">
        <v>23</v>
      </c>
      <c r="C58" s="53"/>
      <c r="D58" s="13" t="s">
        <v>52</v>
      </c>
      <c r="E58" s="14">
        <f>SUM(E59:E60)</f>
        <v>0</v>
      </c>
      <c r="F58" s="14">
        <f>SUM(F59:F60)</f>
        <v>1023751.99</v>
      </c>
      <c r="G58" s="14">
        <f>SUM(G59:G60)</f>
        <v>0</v>
      </c>
      <c r="H58" s="35">
        <f t="shared" si="0"/>
        <v>1023751.99</v>
      </c>
    </row>
    <row r="59" spans="1:8" x14ac:dyDescent="0.25">
      <c r="A59" s="15"/>
      <c r="B59" s="20"/>
      <c r="C59" s="17" t="s">
        <v>53</v>
      </c>
      <c r="D59" s="18" t="s">
        <v>54</v>
      </c>
      <c r="E59" s="19"/>
      <c r="F59" s="19">
        <v>298100</v>
      </c>
      <c r="G59" s="19"/>
      <c r="H59" s="31">
        <f t="shared" si="0"/>
        <v>298100</v>
      </c>
    </row>
    <row r="60" spans="1:8" x14ac:dyDescent="0.25">
      <c r="A60" s="15"/>
      <c r="B60" s="20"/>
      <c r="C60" s="17" t="s">
        <v>55</v>
      </c>
      <c r="D60" s="18" t="s">
        <v>56</v>
      </c>
      <c r="E60" s="19"/>
      <c r="F60" s="19">
        <v>725651.99</v>
      </c>
      <c r="G60" s="2"/>
      <c r="H60" s="32">
        <f t="shared" si="0"/>
        <v>725651.99</v>
      </c>
    </row>
    <row r="61" spans="1:8" x14ac:dyDescent="0.25">
      <c r="A61" s="15"/>
      <c r="B61" s="20"/>
      <c r="C61" s="17"/>
      <c r="D61" s="18"/>
      <c r="E61" s="19"/>
      <c r="F61" s="19"/>
      <c r="G61" s="19"/>
      <c r="H61" s="31"/>
    </row>
    <row r="62" spans="1:8" x14ac:dyDescent="0.25">
      <c r="A62" s="15"/>
      <c r="B62" s="21">
        <v>24</v>
      </c>
      <c r="C62" s="53"/>
      <c r="D62" s="13" t="s">
        <v>58</v>
      </c>
      <c r="E62" s="14">
        <f>SUM(E63:E64)</f>
        <v>598651</v>
      </c>
      <c r="F62" s="14">
        <f>SUM(F63:F64)</f>
        <v>1072188.81</v>
      </c>
      <c r="G62" s="14">
        <f>SUM(G63:G64)</f>
        <v>0</v>
      </c>
      <c r="H62" s="35">
        <f t="shared" si="0"/>
        <v>1670839.81</v>
      </c>
    </row>
    <row r="63" spans="1:8" x14ac:dyDescent="0.25">
      <c r="A63" s="15"/>
      <c r="B63" s="20"/>
      <c r="C63" s="17" t="s">
        <v>59</v>
      </c>
      <c r="D63" s="18" t="s">
        <v>61</v>
      </c>
      <c r="E63" s="19">
        <v>598651</v>
      </c>
      <c r="F63" s="19">
        <v>1072188.81</v>
      </c>
      <c r="G63" s="19"/>
      <c r="H63" s="31">
        <f t="shared" si="0"/>
        <v>1670839.81</v>
      </c>
    </row>
    <row r="64" spans="1:8" hidden="1" x14ac:dyDescent="0.25">
      <c r="A64" s="15"/>
      <c r="B64" s="20"/>
      <c r="C64" s="17" t="s">
        <v>60</v>
      </c>
      <c r="D64" s="18" t="s">
        <v>62</v>
      </c>
      <c r="E64" s="19"/>
      <c r="F64" s="19"/>
      <c r="G64" s="19"/>
      <c r="H64" s="31">
        <f t="shared" si="0"/>
        <v>0</v>
      </c>
    </row>
    <row r="65" spans="1:8" x14ac:dyDescent="0.25">
      <c r="A65" s="15"/>
      <c r="B65" s="20"/>
      <c r="C65" s="17"/>
      <c r="D65" s="18"/>
      <c r="E65" s="19"/>
      <c r="F65" s="19"/>
      <c r="G65" s="19"/>
      <c r="H65" s="31"/>
    </row>
    <row r="66" spans="1:8" x14ac:dyDescent="0.25">
      <c r="A66" s="15"/>
      <c r="B66" s="21">
        <v>25</v>
      </c>
      <c r="C66" s="53"/>
      <c r="D66" s="13" t="s">
        <v>63</v>
      </c>
      <c r="E66" s="14">
        <f>SUM(E67:E70)</f>
        <v>360800</v>
      </c>
      <c r="F66" s="14">
        <f>SUM(F67:F70)</f>
        <v>19446012</v>
      </c>
      <c r="G66" s="14">
        <f>SUM(G67:G70)</f>
        <v>0</v>
      </c>
      <c r="H66" s="35">
        <f t="shared" si="0"/>
        <v>19806812</v>
      </c>
    </row>
    <row r="67" spans="1:8" x14ac:dyDescent="0.25">
      <c r="A67" s="15"/>
      <c r="B67" s="20"/>
      <c r="C67" s="17" t="s">
        <v>64</v>
      </c>
      <c r="D67" s="18" t="s">
        <v>68</v>
      </c>
      <c r="E67" s="19">
        <v>350500</v>
      </c>
      <c r="F67" s="19">
        <v>19440750</v>
      </c>
      <c r="G67" s="19"/>
      <c r="H67" s="31">
        <f t="shared" si="0"/>
        <v>19791250</v>
      </c>
    </row>
    <row r="68" spans="1:8" hidden="1" x14ac:dyDescent="0.25">
      <c r="A68" s="15"/>
      <c r="B68" s="20"/>
      <c r="C68" s="17" t="s">
        <v>65</v>
      </c>
      <c r="D68" s="18" t="s">
        <v>69</v>
      </c>
      <c r="E68" s="19"/>
      <c r="F68" s="19"/>
      <c r="G68" s="19"/>
      <c r="H68" s="31">
        <f t="shared" si="0"/>
        <v>0</v>
      </c>
    </row>
    <row r="69" spans="1:8" hidden="1" x14ac:dyDescent="0.25">
      <c r="A69" s="15"/>
      <c r="B69" s="20"/>
      <c r="C69" s="17" t="s">
        <v>66</v>
      </c>
      <c r="D69" s="18" t="s">
        <v>70</v>
      </c>
      <c r="E69" s="19"/>
      <c r="F69" s="19"/>
      <c r="G69" s="19"/>
      <c r="H69" s="31">
        <f t="shared" si="0"/>
        <v>0</v>
      </c>
    </row>
    <row r="70" spans="1:8" x14ac:dyDescent="0.25">
      <c r="A70" s="15"/>
      <c r="B70" s="20"/>
      <c r="C70" s="17" t="s">
        <v>67</v>
      </c>
      <c r="D70" s="18" t="s">
        <v>71</v>
      </c>
      <c r="E70" s="19">
        <v>10300</v>
      </c>
      <c r="F70" s="19">
        <v>5262</v>
      </c>
      <c r="G70" s="19"/>
      <c r="H70" s="31">
        <f t="shared" si="0"/>
        <v>15562</v>
      </c>
    </row>
    <row r="71" spans="1:8" x14ac:dyDescent="0.25">
      <c r="A71" s="15"/>
      <c r="B71" s="20"/>
      <c r="C71" s="17"/>
      <c r="D71" s="18"/>
      <c r="E71" s="19"/>
      <c r="F71" s="19"/>
      <c r="G71" s="19"/>
      <c r="H71" s="31"/>
    </row>
    <row r="72" spans="1:8" x14ac:dyDescent="0.25">
      <c r="A72" s="15"/>
      <c r="B72" s="21">
        <v>26</v>
      </c>
      <c r="C72" s="53"/>
      <c r="D72" s="13" t="s">
        <v>72</v>
      </c>
      <c r="E72" s="14">
        <f>SUM(E73:E77)</f>
        <v>871763.38</v>
      </c>
      <c r="F72" s="14">
        <f>SUM(F73:F77)</f>
        <v>378492.5</v>
      </c>
      <c r="G72" s="14">
        <f>SUM(G73:G77)</f>
        <v>320155.09999999998</v>
      </c>
      <c r="H72" s="35">
        <f>+E72+F72+G72</f>
        <v>1570410.98</v>
      </c>
    </row>
    <row r="73" spans="1:8" x14ac:dyDescent="0.25">
      <c r="A73" s="15"/>
      <c r="B73" s="20"/>
      <c r="C73" s="17" t="s">
        <v>73</v>
      </c>
      <c r="D73" s="18" t="s">
        <v>75</v>
      </c>
      <c r="E73" s="19"/>
      <c r="F73" s="19"/>
      <c r="G73" s="19">
        <v>320155.09999999998</v>
      </c>
      <c r="H73" s="31">
        <f>+E73+F73+G73</f>
        <v>320155.09999999998</v>
      </c>
    </row>
    <row r="74" spans="1:8" hidden="1" x14ac:dyDescent="0.25">
      <c r="A74" s="15"/>
      <c r="B74" s="20"/>
      <c r="C74" s="17" t="s">
        <v>74</v>
      </c>
      <c r="D74" s="18" t="s">
        <v>76</v>
      </c>
      <c r="E74" s="19"/>
      <c r="F74" s="19"/>
      <c r="G74" s="19"/>
      <c r="H74" s="31">
        <f t="shared" si="0"/>
        <v>0</v>
      </c>
    </row>
    <row r="75" spans="1:8" x14ac:dyDescent="0.25">
      <c r="A75" s="15"/>
      <c r="B75" s="20"/>
      <c r="C75" s="17" t="s">
        <v>77</v>
      </c>
      <c r="D75" s="18" t="s">
        <v>78</v>
      </c>
      <c r="E75" s="19">
        <v>816893.38</v>
      </c>
      <c r="F75" s="19"/>
      <c r="G75" s="19"/>
      <c r="H75" s="31">
        <f t="shared" si="0"/>
        <v>816893.38</v>
      </c>
    </row>
    <row r="76" spans="1:8" x14ac:dyDescent="0.25">
      <c r="A76" s="15"/>
      <c r="B76" s="20"/>
      <c r="C76" s="17" t="s">
        <v>79</v>
      </c>
      <c r="D76" s="18" t="s">
        <v>80</v>
      </c>
      <c r="E76" s="19"/>
      <c r="F76" s="19">
        <v>27000</v>
      </c>
      <c r="G76" s="19"/>
      <c r="H76" s="31">
        <f t="shared" si="0"/>
        <v>27000</v>
      </c>
    </row>
    <row r="77" spans="1:8" x14ac:dyDescent="0.25">
      <c r="A77" s="15"/>
      <c r="B77" s="20"/>
      <c r="C77" s="17" t="s">
        <v>81</v>
      </c>
      <c r="D77" s="18" t="s">
        <v>82</v>
      </c>
      <c r="E77" s="19">
        <v>54870</v>
      </c>
      <c r="F77" s="19">
        <v>351492.5</v>
      </c>
      <c r="G77" s="19"/>
      <c r="H77" s="31">
        <f t="shared" si="0"/>
        <v>406362.5</v>
      </c>
    </row>
    <row r="78" spans="1:8" x14ac:dyDescent="0.25">
      <c r="A78" s="15"/>
      <c r="B78" s="20"/>
      <c r="C78" s="17"/>
      <c r="D78" s="18"/>
      <c r="E78" s="19"/>
      <c r="F78" s="19"/>
      <c r="G78" s="19"/>
      <c r="H78" s="31"/>
    </row>
    <row r="79" spans="1:8" x14ac:dyDescent="0.25">
      <c r="A79" s="15"/>
      <c r="B79" s="21">
        <v>27</v>
      </c>
      <c r="C79" s="53"/>
      <c r="D79" s="13" t="s">
        <v>83</v>
      </c>
      <c r="E79" s="14">
        <f>SUM(E80:E81)</f>
        <v>0</v>
      </c>
      <c r="F79" s="14">
        <f>SUM(F80:F81)</f>
        <v>20894.02</v>
      </c>
      <c r="G79" s="14">
        <f>SUM(G80:G81)</f>
        <v>0</v>
      </c>
      <c r="H79" s="35">
        <f t="shared" si="0"/>
        <v>20894.02</v>
      </c>
    </row>
    <row r="80" spans="1:8" hidden="1" x14ac:dyDescent="0.25">
      <c r="A80" s="15"/>
      <c r="B80" s="20"/>
      <c r="C80" s="17" t="s">
        <v>84</v>
      </c>
      <c r="D80" s="18" t="s">
        <v>85</v>
      </c>
      <c r="E80" s="19"/>
      <c r="F80" s="19"/>
      <c r="G80" s="19"/>
      <c r="H80" s="31">
        <f t="shared" si="0"/>
        <v>0</v>
      </c>
    </row>
    <row r="81" spans="1:8" x14ac:dyDescent="0.25">
      <c r="A81" s="15"/>
      <c r="B81" s="20"/>
      <c r="C81" s="17" t="s">
        <v>86</v>
      </c>
      <c r="D81" s="18" t="s">
        <v>87</v>
      </c>
      <c r="E81" s="19"/>
      <c r="F81" s="19">
        <v>20894.02</v>
      </c>
      <c r="G81" s="19"/>
      <c r="H81" s="31">
        <f t="shared" ref="H81:H144" si="1">+E81+F81+G81</f>
        <v>20894.02</v>
      </c>
    </row>
    <row r="82" spans="1:8" x14ac:dyDescent="0.25">
      <c r="A82" s="15"/>
      <c r="B82" s="20"/>
      <c r="C82" s="17"/>
      <c r="D82" s="18"/>
      <c r="E82" s="19"/>
      <c r="F82" s="19"/>
      <c r="G82" s="19"/>
      <c r="H82" s="31"/>
    </row>
    <row r="83" spans="1:8" x14ac:dyDescent="0.25">
      <c r="A83" s="15"/>
      <c r="B83" s="21">
        <v>28</v>
      </c>
      <c r="C83" s="53"/>
      <c r="D83" s="13" t="s">
        <v>88</v>
      </c>
      <c r="E83" s="14">
        <f>SUM(E84:E86)</f>
        <v>493159.33999999997</v>
      </c>
      <c r="F83" s="14">
        <f>SUM(F84:F86)</f>
        <v>1266425.1800000002</v>
      </c>
      <c r="G83" s="14">
        <f>SUM(G84:G86)</f>
        <v>823532.70000000007</v>
      </c>
      <c r="H83" s="35">
        <f t="shared" si="1"/>
        <v>2583117.2200000002</v>
      </c>
    </row>
    <row r="84" spans="1:8" x14ac:dyDescent="0.25">
      <c r="A84" s="15"/>
      <c r="B84" s="20"/>
      <c r="C84" s="17" t="s">
        <v>89</v>
      </c>
      <c r="D84" s="18" t="s">
        <v>92</v>
      </c>
      <c r="E84" s="19">
        <v>46177.48</v>
      </c>
      <c r="F84" s="19">
        <v>105537.82</v>
      </c>
      <c r="G84" s="45">
        <v>81672.52</v>
      </c>
      <c r="H84" s="31">
        <f t="shared" si="1"/>
        <v>233387.82</v>
      </c>
    </row>
    <row r="85" spans="1:8" x14ac:dyDescent="0.25">
      <c r="A85" s="15"/>
      <c r="B85" s="20"/>
      <c r="C85" s="17" t="s">
        <v>90</v>
      </c>
      <c r="D85" s="18" t="s">
        <v>93</v>
      </c>
      <c r="E85" s="19">
        <v>446981.86</v>
      </c>
      <c r="F85" s="19">
        <v>1160887.3600000001</v>
      </c>
      <c r="G85" s="19">
        <v>741860.18</v>
      </c>
      <c r="H85" s="31">
        <f t="shared" si="1"/>
        <v>2349729.4000000004</v>
      </c>
    </row>
    <row r="86" spans="1:8" hidden="1" x14ac:dyDescent="0.25">
      <c r="A86" s="15"/>
      <c r="B86" s="20"/>
      <c r="C86" s="17" t="s">
        <v>91</v>
      </c>
      <c r="D86" s="18" t="s">
        <v>94</v>
      </c>
      <c r="E86" s="19"/>
      <c r="F86" s="19"/>
      <c r="G86" s="19"/>
      <c r="H86" s="31">
        <f t="shared" si="1"/>
        <v>0</v>
      </c>
    </row>
    <row r="87" spans="1:8" x14ac:dyDescent="0.25">
      <c r="A87" s="15"/>
      <c r="B87" s="20"/>
      <c r="C87" s="17"/>
      <c r="D87" s="18"/>
      <c r="E87" s="19"/>
      <c r="F87" s="19"/>
      <c r="G87" s="19"/>
      <c r="H87" s="31"/>
    </row>
    <row r="88" spans="1:8" x14ac:dyDescent="0.25">
      <c r="A88" s="15"/>
      <c r="B88" s="21">
        <v>29</v>
      </c>
      <c r="C88" s="53"/>
      <c r="D88" s="13" t="s">
        <v>95</v>
      </c>
      <c r="E88" s="14">
        <f>SUM(E89:E96)</f>
        <v>361646.56</v>
      </c>
      <c r="F88" s="14">
        <f>SUM(F89:F96)</f>
        <v>7580593.4400000004</v>
      </c>
      <c r="G88" s="14">
        <f>SUM(G89:G96)</f>
        <v>0</v>
      </c>
      <c r="H88" s="35">
        <f t="shared" si="1"/>
        <v>7942240</v>
      </c>
    </row>
    <row r="89" spans="1:8" hidden="1" x14ac:dyDescent="0.25">
      <c r="A89" s="15"/>
      <c r="B89" s="20"/>
      <c r="C89" s="17" t="s">
        <v>96</v>
      </c>
      <c r="D89" s="18" t="s">
        <v>104</v>
      </c>
      <c r="E89" s="19"/>
      <c r="F89" s="19"/>
      <c r="G89" s="19"/>
      <c r="H89" s="31">
        <f t="shared" si="1"/>
        <v>0</v>
      </c>
    </row>
    <row r="90" spans="1:8" hidden="1" x14ac:dyDescent="0.25">
      <c r="A90" s="15"/>
      <c r="B90" s="20"/>
      <c r="C90" s="17" t="s">
        <v>97</v>
      </c>
      <c r="D90" s="18" t="s">
        <v>105</v>
      </c>
      <c r="E90" s="19"/>
      <c r="F90" s="19"/>
      <c r="G90" s="19"/>
      <c r="H90" s="31">
        <f t="shared" si="1"/>
        <v>0</v>
      </c>
    </row>
    <row r="91" spans="1:8" x14ac:dyDescent="0.25">
      <c r="A91" s="15"/>
      <c r="B91" s="20"/>
      <c r="C91" s="17" t="s">
        <v>98</v>
      </c>
      <c r="D91" s="18" t="s">
        <v>106</v>
      </c>
      <c r="E91" s="19"/>
      <c r="F91" s="19">
        <v>37522.699999999997</v>
      </c>
      <c r="G91" s="19"/>
      <c r="H91" s="31">
        <f t="shared" si="1"/>
        <v>37522.699999999997</v>
      </c>
    </row>
    <row r="92" spans="1:8" hidden="1" x14ac:dyDescent="0.25">
      <c r="A92" s="15"/>
      <c r="B92" s="20"/>
      <c r="C92" s="17" t="s">
        <v>99</v>
      </c>
      <c r="D92" s="18" t="s">
        <v>107</v>
      </c>
      <c r="E92" s="19"/>
      <c r="F92" s="19"/>
      <c r="G92" s="19"/>
      <c r="H92" s="31">
        <f t="shared" si="1"/>
        <v>0</v>
      </c>
    </row>
    <row r="93" spans="1:8" hidden="1" x14ac:dyDescent="0.25">
      <c r="A93" s="15"/>
      <c r="B93" s="20"/>
      <c r="C93" s="17" t="s">
        <v>100</v>
      </c>
      <c r="D93" s="18" t="s">
        <v>108</v>
      </c>
      <c r="E93" s="19"/>
      <c r="F93" s="19"/>
      <c r="G93" s="19"/>
      <c r="H93" s="31">
        <f t="shared" si="1"/>
        <v>0</v>
      </c>
    </row>
    <row r="94" spans="1:8" x14ac:dyDescent="0.25">
      <c r="A94" s="15"/>
      <c r="B94" s="20"/>
      <c r="C94" s="17" t="s">
        <v>101</v>
      </c>
      <c r="D94" s="18" t="s">
        <v>109</v>
      </c>
      <c r="E94" s="19"/>
      <c r="F94" s="19">
        <v>6059084.4500000002</v>
      </c>
      <c r="G94" s="19"/>
      <c r="H94" s="31">
        <f t="shared" si="1"/>
        <v>6059084.4500000002</v>
      </c>
    </row>
    <row r="95" spans="1:8" x14ac:dyDescent="0.25">
      <c r="A95" s="15"/>
      <c r="B95" s="20"/>
      <c r="C95" s="17" t="s">
        <v>102</v>
      </c>
      <c r="D95" s="18" t="s">
        <v>110</v>
      </c>
      <c r="E95" s="19"/>
      <c r="F95" s="19">
        <v>590389.69999999995</v>
      </c>
      <c r="G95" s="19"/>
      <c r="H95" s="31">
        <f t="shared" si="1"/>
        <v>590389.69999999995</v>
      </c>
    </row>
    <row r="96" spans="1:8" x14ac:dyDescent="0.25">
      <c r="A96" s="15"/>
      <c r="B96" s="20"/>
      <c r="C96" s="17" t="s">
        <v>103</v>
      </c>
      <c r="D96" s="18" t="s">
        <v>95</v>
      </c>
      <c r="E96" s="19">
        <v>361646.56</v>
      </c>
      <c r="F96" s="19">
        <v>893596.59</v>
      </c>
      <c r="G96" s="19"/>
      <c r="H96" s="31">
        <f t="shared" si="1"/>
        <v>1255243.1499999999</v>
      </c>
    </row>
    <row r="97" spans="1:8" hidden="1" x14ac:dyDescent="0.25">
      <c r="A97" s="15"/>
      <c r="B97" s="20"/>
      <c r="C97" s="17"/>
      <c r="D97" s="18"/>
      <c r="E97" s="19"/>
      <c r="F97" s="19"/>
      <c r="G97" s="19"/>
      <c r="H97" s="31"/>
    </row>
    <row r="98" spans="1:8" x14ac:dyDescent="0.25">
      <c r="A98" s="15"/>
      <c r="B98" s="20"/>
      <c r="C98" s="17"/>
      <c r="D98" s="18"/>
      <c r="E98" s="19"/>
      <c r="F98" s="19"/>
      <c r="G98" s="19"/>
      <c r="H98" s="31"/>
    </row>
    <row r="99" spans="1:8" x14ac:dyDescent="0.25">
      <c r="A99" s="3" t="s">
        <v>111</v>
      </c>
      <c r="B99" s="9"/>
      <c r="C99" s="54"/>
      <c r="D99" s="6" t="s">
        <v>112</v>
      </c>
      <c r="E99" s="4">
        <f>+E100+E105+E111+E118+E123+E130+E138</f>
        <v>995761.10999999987</v>
      </c>
      <c r="F99" s="4">
        <f>+F100+F105+F111+F118+F123+F130+F138</f>
        <v>6103029.1699999999</v>
      </c>
      <c r="G99" s="4">
        <f>+G100+G105+G111+G118+G123+G130+G138</f>
        <v>1595350</v>
      </c>
      <c r="H99" s="34">
        <f t="shared" si="1"/>
        <v>8694140.2799999993</v>
      </c>
    </row>
    <row r="100" spans="1:8" x14ac:dyDescent="0.25">
      <c r="A100" s="15"/>
      <c r="B100" s="21">
        <v>31</v>
      </c>
      <c r="C100" s="53"/>
      <c r="D100" s="13" t="s">
        <v>113</v>
      </c>
      <c r="E100" s="14">
        <f>SUM(E101:E103)</f>
        <v>81547.899999999994</v>
      </c>
      <c r="F100" s="14">
        <f>SUM(F101:F103)</f>
        <v>994043.88</v>
      </c>
      <c r="G100" s="14">
        <f>SUM(G101:G103)</f>
        <v>0</v>
      </c>
      <c r="H100" s="35">
        <f t="shared" si="1"/>
        <v>1075591.78</v>
      </c>
    </row>
    <row r="101" spans="1:8" x14ac:dyDescent="0.25">
      <c r="A101" s="15"/>
      <c r="B101" s="20"/>
      <c r="C101" s="17" t="s">
        <v>114</v>
      </c>
      <c r="D101" s="18" t="s">
        <v>115</v>
      </c>
      <c r="E101" s="19">
        <v>78658</v>
      </c>
      <c r="F101" s="19">
        <v>993171.86</v>
      </c>
      <c r="G101" s="19"/>
      <c r="H101" s="31">
        <f t="shared" si="1"/>
        <v>1071829.8599999999</v>
      </c>
    </row>
    <row r="102" spans="1:8" hidden="1" x14ac:dyDescent="0.25">
      <c r="A102" s="15"/>
      <c r="B102" s="20"/>
      <c r="C102" s="17" t="s">
        <v>116</v>
      </c>
      <c r="D102" s="18" t="s">
        <v>117</v>
      </c>
      <c r="E102" s="19"/>
      <c r="F102" s="19"/>
      <c r="G102" s="19"/>
      <c r="H102" s="31">
        <f t="shared" si="1"/>
        <v>0</v>
      </c>
    </row>
    <row r="103" spans="1:8" x14ac:dyDescent="0.25">
      <c r="A103" s="15"/>
      <c r="B103" s="20"/>
      <c r="C103" s="17" t="s">
        <v>118</v>
      </c>
      <c r="D103" s="18" t="s">
        <v>119</v>
      </c>
      <c r="E103" s="19">
        <v>2889.9</v>
      </c>
      <c r="F103" s="19">
        <v>872.02</v>
      </c>
      <c r="G103" s="19"/>
      <c r="H103" s="31">
        <f t="shared" si="1"/>
        <v>3761.92</v>
      </c>
    </row>
    <row r="104" spans="1:8" x14ac:dyDescent="0.25">
      <c r="A104" s="15"/>
      <c r="B104" s="20"/>
      <c r="C104" s="17"/>
      <c r="D104" s="18"/>
      <c r="E104" s="19"/>
      <c r="F104" s="19"/>
      <c r="G104" s="19"/>
      <c r="H104" s="31"/>
    </row>
    <row r="105" spans="1:8" x14ac:dyDescent="0.25">
      <c r="A105" s="15"/>
      <c r="B105" s="21">
        <v>32</v>
      </c>
      <c r="C105" s="53"/>
      <c r="D105" s="13" t="s">
        <v>120</v>
      </c>
      <c r="E105" s="14">
        <f>SUM(E106:E109)</f>
        <v>0</v>
      </c>
      <c r="F105" s="14">
        <f>SUM(F106:F109)</f>
        <v>28981.69</v>
      </c>
      <c r="G105" s="14">
        <f>SUM(G106:G109)</f>
        <v>0</v>
      </c>
      <c r="H105" s="35">
        <f t="shared" si="1"/>
        <v>28981.69</v>
      </c>
    </row>
    <row r="106" spans="1:8" x14ac:dyDescent="0.25">
      <c r="A106" s="15"/>
      <c r="B106" s="20"/>
      <c r="C106" s="17" t="s">
        <v>121</v>
      </c>
      <c r="D106" s="18" t="s">
        <v>122</v>
      </c>
      <c r="E106" s="19"/>
      <c r="F106" s="19">
        <v>13174.41</v>
      </c>
      <c r="G106" s="19"/>
      <c r="H106" s="31">
        <f t="shared" si="1"/>
        <v>13174.41</v>
      </c>
    </row>
    <row r="107" spans="1:8" x14ac:dyDescent="0.25">
      <c r="A107" s="15"/>
      <c r="B107" s="20"/>
      <c r="C107" s="17" t="s">
        <v>123</v>
      </c>
      <c r="D107" s="18" t="s">
        <v>124</v>
      </c>
      <c r="E107" s="19"/>
      <c r="F107" s="19">
        <v>8019.28</v>
      </c>
      <c r="G107" s="19"/>
      <c r="H107" s="31">
        <f t="shared" si="1"/>
        <v>8019.28</v>
      </c>
    </row>
    <row r="108" spans="1:8" x14ac:dyDescent="0.25">
      <c r="A108" s="15"/>
      <c r="B108" s="20"/>
      <c r="C108" s="17" t="s">
        <v>125</v>
      </c>
      <c r="D108" s="18" t="s">
        <v>126</v>
      </c>
      <c r="E108" s="19"/>
      <c r="F108" s="19">
        <v>7788</v>
      </c>
      <c r="G108" s="19"/>
      <c r="H108" s="31">
        <f t="shared" si="1"/>
        <v>7788</v>
      </c>
    </row>
    <row r="109" spans="1:8" hidden="1" x14ac:dyDescent="0.25">
      <c r="A109" s="15"/>
      <c r="B109" s="20"/>
      <c r="C109" s="17" t="s">
        <v>127</v>
      </c>
      <c r="D109" s="18" t="s">
        <v>128</v>
      </c>
      <c r="E109" s="19"/>
      <c r="F109" s="19"/>
      <c r="G109" s="19"/>
      <c r="H109" s="31">
        <f t="shared" si="1"/>
        <v>0</v>
      </c>
    </row>
    <row r="110" spans="1:8" x14ac:dyDescent="0.25">
      <c r="A110" s="15"/>
      <c r="B110" s="20"/>
      <c r="C110" s="17"/>
      <c r="D110" s="18"/>
      <c r="E110" s="19"/>
      <c r="F110" s="19"/>
      <c r="G110" s="19"/>
      <c r="H110" s="31"/>
    </row>
    <row r="111" spans="1:8" x14ac:dyDescent="0.25">
      <c r="A111" s="15"/>
      <c r="B111" s="21">
        <v>33</v>
      </c>
      <c r="C111" s="53"/>
      <c r="D111" s="13" t="s">
        <v>129</v>
      </c>
      <c r="E111" s="14">
        <f>SUM(E112:E116)</f>
        <v>1541.4</v>
      </c>
      <c r="F111" s="14">
        <f>SUM(F112:F116)</f>
        <v>9957.0600000000013</v>
      </c>
      <c r="G111" s="14">
        <f>SUM(G112:G116)</f>
        <v>0</v>
      </c>
      <c r="H111" s="35">
        <f t="shared" si="1"/>
        <v>11498.460000000001</v>
      </c>
    </row>
    <row r="112" spans="1:8" x14ac:dyDescent="0.25">
      <c r="A112" s="15"/>
      <c r="B112" s="20"/>
      <c r="C112" s="17" t="s">
        <v>130</v>
      </c>
      <c r="D112" s="18" t="s">
        <v>166</v>
      </c>
      <c r="E112" s="19"/>
      <c r="F112" s="19">
        <v>3719.72</v>
      </c>
      <c r="G112" s="19"/>
      <c r="H112" s="31">
        <f t="shared" si="1"/>
        <v>3719.72</v>
      </c>
    </row>
    <row r="113" spans="1:8" x14ac:dyDescent="0.25">
      <c r="A113" s="15"/>
      <c r="B113" s="20"/>
      <c r="C113" s="17" t="s">
        <v>131</v>
      </c>
      <c r="D113" s="18" t="s">
        <v>167</v>
      </c>
      <c r="E113" s="19">
        <v>1541.4</v>
      </c>
      <c r="F113" s="19">
        <v>4144.5600000000004</v>
      </c>
      <c r="G113" s="19"/>
      <c r="H113" s="31">
        <f t="shared" si="1"/>
        <v>5685.9600000000009</v>
      </c>
    </row>
    <row r="114" spans="1:8" x14ac:dyDescent="0.25">
      <c r="A114" s="15"/>
      <c r="B114" s="20"/>
      <c r="C114" s="17" t="s">
        <v>132</v>
      </c>
      <c r="D114" s="18" t="s">
        <v>168</v>
      </c>
      <c r="E114" s="19"/>
      <c r="F114" s="19">
        <v>2092.7800000000002</v>
      </c>
      <c r="G114" s="19"/>
      <c r="H114" s="31">
        <f t="shared" si="1"/>
        <v>2092.7800000000002</v>
      </c>
    </row>
    <row r="115" spans="1:8" hidden="1" x14ac:dyDescent="0.25">
      <c r="A115" s="15"/>
      <c r="B115" s="20"/>
      <c r="C115" s="17" t="s">
        <v>133</v>
      </c>
      <c r="D115" s="18" t="s">
        <v>169</v>
      </c>
      <c r="E115" s="19"/>
      <c r="F115" s="19"/>
      <c r="G115" s="19"/>
      <c r="H115" s="31">
        <f t="shared" si="1"/>
        <v>0</v>
      </c>
    </row>
    <row r="116" spans="1:8" hidden="1" x14ac:dyDescent="0.25">
      <c r="A116" s="15"/>
      <c r="B116" s="20"/>
      <c r="C116" s="17" t="s">
        <v>134</v>
      </c>
      <c r="D116" s="18" t="s">
        <v>170</v>
      </c>
      <c r="E116" s="19"/>
      <c r="F116" s="19"/>
      <c r="G116" s="19"/>
      <c r="H116" s="31">
        <f t="shared" si="1"/>
        <v>0</v>
      </c>
    </row>
    <row r="117" spans="1:8" x14ac:dyDescent="0.25">
      <c r="A117" s="15"/>
      <c r="B117" s="20"/>
      <c r="C117" s="17"/>
      <c r="D117" s="18"/>
      <c r="E117" s="19"/>
      <c r="F117" s="19"/>
      <c r="G117" s="19"/>
      <c r="H117" s="31"/>
    </row>
    <row r="118" spans="1:8" x14ac:dyDescent="0.25">
      <c r="A118" s="15"/>
      <c r="B118" s="21">
        <v>34</v>
      </c>
      <c r="C118" s="53"/>
      <c r="D118" s="13" t="s">
        <v>148</v>
      </c>
      <c r="E118" s="14">
        <f>SUM(E119:E121)</f>
        <v>269777.43</v>
      </c>
      <c r="F118" s="14">
        <f>SUM(F119:F121)</f>
        <v>1631003.6</v>
      </c>
      <c r="G118" s="14">
        <f>SUM(G119:G121)</f>
        <v>1595350</v>
      </c>
      <c r="H118" s="35">
        <f t="shared" si="1"/>
        <v>3496131.0300000003</v>
      </c>
    </row>
    <row r="119" spans="1:8" x14ac:dyDescent="0.25">
      <c r="A119" s="15"/>
      <c r="B119" s="20"/>
      <c r="C119" s="17" t="s">
        <v>135</v>
      </c>
      <c r="D119" s="18" t="s">
        <v>163</v>
      </c>
      <c r="E119" s="19">
        <v>150105.15</v>
      </c>
      <c r="F119" s="19">
        <v>1482680.62</v>
      </c>
      <c r="G119" s="19">
        <v>1595350</v>
      </c>
      <c r="H119" s="31">
        <f t="shared" si="1"/>
        <v>3228135.77</v>
      </c>
    </row>
    <row r="120" spans="1:8" x14ac:dyDescent="0.25">
      <c r="A120" s="15"/>
      <c r="B120" s="20"/>
      <c r="C120" s="17" t="s">
        <v>136</v>
      </c>
      <c r="D120" s="18" t="s">
        <v>164</v>
      </c>
      <c r="E120" s="19">
        <v>119672.28</v>
      </c>
      <c r="F120" s="19">
        <v>148322.98000000001</v>
      </c>
      <c r="G120" s="19"/>
      <c r="H120" s="31">
        <f t="shared" si="1"/>
        <v>267995.26</v>
      </c>
    </row>
    <row r="121" spans="1:8" hidden="1" x14ac:dyDescent="0.25">
      <c r="A121" s="15"/>
      <c r="B121" s="20"/>
      <c r="C121" s="17" t="s">
        <v>162</v>
      </c>
      <c r="D121" s="18" t="s">
        <v>165</v>
      </c>
      <c r="E121" s="19"/>
      <c r="F121" s="19"/>
      <c r="G121" s="19"/>
      <c r="H121" s="31">
        <f t="shared" si="1"/>
        <v>0</v>
      </c>
    </row>
    <row r="122" spans="1:8" x14ac:dyDescent="0.25">
      <c r="A122" s="15"/>
      <c r="B122" s="20"/>
      <c r="C122" s="17"/>
      <c r="D122" s="18"/>
      <c r="E122" s="19"/>
      <c r="F122" s="19"/>
      <c r="G122" s="19"/>
      <c r="H122" s="31"/>
    </row>
    <row r="123" spans="1:8" x14ac:dyDescent="0.25">
      <c r="A123" s="15"/>
      <c r="B123" s="21">
        <v>35</v>
      </c>
      <c r="C123" s="53"/>
      <c r="D123" s="13" t="s">
        <v>147</v>
      </c>
      <c r="E123" s="14">
        <f>SUM(E124:E128)</f>
        <v>109181.20999999999</v>
      </c>
      <c r="F123" s="14">
        <f>SUM(F124:F128)</f>
        <v>503592.11000000004</v>
      </c>
      <c r="G123" s="14">
        <f>SUM(G124:G128)</f>
        <v>0</v>
      </c>
      <c r="H123" s="35">
        <f t="shared" si="1"/>
        <v>612773.32000000007</v>
      </c>
    </row>
    <row r="124" spans="1:8" hidden="1" x14ac:dyDescent="0.25">
      <c r="A124" s="15"/>
      <c r="B124" s="20"/>
      <c r="C124" s="17" t="s">
        <v>137</v>
      </c>
      <c r="D124" s="18" t="s">
        <v>157</v>
      </c>
      <c r="E124" s="19"/>
      <c r="F124" s="19"/>
      <c r="G124" s="19"/>
      <c r="H124" s="31">
        <f t="shared" si="1"/>
        <v>0</v>
      </c>
    </row>
    <row r="125" spans="1:8" x14ac:dyDescent="0.25">
      <c r="A125" s="15"/>
      <c r="B125" s="20"/>
      <c r="C125" s="17" t="s">
        <v>138</v>
      </c>
      <c r="D125" s="18" t="s">
        <v>158</v>
      </c>
      <c r="E125" s="19"/>
      <c r="F125" s="19">
        <v>2242</v>
      </c>
      <c r="G125" s="19"/>
      <c r="H125" s="31">
        <f t="shared" si="1"/>
        <v>2242</v>
      </c>
    </row>
    <row r="126" spans="1:8" x14ac:dyDescent="0.25">
      <c r="A126" s="15"/>
      <c r="B126" s="20"/>
      <c r="C126" s="17" t="s">
        <v>139</v>
      </c>
      <c r="D126" s="18" t="s">
        <v>159</v>
      </c>
      <c r="E126" s="19"/>
      <c r="F126" s="19">
        <v>136461.51</v>
      </c>
      <c r="G126" s="19"/>
      <c r="H126" s="31">
        <f t="shared" si="1"/>
        <v>136461.51</v>
      </c>
    </row>
    <row r="127" spans="1:8" x14ac:dyDescent="0.25">
      <c r="A127" s="15"/>
      <c r="B127" s="20"/>
      <c r="C127" s="17" t="s">
        <v>140</v>
      </c>
      <c r="D127" s="18" t="s">
        <v>160</v>
      </c>
      <c r="E127" s="19">
        <v>4750.68</v>
      </c>
      <c r="F127" s="19">
        <v>1099.7</v>
      </c>
      <c r="G127" s="19"/>
      <c r="H127" s="31">
        <f t="shared" si="1"/>
        <v>5850.38</v>
      </c>
    </row>
    <row r="128" spans="1:8" x14ac:dyDescent="0.25">
      <c r="A128" s="15"/>
      <c r="B128" s="20"/>
      <c r="C128" s="17" t="s">
        <v>141</v>
      </c>
      <c r="D128" s="18" t="s">
        <v>161</v>
      </c>
      <c r="E128" s="19">
        <v>104430.53</v>
      </c>
      <c r="F128" s="19">
        <v>363788.9</v>
      </c>
      <c r="G128" s="19"/>
      <c r="H128" s="31">
        <f t="shared" si="1"/>
        <v>468219.43000000005</v>
      </c>
    </row>
    <row r="129" spans="1:8" x14ac:dyDescent="0.25">
      <c r="A129" s="15"/>
      <c r="B129" s="20"/>
      <c r="C129" s="17"/>
      <c r="D129" s="18"/>
      <c r="E129" s="19"/>
      <c r="F129" s="19"/>
      <c r="G129" s="19"/>
      <c r="H129" s="31"/>
    </row>
    <row r="130" spans="1:8" x14ac:dyDescent="0.25">
      <c r="A130" s="15"/>
      <c r="B130" s="21">
        <v>36</v>
      </c>
      <c r="C130" s="53"/>
      <c r="D130" s="13" t="s">
        <v>146</v>
      </c>
      <c r="E130" s="14">
        <f>SUM(E131:E136)</f>
        <v>485942.67</v>
      </c>
      <c r="F130" s="14">
        <f>SUM(F131:F136)</f>
        <v>74664.989999999991</v>
      </c>
      <c r="G130" s="14">
        <f>SUM(G131:G136)</f>
        <v>0</v>
      </c>
      <c r="H130" s="35">
        <f t="shared" si="1"/>
        <v>560607.65999999992</v>
      </c>
    </row>
    <row r="131" spans="1:8" x14ac:dyDescent="0.25">
      <c r="A131" s="15"/>
      <c r="B131" s="20"/>
      <c r="C131" s="17" t="s">
        <v>142</v>
      </c>
      <c r="D131" s="18" t="s">
        <v>149</v>
      </c>
      <c r="E131" s="19">
        <v>30304.76</v>
      </c>
      <c r="F131" s="19"/>
      <c r="G131" s="19"/>
      <c r="H131" s="31">
        <f t="shared" si="1"/>
        <v>30304.76</v>
      </c>
    </row>
    <row r="132" spans="1:8" x14ac:dyDescent="0.25">
      <c r="A132" s="15"/>
      <c r="B132" s="20"/>
      <c r="C132" s="17" t="s">
        <v>143</v>
      </c>
      <c r="D132" s="18" t="s">
        <v>150</v>
      </c>
      <c r="E132" s="19">
        <v>218344.09</v>
      </c>
      <c r="F132" s="19">
        <v>403.56</v>
      </c>
      <c r="G132" s="19"/>
      <c r="H132" s="31">
        <f t="shared" si="1"/>
        <v>218747.65</v>
      </c>
    </row>
    <row r="133" spans="1:8" x14ac:dyDescent="0.25">
      <c r="A133" s="15"/>
      <c r="B133" s="20"/>
      <c r="C133" s="17" t="s">
        <v>144</v>
      </c>
      <c r="D133" s="18" t="s">
        <v>151</v>
      </c>
      <c r="E133" s="19">
        <v>35748.1</v>
      </c>
      <c r="F133" s="19"/>
      <c r="G133" s="2"/>
      <c r="H133" s="32">
        <f t="shared" si="1"/>
        <v>35748.1</v>
      </c>
    </row>
    <row r="134" spans="1:8" hidden="1" x14ac:dyDescent="0.25">
      <c r="A134" s="15"/>
      <c r="B134" s="20"/>
      <c r="C134" s="17" t="s">
        <v>145</v>
      </c>
      <c r="D134" s="18" t="s">
        <v>152</v>
      </c>
      <c r="E134" s="19"/>
      <c r="F134" s="19"/>
      <c r="G134" s="2"/>
      <c r="H134" s="32">
        <f t="shared" si="1"/>
        <v>0</v>
      </c>
    </row>
    <row r="135" spans="1:8" x14ac:dyDescent="0.25">
      <c r="A135" s="15"/>
      <c r="B135" s="20"/>
      <c r="C135" s="17" t="s">
        <v>153</v>
      </c>
      <c r="D135" s="18" t="s">
        <v>155</v>
      </c>
      <c r="E135" s="19">
        <v>185161.42</v>
      </c>
      <c r="F135" s="19">
        <v>74261.429999999993</v>
      </c>
      <c r="G135" s="2"/>
      <c r="H135" s="32">
        <f t="shared" si="1"/>
        <v>259422.85</v>
      </c>
    </row>
    <row r="136" spans="1:8" x14ac:dyDescent="0.25">
      <c r="A136" s="15"/>
      <c r="B136" s="20"/>
      <c r="C136" s="17" t="s">
        <v>154</v>
      </c>
      <c r="D136" s="18" t="s">
        <v>156</v>
      </c>
      <c r="E136" s="19">
        <v>16384.3</v>
      </c>
      <c r="F136" s="19"/>
      <c r="G136" s="2"/>
      <c r="H136" s="32">
        <f t="shared" si="1"/>
        <v>16384.3</v>
      </c>
    </row>
    <row r="137" spans="1:8" x14ac:dyDescent="0.25">
      <c r="A137" s="15"/>
      <c r="B137" s="20"/>
      <c r="C137" s="17"/>
      <c r="D137" s="18"/>
      <c r="E137" s="19"/>
      <c r="F137" s="19"/>
      <c r="G137" s="2"/>
      <c r="H137" s="32"/>
    </row>
    <row r="138" spans="1:8" x14ac:dyDescent="0.25">
      <c r="A138" s="15"/>
      <c r="B138" s="21">
        <v>39</v>
      </c>
      <c r="C138" s="53"/>
      <c r="D138" s="13" t="s">
        <v>171</v>
      </c>
      <c r="E138" s="14">
        <f>SUM(E139:E147)</f>
        <v>47770.5</v>
      </c>
      <c r="F138" s="14">
        <f>SUM(F139:F147)</f>
        <v>2860785.8400000003</v>
      </c>
      <c r="G138" s="14">
        <f>SUM(G139:G147)</f>
        <v>0</v>
      </c>
      <c r="H138" s="35">
        <f t="shared" si="1"/>
        <v>2908556.3400000003</v>
      </c>
    </row>
    <row r="139" spans="1:8" x14ac:dyDescent="0.25">
      <c r="A139" s="15"/>
      <c r="B139" s="20"/>
      <c r="C139" s="17" t="s">
        <v>172</v>
      </c>
      <c r="D139" s="18" t="s">
        <v>181</v>
      </c>
      <c r="E139" s="19">
        <v>961.7</v>
      </c>
      <c r="F139" s="19"/>
      <c r="G139" s="2"/>
      <c r="H139" s="32">
        <f t="shared" si="1"/>
        <v>961.7</v>
      </c>
    </row>
    <row r="140" spans="1:8" x14ac:dyDescent="0.25">
      <c r="A140" s="15"/>
      <c r="B140" s="20"/>
      <c r="C140" s="17" t="s">
        <v>173</v>
      </c>
      <c r="D140" s="18" t="s">
        <v>182</v>
      </c>
      <c r="E140" s="19"/>
      <c r="F140" s="19">
        <v>556219</v>
      </c>
      <c r="G140" s="2"/>
      <c r="H140" s="32">
        <f t="shared" si="1"/>
        <v>556219</v>
      </c>
    </row>
    <row r="141" spans="1:8" hidden="1" x14ac:dyDescent="0.25">
      <c r="A141" s="15"/>
      <c r="B141" s="20"/>
      <c r="C141" s="17" t="s">
        <v>174</v>
      </c>
      <c r="D141" s="18" t="s">
        <v>183</v>
      </c>
      <c r="E141" s="19"/>
      <c r="F141" s="19"/>
      <c r="G141" s="2"/>
      <c r="H141" s="32">
        <f t="shared" si="1"/>
        <v>0</v>
      </c>
    </row>
    <row r="142" spans="1:8" hidden="1" x14ac:dyDescent="0.25">
      <c r="A142" s="15"/>
      <c r="B142" s="20"/>
      <c r="C142" s="17" t="s">
        <v>175</v>
      </c>
      <c r="D142" s="18" t="s">
        <v>184</v>
      </c>
      <c r="E142" s="19"/>
      <c r="F142" s="19"/>
      <c r="G142" s="2"/>
      <c r="H142" s="32">
        <f t="shared" si="1"/>
        <v>0</v>
      </c>
    </row>
    <row r="143" spans="1:8" x14ac:dyDescent="0.25">
      <c r="A143" s="15"/>
      <c r="B143" s="20"/>
      <c r="C143" s="17" t="s">
        <v>176</v>
      </c>
      <c r="D143" s="18" t="s">
        <v>185</v>
      </c>
      <c r="E143" s="19"/>
      <c r="F143" s="19">
        <v>16756</v>
      </c>
      <c r="G143" s="19"/>
      <c r="H143" s="31">
        <f t="shared" si="1"/>
        <v>16756</v>
      </c>
    </row>
    <row r="144" spans="1:8" x14ac:dyDescent="0.25">
      <c r="A144" s="15"/>
      <c r="B144" s="20"/>
      <c r="C144" s="17" t="s">
        <v>177</v>
      </c>
      <c r="D144" s="18" t="s">
        <v>186</v>
      </c>
      <c r="E144" s="19">
        <v>46808.800000000003</v>
      </c>
      <c r="F144" s="19">
        <v>789071.8</v>
      </c>
      <c r="G144" s="19"/>
      <c r="H144" s="31">
        <f t="shared" si="1"/>
        <v>835880.60000000009</v>
      </c>
    </row>
    <row r="145" spans="1:8" x14ac:dyDescent="0.25">
      <c r="A145" s="15"/>
      <c r="B145" s="20"/>
      <c r="C145" s="17" t="s">
        <v>178</v>
      </c>
      <c r="D145" s="18" t="s">
        <v>187</v>
      </c>
      <c r="E145" s="19"/>
      <c r="F145" s="19">
        <v>1452331.15</v>
      </c>
      <c r="G145" s="19"/>
      <c r="H145" s="31">
        <f t="shared" ref="H145:H180" si="2">+E145+F145+G145</f>
        <v>1452331.15</v>
      </c>
    </row>
    <row r="146" spans="1:8" hidden="1" x14ac:dyDescent="0.25">
      <c r="A146" s="15"/>
      <c r="B146" s="20"/>
      <c r="C146" s="17" t="s">
        <v>179</v>
      </c>
      <c r="D146" s="18" t="s">
        <v>188</v>
      </c>
      <c r="E146" s="19"/>
      <c r="F146" s="19"/>
      <c r="G146" s="19"/>
      <c r="H146" s="31">
        <f t="shared" si="2"/>
        <v>0</v>
      </c>
    </row>
    <row r="147" spans="1:8" x14ac:dyDescent="0.25">
      <c r="A147" s="15"/>
      <c r="B147" s="20"/>
      <c r="C147" s="17" t="s">
        <v>180</v>
      </c>
      <c r="D147" s="18" t="s">
        <v>189</v>
      </c>
      <c r="E147" s="19"/>
      <c r="F147" s="19">
        <v>46407.89</v>
      </c>
      <c r="G147" s="19"/>
      <c r="H147" s="31">
        <f t="shared" si="2"/>
        <v>46407.89</v>
      </c>
    </row>
    <row r="148" spans="1:8" x14ac:dyDescent="0.25">
      <c r="A148" s="15"/>
      <c r="B148" s="20"/>
      <c r="C148" s="17"/>
      <c r="D148" s="18"/>
      <c r="E148" s="19"/>
      <c r="F148" s="19"/>
      <c r="G148" s="19"/>
      <c r="H148" s="31"/>
    </row>
    <row r="149" spans="1:8" x14ac:dyDescent="0.25">
      <c r="A149" s="3" t="s">
        <v>190</v>
      </c>
      <c r="B149" s="9"/>
      <c r="C149" s="54"/>
      <c r="D149" s="6" t="s">
        <v>191</v>
      </c>
      <c r="E149" s="4">
        <f>+E150+E156</f>
        <v>4277358</v>
      </c>
      <c r="F149" s="7">
        <f>+F150+F156</f>
        <v>0</v>
      </c>
      <c r="G149" s="7">
        <f>+G150+G156</f>
        <v>0</v>
      </c>
      <c r="H149" s="36">
        <f t="shared" si="2"/>
        <v>4277358</v>
      </c>
    </row>
    <row r="150" spans="1:8" hidden="1" x14ac:dyDescent="0.25">
      <c r="A150" s="15"/>
      <c r="B150" s="21">
        <v>42</v>
      </c>
      <c r="C150" s="53"/>
      <c r="D150" s="13" t="s">
        <v>192</v>
      </c>
      <c r="E150" s="14"/>
      <c r="F150" s="14"/>
      <c r="G150" s="14"/>
      <c r="H150" s="35">
        <f t="shared" si="2"/>
        <v>0</v>
      </c>
    </row>
    <row r="151" spans="1:8" hidden="1" x14ac:dyDescent="0.25">
      <c r="A151" s="15"/>
      <c r="B151" s="20"/>
      <c r="C151" s="17" t="s">
        <v>193</v>
      </c>
      <c r="D151" s="18" t="s">
        <v>197</v>
      </c>
      <c r="E151" s="19"/>
      <c r="F151" s="19"/>
      <c r="G151" s="19"/>
      <c r="H151" s="31">
        <f t="shared" si="2"/>
        <v>0</v>
      </c>
    </row>
    <row r="152" spans="1:8" hidden="1" x14ac:dyDescent="0.25">
      <c r="A152" s="15"/>
      <c r="B152" s="20"/>
      <c r="C152" s="17" t="s">
        <v>194</v>
      </c>
      <c r="D152" s="18" t="s">
        <v>198</v>
      </c>
      <c r="E152" s="19"/>
      <c r="F152" s="19"/>
      <c r="G152" s="19"/>
      <c r="H152" s="31">
        <f t="shared" si="2"/>
        <v>0</v>
      </c>
    </row>
    <row r="153" spans="1:8" hidden="1" x14ac:dyDescent="0.25">
      <c r="A153" s="15"/>
      <c r="B153" s="20"/>
      <c r="C153" s="17" t="s">
        <v>195</v>
      </c>
      <c r="D153" s="18" t="s">
        <v>199</v>
      </c>
      <c r="E153" s="19"/>
      <c r="F153" s="19"/>
      <c r="G153" s="19"/>
      <c r="H153" s="31">
        <f t="shared" si="2"/>
        <v>0</v>
      </c>
    </row>
    <row r="154" spans="1:8" hidden="1" x14ac:dyDescent="0.25">
      <c r="A154" s="15"/>
      <c r="B154" s="20"/>
      <c r="C154" s="17" t="s">
        <v>196</v>
      </c>
      <c r="D154" s="18" t="s">
        <v>200</v>
      </c>
      <c r="E154" s="19"/>
      <c r="F154" s="19"/>
      <c r="G154" s="19"/>
      <c r="H154" s="31">
        <f t="shared" si="2"/>
        <v>0</v>
      </c>
    </row>
    <row r="155" spans="1:8" hidden="1" x14ac:dyDescent="0.25">
      <c r="A155" s="15"/>
      <c r="B155" s="20"/>
      <c r="C155" s="17"/>
      <c r="D155" s="18"/>
      <c r="E155" s="19"/>
      <c r="F155" s="19"/>
      <c r="G155" s="19"/>
      <c r="H155" s="31"/>
    </row>
    <row r="156" spans="1:8" x14ac:dyDescent="0.25">
      <c r="A156" s="15"/>
      <c r="B156" s="21">
        <v>43</v>
      </c>
      <c r="C156" s="53"/>
      <c r="D156" s="13" t="s">
        <v>201</v>
      </c>
      <c r="E156" s="14">
        <f>SUM(E157:E161)</f>
        <v>4277358</v>
      </c>
      <c r="F156" s="14">
        <f>SUM(F157:F161)</f>
        <v>0</v>
      </c>
      <c r="G156" s="14">
        <f>SUM(G157:G161)</f>
        <v>0</v>
      </c>
      <c r="H156" s="35">
        <f t="shared" si="2"/>
        <v>4277358</v>
      </c>
    </row>
    <row r="157" spans="1:8" hidden="1" x14ac:dyDescent="0.25">
      <c r="A157" s="15"/>
      <c r="B157" s="20"/>
      <c r="C157" s="17" t="s">
        <v>202</v>
      </c>
      <c r="D157" s="18" t="s">
        <v>251</v>
      </c>
      <c r="E157" s="19"/>
      <c r="F157" s="19"/>
      <c r="G157" s="19"/>
      <c r="H157" s="31">
        <f t="shared" si="2"/>
        <v>0</v>
      </c>
    </row>
    <row r="158" spans="1:8" hidden="1" x14ac:dyDescent="0.25">
      <c r="A158" s="15"/>
      <c r="B158" s="20"/>
      <c r="C158" s="17" t="s">
        <v>203</v>
      </c>
      <c r="D158" s="18" t="s">
        <v>208</v>
      </c>
      <c r="E158" s="19"/>
      <c r="F158" s="19"/>
      <c r="G158" s="19"/>
      <c r="H158" s="31">
        <f t="shared" si="2"/>
        <v>0</v>
      </c>
    </row>
    <row r="159" spans="1:8" x14ac:dyDescent="0.25">
      <c r="A159" s="15"/>
      <c r="B159" s="20"/>
      <c r="C159" s="17" t="s">
        <v>204</v>
      </c>
      <c r="D159" s="18" t="s">
        <v>209</v>
      </c>
      <c r="E159" s="19">
        <v>4277358</v>
      </c>
      <c r="F159" s="19"/>
      <c r="G159" s="19"/>
      <c r="H159" s="31">
        <f t="shared" si="2"/>
        <v>4277358</v>
      </c>
    </row>
    <row r="160" spans="1:8" hidden="1" x14ac:dyDescent="0.25">
      <c r="A160" s="15"/>
      <c r="B160" s="20"/>
      <c r="C160" s="17" t="s">
        <v>205</v>
      </c>
      <c r="D160" s="18" t="s">
        <v>210</v>
      </c>
      <c r="E160" s="19"/>
      <c r="F160" s="19"/>
      <c r="G160" s="19"/>
      <c r="H160" s="31">
        <f t="shared" si="2"/>
        <v>0</v>
      </c>
    </row>
    <row r="161" spans="1:8" hidden="1" x14ac:dyDescent="0.25">
      <c r="A161" s="15"/>
      <c r="B161" s="20"/>
      <c r="C161" s="17" t="s">
        <v>206</v>
      </c>
      <c r="D161" s="18" t="s">
        <v>211</v>
      </c>
      <c r="E161" s="19"/>
      <c r="F161" s="19"/>
      <c r="G161" s="19"/>
      <c r="H161" s="31">
        <f t="shared" si="2"/>
        <v>0</v>
      </c>
    </row>
    <row r="162" spans="1:8" hidden="1" x14ac:dyDescent="0.25">
      <c r="A162" s="15"/>
      <c r="B162" s="20"/>
      <c r="C162" s="17" t="s">
        <v>207</v>
      </c>
      <c r="D162" s="18" t="s">
        <v>212</v>
      </c>
      <c r="E162" s="19"/>
      <c r="F162" s="19"/>
      <c r="G162" s="19"/>
      <c r="H162" s="31">
        <f t="shared" si="2"/>
        <v>0</v>
      </c>
    </row>
    <row r="163" spans="1:8" x14ac:dyDescent="0.25">
      <c r="A163" s="15"/>
      <c r="B163" s="20"/>
      <c r="C163" s="17"/>
      <c r="D163" s="18"/>
      <c r="E163" s="19"/>
      <c r="F163" s="19"/>
      <c r="G163" s="19"/>
      <c r="H163" s="31"/>
    </row>
    <row r="164" spans="1:8" x14ac:dyDescent="0.25">
      <c r="A164" s="3" t="s">
        <v>213</v>
      </c>
      <c r="B164" s="9"/>
      <c r="C164" s="5"/>
      <c r="D164" s="6" t="s">
        <v>214</v>
      </c>
      <c r="E164" s="4">
        <f>+E165+E179</f>
        <v>196186.8</v>
      </c>
      <c r="F164" s="4">
        <f>+F165+F179</f>
        <v>1460742.2400000002</v>
      </c>
      <c r="G164" s="4">
        <f>+G165+G179</f>
        <v>0</v>
      </c>
      <c r="H164" s="34">
        <f t="shared" si="2"/>
        <v>1656929.0400000003</v>
      </c>
    </row>
    <row r="165" spans="1:8" x14ac:dyDescent="0.25">
      <c r="A165" s="15"/>
      <c r="B165" s="21">
        <v>61</v>
      </c>
      <c r="C165" s="12"/>
      <c r="D165" s="13" t="s">
        <v>215</v>
      </c>
      <c r="E165" s="14">
        <f>SUM(E166:E177)</f>
        <v>196186.8</v>
      </c>
      <c r="F165" s="14">
        <f>SUM(F166:F177)</f>
        <v>1460742.2400000002</v>
      </c>
      <c r="G165" s="14">
        <f>SUM(G166:G177)</f>
        <v>0</v>
      </c>
      <c r="H165" s="35">
        <f t="shared" si="2"/>
        <v>1656929.0400000003</v>
      </c>
    </row>
    <row r="166" spans="1:8" x14ac:dyDescent="0.25">
      <c r="A166" s="15"/>
      <c r="B166" s="20"/>
      <c r="C166" s="17" t="s">
        <v>216</v>
      </c>
      <c r="D166" s="18" t="s">
        <v>217</v>
      </c>
      <c r="E166" s="19"/>
      <c r="F166" s="19">
        <v>210615.27</v>
      </c>
      <c r="G166" s="19"/>
      <c r="H166" s="31">
        <f t="shared" si="2"/>
        <v>210615.27</v>
      </c>
    </row>
    <row r="167" spans="1:8" x14ac:dyDescent="0.25">
      <c r="A167" s="15"/>
      <c r="B167" s="20"/>
      <c r="C167" s="17" t="s">
        <v>218</v>
      </c>
      <c r="D167" s="18" t="s">
        <v>219</v>
      </c>
      <c r="E167" s="19">
        <v>71095</v>
      </c>
      <c r="F167" s="19"/>
      <c r="G167" s="19"/>
      <c r="H167" s="31">
        <f t="shared" si="2"/>
        <v>71095</v>
      </c>
    </row>
    <row r="168" spans="1:8" hidden="1" x14ac:dyDescent="0.25">
      <c r="A168" s="15"/>
      <c r="B168" s="20"/>
      <c r="C168" s="17" t="s">
        <v>220</v>
      </c>
      <c r="D168" s="18" t="s">
        <v>221</v>
      </c>
      <c r="E168" s="19"/>
      <c r="F168" s="19"/>
      <c r="G168" s="19"/>
      <c r="H168" s="31">
        <f t="shared" si="2"/>
        <v>0</v>
      </c>
    </row>
    <row r="169" spans="1:8" x14ac:dyDescent="0.25">
      <c r="A169" s="15"/>
      <c r="B169" s="20"/>
      <c r="C169" s="17" t="s">
        <v>222</v>
      </c>
      <c r="D169" s="18" t="s">
        <v>223</v>
      </c>
      <c r="E169" s="19"/>
      <c r="F169" s="19">
        <v>100029.28</v>
      </c>
      <c r="G169" s="19"/>
      <c r="H169" s="31">
        <f t="shared" si="2"/>
        <v>100029.28</v>
      </c>
    </row>
    <row r="170" spans="1:8" hidden="1" x14ac:dyDescent="0.25">
      <c r="A170" s="15"/>
      <c r="B170" s="20"/>
      <c r="C170" s="17" t="s">
        <v>224</v>
      </c>
      <c r="D170" s="18" t="s">
        <v>225</v>
      </c>
      <c r="E170" s="19"/>
      <c r="F170" s="19"/>
      <c r="G170" s="19"/>
      <c r="H170" s="31">
        <f t="shared" si="2"/>
        <v>0</v>
      </c>
    </row>
    <row r="171" spans="1:8" x14ac:dyDescent="0.25">
      <c r="A171" s="15"/>
      <c r="B171" s="20"/>
      <c r="C171" s="17" t="s">
        <v>226</v>
      </c>
      <c r="D171" s="18" t="s">
        <v>227</v>
      </c>
      <c r="E171" s="19"/>
      <c r="F171" s="19">
        <v>551474.18000000005</v>
      </c>
      <c r="G171" s="19"/>
      <c r="H171" s="31">
        <f t="shared" si="2"/>
        <v>551474.18000000005</v>
      </c>
    </row>
    <row r="172" spans="1:8" x14ac:dyDescent="0.25">
      <c r="A172" s="15"/>
      <c r="B172" s="20"/>
      <c r="C172" s="17" t="s">
        <v>228</v>
      </c>
      <c r="D172" s="18" t="s">
        <v>229</v>
      </c>
      <c r="E172" s="19">
        <v>62504.6</v>
      </c>
      <c r="F172" s="19">
        <v>564379.91</v>
      </c>
      <c r="G172" s="19"/>
      <c r="H172" s="31">
        <f t="shared" si="2"/>
        <v>626884.51</v>
      </c>
    </row>
    <row r="173" spans="1:8" hidden="1" x14ac:dyDescent="0.25">
      <c r="A173" s="15"/>
      <c r="B173" s="20"/>
      <c r="C173" s="17" t="s">
        <v>230</v>
      </c>
      <c r="D173" s="18" t="s">
        <v>231</v>
      </c>
      <c r="E173" s="19"/>
      <c r="F173" s="19"/>
      <c r="G173" s="19"/>
      <c r="H173" s="31">
        <f t="shared" si="2"/>
        <v>0</v>
      </c>
    </row>
    <row r="174" spans="1:8" x14ac:dyDescent="0.25">
      <c r="A174" s="15"/>
      <c r="B174" s="20"/>
      <c r="C174" s="17" t="s">
        <v>232</v>
      </c>
      <c r="D174" s="18" t="s">
        <v>233</v>
      </c>
      <c r="E174" s="19">
        <v>62587.199999999997</v>
      </c>
      <c r="F174" s="19">
        <v>34243.599999999999</v>
      </c>
      <c r="G174" s="19"/>
      <c r="H174" s="31">
        <f t="shared" si="2"/>
        <v>96830.799999999988</v>
      </c>
    </row>
    <row r="175" spans="1:8" hidden="1" x14ac:dyDescent="0.25">
      <c r="A175" s="15"/>
      <c r="B175" s="20"/>
      <c r="C175" s="23" t="s">
        <v>234</v>
      </c>
      <c r="D175" s="18" t="s">
        <v>235</v>
      </c>
      <c r="E175" s="19"/>
      <c r="F175" s="19"/>
      <c r="G175" s="19"/>
      <c r="H175" s="31">
        <f t="shared" si="2"/>
        <v>0</v>
      </c>
    </row>
    <row r="176" spans="1:8" hidden="1" x14ac:dyDescent="0.25">
      <c r="A176" s="15"/>
      <c r="B176" s="20"/>
      <c r="C176" s="23" t="s">
        <v>236</v>
      </c>
      <c r="D176" s="18" t="s">
        <v>237</v>
      </c>
      <c r="E176" s="19"/>
      <c r="F176" s="19"/>
      <c r="G176" s="19"/>
      <c r="H176" s="31">
        <f t="shared" si="2"/>
        <v>0</v>
      </c>
    </row>
    <row r="177" spans="1:8" hidden="1" x14ac:dyDescent="0.25">
      <c r="A177" s="15"/>
      <c r="B177" s="20"/>
      <c r="C177" s="23" t="s">
        <v>238</v>
      </c>
      <c r="D177" s="18" t="s">
        <v>239</v>
      </c>
      <c r="E177" s="31"/>
      <c r="F177" s="31"/>
      <c r="G177" s="31"/>
      <c r="H177" s="31">
        <f t="shared" si="2"/>
        <v>0</v>
      </c>
    </row>
    <row r="178" spans="1:8" hidden="1" x14ac:dyDescent="0.25">
      <c r="A178" s="15"/>
      <c r="B178" s="20"/>
      <c r="C178" s="24"/>
      <c r="D178" s="25"/>
      <c r="E178" s="25"/>
      <c r="F178" s="25"/>
      <c r="G178" s="25"/>
      <c r="H178" s="33"/>
    </row>
    <row r="179" spans="1:8" hidden="1" x14ac:dyDescent="0.25">
      <c r="A179" s="15"/>
      <c r="B179" s="21">
        <v>69</v>
      </c>
      <c r="C179" s="22"/>
      <c r="D179" s="13" t="s">
        <v>240</v>
      </c>
      <c r="E179" s="26">
        <f>+E180</f>
        <v>0</v>
      </c>
      <c r="F179" s="27">
        <f>+F180</f>
        <v>0</v>
      </c>
      <c r="G179" s="27">
        <f>+G180</f>
        <v>0</v>
      </c>
      <c r="H179" s="37">
        <f t="shared" si="2"/>
        <v>0</v>
      </c>
    </row>
    <row r="180" spans="1:8" hidden="1" x14ac:dyDescent="0.25">
      <c r="A180" s="15"/>
      <c r="B180" s="20"/>
      <c r="C180" s="28" t="s">
        <v>241</v>
      </c>
      <c r="D180" s="25" t="s">
        <v>242</v>
      </c>
      <c r="E180" s="25"/>
      <c r="F180" s="25"/>
      <c r="G180" s="25"/>
      <c r="H180" s="33">
        <f t="shared" si="2"/>
        <v>0</v>
      </c>
    </row>
    <row r="181" spans="1:8" x14ac:dyDescent="0.25">
      <c r="A181" s="15"/>
      <c r="B181" s="20"/>
      <c r="C181" s="28"/>
      <c r="D181" s="25"/>
      <c r="E181" s="25"/>
      <c r="F181" s="25"/>
      <c r="G181" s="25"/>
      <c r="H181" s="33"/>
    </row>
    <row r="182" spans="1:8" ht="17.25" thickBot="1" x14ac:dyDescent="0.35">
      <c r="A182" s="15"/>
      <c r="B182" s="20"/>
      <c r="C182" s="28"/>
      <c r="D182" s="29" t="s">
        <v>243</v>
      </c>
      <c r="E182" s="50">
        <f>+E164+E149+E99+E44+E16</f>
        <v>9836620.1099999994</v>
      </c>
      <c r="F182" s="50">
        <f>+F164+F149+F99+F44+F16</f>
        <v>55300217.920000002</v>
      </c>
      <c r="G182" s="50">
        <f>+G164+G149+G99+G44+G16</f>
        <v>25667065.960000001</v>
      </c>
      <c r="H182" s="51">
        <f>+E182+F182+G182</f>
        <v>90803903.99000001</v>
      </c>
    </row>
    <row r="183" spans="1:8" ht="9.75" customHeight="1" thickTop="1" thickBot="1" x14ac:dyDescent="0.3"/>
    <row r="184" spans="1:8" ht="24.75" thickTop="1" thickBot="1" x14ac:dyDescent="0.4">
      <c r="A184" s="58" t="s">
        <v>247</v>
      </c>
      <c r="B184" s="58"/>
      <c r="C184" s="58"/>
      <c r="D184" s="58"/>
      <c r="E184" s="1"/>
      <c r="F184" s="1"/>
      <c r="G184" s="1"/>
      <c r="H184" s="49">
        <f>+H14-H182</f>
        <v>159970237.84</v>
      </c>
    </row>
    <row r="185" spans="1:8" ht="15.75" thickTop="1" x14ac:dyDescent="0.25">
      <c r="E185" s="48"/>
      <c r="F185" s="48"/>
    </row>
    <row r="186" spans="1:8" x14ac:dyDescent="0.25">
      <c r="E186" s="44"/>
      <c r="F186" s="44"/>
    </row>
  </sheetData>
  <mergeCells count="8">
    <mergeCell ref="A7:H7"/>
    <mergeCell ref="A8:H8"/>
    <mergeCell ref="A9:H9"/>
    <mergeCell ref="A184:D184"/>
    <mergeCell ref="A11:H11"/>
    <mergeCell ref="D12:G12"/>
    <mergeCell ref="D13:G13"/>
    <mergeCell ref="D14:G14"/>
  </mergeCells>
  <pageMargins left="0.75" right="0.75" top="1" bottom="1" header="0" footer="0"/>
  <pageSetup scale="62" fitToHeight="3" orientation="portrait" r:id="rId1"/>
  <headerFooter alignWithMargins="0"/>
  <ignoredErrors>
    <ignoredError sqref="C16:C17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AGOSTO)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2013-09-26T16:14:25Z</cp:lastPrinted>
  <dcterms:created xsi:type="dcterms:W3CDTF">2013-02-21T15:56:12Z</dcterms:created>
  <dcterms:modified xsi:type="dcterms:W3CDTF">2019-03-29T14:39:08Z</dcterms:modified>
</cp:coreProperties>
</file>