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Ejecucion Mensu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I12" i="1" s="1"/>
  <c r="G218" i="1"/>
  <c r="G161" i="1"/>
  <c r="G59" i="1"/>
  <c r="D10" i="1"/>
  <c r="F10" i="1" l="1"/>
  <c r="E10" i="1"/>
  <c r="C10" i="1"/>
  <c r="F68" i="1" l="1"/>
  <c r="F70" i="1"/>
  <c r="G54" i="1"/>
  <c r="G48" i="1"/>
  <c r="G46" i="1"/>
  <c r="F46" i="1"/>
  <c r="F43" i="1"/>
  <c r="H33" i="1"/>
  <c r="G33" i="1"/>
  <c r="F33" i="1"/>
  <c r="F29" i="1"/>
  <c r="H27" i="1"/>
  <c r="G27" i="1"/>
  <c r="F27" i="1"/>
  <c r="G21" i="1"/>
  <c r="F21" i="1"/>
  <c r="F18" i="1"/>
  <c r="G16" i="1"/>
  <c r="F16" i="1"/>
  <c r="G239" i="1"/>
  <c r="G245" i="1"/>
  <c r="F245" i="1"/>
  <c r="G247" i="1"/>
  <c r="F247" i="1"/>
  <c r="G243" i="1"/>
  <c r="F243" i="1"/>
  <c r="G241" i="1"/>
  <c r="F241" i="1"/>
  <c r="F239" i="1"/>
  <c r="H240" i="1"/>
  <c r="H239" i="1"/>
  <c r="F237" i="1"/>
  <c r="H238" i="1"/>
  <c r="H237" i="1"/>
  <c r="G237" i="1"/>
  <c r="G235" i="1"/>
  <c r="F235" i="1"/>
  <c r="F233" i="1"/>
  <c r="G233" i="1"/>
  <c r="F231" i="1"/>
  <c r="G231" i="1"/>
  <c r="G229" i="1"/>
  <c r="F229" i="1"/>
  <c r="H227" i="1"/>
  <c r="G227" i="1"/>
  <c r="G225" i="1"/>
  <c r="F227" i="1"/>
  <c r="F225" i="1"/>
  <c r="G223" i="1"/>
  <c r="F223" i="1"/>
  <c r="G221" i="1"/>
  <c r="F221" i="1"/>
  <c r="F218" i="1"/>
  <c r="F216" i="1"/>
  <c r="G216" i="1"/>
  <c r="G214" i="1"/>
  <c r="F214" i="1"/>
  <c r="G212" i="1"/>
  <c r="F212" i="1"/>
  <c r="G210" i="1"/>
  <c r="F210" i="1"/>
  <c r="G208" i="1"/>
  <c r="F208" i="1"/>
  <c r="G206" i="1"/>
  <c r="F206" i="1"/>
  <c r="G202" i="1"/>
  <c r="F202" i="1"/>
  <c r="H204" i="1"/>
  <c r="G204" i="1"/>
  <c r="F204" i="1"/>
  <c r="G200" i="1"/>
  <c r="F200" i="1"/>
  <c r="F198" i="1"/>
  <c r="G198" i="1"/>
  <c r="G196" i="1"/>
  <c r="F196" i="1"/>
  <c r="G194" i="1"/>
  <c r="F194" i="1"/>
  <c r="G192" i="1"/>
  <c r="F192" i="1"/>
  <c r="H191" i="1"/>
  <c r="H190" i="1"/>
  <c r="G190" i="1"/>
  <c r="F190" i="1"/>
  <c r="G188" i="1"/>
  <c r="F188" i="1"/>
  <c r="G186" i="1"/>
  <c r="F186" i="1"/>
  <c r="F184" i="1"/>
  <c r="G184" i="1"/>
  <c r="H182" i="1"/>
  <c r="G182" i="1"/>
  <c r="F182" i="1"/>
  <c r="H180" i="1"/>
  <c r="G180" i="1"/>
  <c r="F180" i="1"/>
  <c r="H177" i="1"/>
  <c r="F175" i="1"/>
  <c r="G175" i="1"/>
  <c r="G172" i="1"/>
  <c r="F172" i="1"/>
  <c r="F170" i="1"/>
  <c r="G170" i="1"/>
  <c r="H169" i="1"/>
  <c r="G168" i="1"/>
  <c r="F168" i="1"/>
  <c r="G166" i="1"/>
  <c r="F166" i="1"/>
  <c r="G164" i="1"/>
  <c r="F164" i="1"/>
  <c r="F161" i="1"/>
  <c r="G159" i="1"/>
  <c r="F159" i="1"/>
  <c r="G154" i="1"/>
  <c r="F154" i="1"/>
  <c r="G148" i="1"/>
  <c r="F148" i="1"/>
  <c r="G145" i="1"/>
  <c r="F145" i="1"/>
  <c r="G142" i="1"/>
  <c r="F142" i="1"/>
  <c r="F139" i="1"/>
  <c r="G139" i="1"/>
  <c r="G135" i="1"/>
  <c r="F135" i="1"/>
  <c r="G133" i="1"/>
  <c r="F133" i="1"/>
  <c r="G131" i="1"/>
  <c r="F131" i="1"/>
  <c r="G129" i="1"/>
  <c r="F129" i="1"/>
  <c r="F127" i="1"/>
  <c r="G127" i="1"/>
  <c r="G125" i="1"/>
  <c r="F125" i="1"/>
  <c r="G123" i="1"/>
  <c r="F123" i="1"/>
  <c r="F121" i="1"/>
  <c r="G121" i="1"/>
  <c r="G119" i="1"/>
  <c r="F119" i="1"/>
  <c r="G117" i="1"/>
  <c r="F117" i="1"/>
  <c r="G115" i="1"/>
  <c r="F115" i="1"/>
  <c r="G113" i="1"/>
  <c r="F113" i="1"/>
  <c r="G111" i="1"/>
  <c r="F111" i="1"/>
  <c r="F108" i="1"/>
  <c r="G108" i="1"/>
  <c r="G106" i="1"/>
  <c r="F106" i="1"/>
  <c r="G103" i="1"/>
  <c r="F103" i="1"/>
  <c r="G101" i="1"/>
  <c r="G99" i="1"/>
  <c r="G93" i="1"/>
  <c r="F101" i="1"/>
  <c r="F99" i="1"/>
  <c r="F93" i="1"/>
  <c r="F91" i="1"/>
  <c r="G91" i="1"/>
  <c r="G88" i="1"/>
  <c r="F88" i="1"/>
  <c r="G86" i="1"/>
  <c r="F86" i="1"/>
  <c r="G84" i="1"/>
  <c r="F84" i="1"/>
  <c r="F77" i="1"/>
  <c r="G77" i="1"/>
  <c r="G74" i="1"/>
  <c r="F74" i="1"/>
  <c r="F72" i="1"/>
  <c r="G72" i="1"/>
  <c r="G70" i="1"/>
  <c r="G68" i="1"/>
  <c r="G66" i="1"/>
  <c r="F66" i="1"/>
  <c r="F64" i="1"/>
  <c r="H65" i="1"/>
  <c r="G64" i="1"/>
  <c r="G62" i="1"/>
  <c r="F62" i="1"/>
  <c r="F59" i="1"/>
  <c r="G56" i="1"/>
  <c r="F56" i="1"/>
  <c r="F54" i="1"/>
  <c r="G52" i="1"/>
  <c r="F52" i="1"/>
  <c r="G50" i="1"/>
  <c r="H49" i="1"/>
  <c r="F48" i="1"/>
  <c r="G43" i="1"/>
  <c r="G41" i="1"/>
  <c r="E39" i="1"/>
  <c r="F39" i="1"/>
  <c r="G39" i="1"/>
  <c r="H39" i="1"/>
  <c r="G37" i="1"/>
  <c r="G35" i="1"/>
  <c r="H32" i="1"/>
  <c r="G31" i="1"/>
  <c r="G29" i="1"/>
  <c r="H28" i="1"/>
  <c r="G18" i="1"/>
  <c r="F13" i="1"/>
  <c r="H19" i="1"/>
  <c r="H20" i="1"/>
  <c r="H17" i="1"/>
  <c r="D245" i="1" l="1"/>
  <c r="D243" i="1"/>
  <c r="D247" i="1"/>
  <c r="D241" i="1"/>
  <c r="D218" i="1"/>
  <c r="D216" i="1"/>
  <c r="D239" i="1"/>
  <c r="D237" i="1"/>
  <c r="D235" i="1"/>
  <c r="D233" i="1"/>
  <c r="D231" i="1"/>
  <c r="D229" i="1"/>
  <c r="D227" i="1"/>
  <c r="D225" i="1"/>
  <c r="D223" i="1"/>
  <c r="D221" i="1"/>
  <c r="D214" i="1"/>
  <c r="D212" i="1"/>
  <c r="D210" i="1"/>
  <c r="D208" i="1"/>
  <c r="D206" i="1"/>
  <c r="D204" i="1"/>
  <c r="D202" i="1"/>
  <c r="D200" i="1"/>
  <c r="D196" i="1"/>
  <c r="D194" i="1"/>
  <c r="D192" i="1"/>
  <c r="D190" i="1"/>
  <c r="D188" i="1"/>
  <c r="D186" i="1"/>
  <c r="D184" i="1"/>
  <c r="D182" i="1"/>
  <c r="D180" i="1"/>
  <c r="D175" i="1"/>
  <c r="D172" i="1"/>
  <c r="D170" i="1"/>
  <c r="D168" i="1"/>
  <c r="D166" i="1"/>
  <c r="D164" i="1"/>
  <c r="D161" i="1"/>
  <c r="D159" i="1"/>
  <c r="D154" i="1"/>
  <c r="D148" i="1"/>
  <c r="D145" i="1"/>
  <c r="D142" i="1"/>
  <c r="D139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8" i="1"/>
  <c r="D106" i="1"/>
  <c r="D103" i="1"/>
  <c r="D101" i="1"/>
  <c r="D99" i="1"/>
  <c r="D93" i="1"/>
  <c r="D91" i="1"/>
  <c r="D88" i="1"/>
  <c r="D86" i="1"/>
  <c r="D84" i="1"/>
  <c r="D77" i="1"/>
  <c r="D74" i="1"/>
  <c r="D72" i="1"/>
  <c r="D70" i="1"/>
  <c r="D68" i="1"/>
  <c r="D66" i="1"/>
  <c r="D64" i="1"/>
  <c r="D62" i="1"/>
  <c r="D59" i="1"/>
  <c r="E56" i="1"/>
  <c r="H56" i="1" s="1"/>
  <c r="D56" i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7" i="1"/>
  <c r="D21" i="1"/>
  <c r="D18" i="1"/>
  <c r="D16" i="1"/>
  <c r="H15" i="1"/>
  <c r="G13" i="1"/>
  <c r="D13" i="1"/>
  <c r="E13" i="1"/>
  <c r="H14" i="1"/>
  <c r="D11" i="1"/>
  <c r="G11" i="1"/>
  <c r="H22" i="1"/>
  <c r="H23" i="1"/>
  <c r="H24" i="1"/>
  <c r="H25" i="1"/>
  <c r="H26" i="1"/>
  <c r="H30" i="1"/>
  <c r="H34" i="1"/>
  <c r="H36" i="1"/>
  <c r="H38" i="1"/>
  <c r="H40" i="1"/>
  <c r="H42" i="1"/>
  <c r="H44" i="1"/>
  <c r="H45" i="1"/>
  <c r="H47" i="1"/>
  <c r="H51" i="1"/>
  <c r="H53" i="1"/>
  <c r="H55" i="1"/>
  <c r="H57" i="1"/>
  <c r="H58" i="1"/>
  <c r="H60" i="1"/>
  <c r="H61" i="1"/>
  <c r="H63" i="1"/>
  <c r="H67" i="1"/>
  <c r="H69" i="1"/>
  <c r="H71" i="1"/>
  <c r="H73" i="1"/>
  <c r="H75" i="1"/>
  <c r="H76" i="1"/>
  <c r="H78" i="1"/>
  <c r="H79" i="1"/>
  <c r="H80" i="1"/>
  <c r="H81" i="1"/>
  <c r="H82" i="1"/>
  <c r="H83" i="1"/>
  <c r="H85" i="1"/>
  <c r="H87" i="1"/>
  <c r="H89" i="1"/>
  <c r="H90" i="1"/>
  <c r="H92" i="1"/>
  <c r="H94" i="1"/>
  <c r="H95" i="1"/>
  <c r="H96" i="1"/>
  <c r="H97" i="1"/>
  <c r="H98" i="1"/>
  <c r="H100" i="1"/>
  <c r="H102" i="1"/>
  <c r="H104" i="1"/>
  <c r="H105" i="1"/>
  <c r="H107" i="1"/>
  <c r="H109" i="1"/>
  <c r="H110" i="1"/>
  <c r="H112" i="1"/>
  <c r="H114" i="1"/>
  <c r="H116" i="1"/>
  <c r="H118" i="1"/>
  <c r="H120" i="1"/>
  <c r="H122" i="1"/>
  <c r="H124" i="1"/>
  <c r="H126" i="1"/>
  <c r="H128" i="1"/>
  <c r="H130" i="1"/>
  <c r="H132" i="1"/>
  <c r="H134" i="1"/>
  <c r="H136" i="1"/>
  <c r="H137" i="1"/>
  <c r="H138" i="1"/>
  <c r="H140" i="1"/>
  <c r="H143" i="1"/>
  <c r="H144" i="1"/>
  <c r="H146" i="1"/>
  <c r="H147" i="1"/>
  <c r="H149" i="1"/>
  <c r="H150" i="1"/>
  <c r="H151" i="1"/>
  <c r="H152" i="1"/>
  <c r="H153" i="1"/>
  <c r="H155" i="1"/>
  <c r="H156" i="1"/>
  <c r="H157" i="1"/>
  <c r="H158" i="1"/>
  <c r="H160" i="1"/>
  <c r="H162" i="1"/>
  <c r="H163" i="1"/>
  <c r="H165" i="1"/>
  <c r="H167" i="1"/>
  <c r="H171" i="1"/>
  <c r="H174" i="1"/>
  <c r="H176" i="1"/>
  <c r="H178" i="1"/>
  <c r="H179" i="1"/>
  <c r="H181" i="1"/>
  <c r="H183" i="1"/>
  <c r="H185" i="1"/>
  <c r="H187" i="1"/>
  <c r="H189" i="1"/>
  <c r="H193" i="1"/>
  <c r="H195" i="1"/>
  <c r="H197" i="1"/>
  <c r="H199" i="1"/>
  <c r="H201" i="1"/>
  <c r="H203" i="1"/>
  <c r="H205" i="1"/>
  <c r="H207" i="1"/>
  <c r="H209" i="1"/>
  <c r="H211" i="1"/>
  <c r="H213" i="1"/>
  <c r="H215" i="1"/>
  <c r="H217" i="1"/>
  <c r="H219" i="1"/>
  <c r="H220" i="1"/>
  <c r="H222" i="1"/>
  <c r="H224" i="1"/>
  <c r="H226" i="1"/>
  <c r="H228" i="1"/>
  <c r="H230" i="1"/>
  <c r="H232" i="1"/>
  <c r="H234" i="1"/>
  <c r="H236" i="1"/>
  <c r="H242" i="1"/>
  <c r="H244" i="1"/>
  <c r="H246" i="1"/>
  <c r="H248" i="1"/>
  <c r="H12" i="1"/>
  <c r="H13" i="1" l="1"/>
  <c r="E247" i="1"/>
  <c r="H247" i="1" s="1"/>
  <c r="E245" i="1"/>
  <c r="H245" i="1" s="1"/>
  <c r="E243" i="1"/>
  <c r="H243" i="1" s="1"/>
  <c r="E241" i="1"/>
  <c r="H241" i="1" s="1"/>
  <c r="E239" i="1"/>
  <c r="E237" i="1"/>
  <c r="E235" i="1"/>
  <c r="H235" i="1" s="1"/>
  <c r="E233" i="1"/>
  <c r="H233" i="1" s="1"/>
  <c r="E231" i="1"/>
  <c r="H231" i="1" s="1"/>
  <c r="E229" i="1"/>
  <c r="H229" i="1" s="1"/>
  <c r="E227" i="1"/>
  <c r="E225" i="1"/>
  <c r="H225" i="1" s="1"/>
  <c r="E223" i="1"/>
  <c r="H223" i="1" s="1"/>
  <c r="E221" i="1"/>
  <c r="H221" i="1" s="1"/>
  <c r="E218" i="1"/>
  <c r="H218" i="1" s="1"/>
  <c r="E216" i="1"/>
  <c r="H216" i="1" s="1"/>
  <c r="E214" i="1"/>
  <c r="H214" i="1" s="1"/>
  <c r="E212" i="1"/>
  <c r="H212" i="1" s="1"/>
  <c r="E210" i="1"/>
  <c r="H210" i="1" s="1"/>
  <c r="E208" i="1"/>
  <c r="H208" i="1" s="1"/>
  <c r="E206" i="1"/>
  <c r="H206" i="1" s="1"/>
  <c r="E204" i="1"/>
  <c r="E202" i="1"/>
  <c r="H202" i="1" s="1"/>
  <c r="E200" i="1"/>
  <c r="H200" i="1" s="1"/>
  <c r="E198" i="1"/>
  <c r="H198" i="1" s="1"/>
  <c r="E196" i="1"/>
  <c r="H196" i="1" s="1"/>
  <c r="E194" i="1"/>
  <c r="H194" i="1" s="1"/>
  <c r="E192" i="1"/>
  <c r="H192" i="1" s="1"/>
  <c r="E190" i="1"/>
  <c r="E188" i="1"/>
  <c r="H188" i="1" s="1"/>
  <c r="E186" i="1"/>
  <c r="H186" i="1" s="1"/>
  <c r="E184" i="1"/>
  <c r="H184" i="1" s="1"/>
  <c r="E182" i="1"/>
  <c r="E180" i="1"/>
  <c r="E175" i="1"/>
  <c r="H175" i="1" s="1"/>
  <c r="E172" i="1"/>
  <c r="H172" i="1" s="1"/>
  <c r="E170" i="1"/>
  <c r="H170" i="1" s="1"/>
  <c r="E168" i="1"/>
  <c r="H168" i="1" s="1"/>
  <c r="E166" i="1"/>
  <c r="H166" i="1" s="1"/>
  <c r="E164" i="1"/>
  <c r="H164" i="1" s="1"/>
  <c r="E161" i="1"/>
  <c r="H161" i="1" s="1"/>
  <c r="E159" i="1"/>
  <c r="H159" i="1" s="1"/>
  <c r="E154" i="1"/>
  <c r="H154" i="1" s="1"/>
  <c r="E148" i="1"/>
  <c r="H148" i="1" s="1"/>
  <c r="E145" i="1"/>
  <c r="H145" i="1" s="1"/>
  <c r="E142" i="1"/>
  <c r="H142" i="1" s="1"/>
  <c r="E139" i="1"/>
  <c r="H139" i="1" s="1"/>
  <c r="E135" i="1"/>
  <c r="H135" i="1" s="1"/>
  <c r="E133" i="1"/>
  <c r="H133" i="1" s="1"/>
  <c r="E131" i="1"/>
  <c r="H131" i="1" s="1"/>
  <c r="E129" i="1"/>
  <c r="H129" i="1" s="1"/>
  <c r="E127" i="1"/>
  <c r="H127" i="1" s="1"/>
  <c r="E125" i="1"/>
  <c r="H125" i="1" s="1"/>
  <c r="E123" i="1"/>
  <c r="H123" i="1" s="1"/>
  <c r="E121" i="1"/>
  <c r="H121" i="1" s="1"/>
  <c r="E119" i="1"/>
  <c r="H119" i="1" s="1"/>
  <c r="E117" i="1"/>
  <c r="H117" i="1" s="1"/>
  <c r="E115" i="1"/>
  <c r="H115" i="1" s="1"/>
  <c r="E113" i="1"/>
  <c r="H113" i="1" s="1"/>
  <c r="E111" i="1"/>
  <c r="H111" i="1" s="1"/>
  <c r="E108" i="1"/>
  <c r="H108" i="1" s="1"/>
  <c r="E106" i="1"/>
  <c r="H106" i="1" s="1"/>
  <c r="E103" i="1"/>
  <c r="H103" i="1" s="1"/>
  <c r="E101" i="1"/>
  <c r="H101" i="1" s="1"/>
  <c r="E99" i="1"/>
  <c r="H99" i="1" s="1"/>
  <c r="E93" i="1"/>
  <c r="H93" i="1" s="1"/>
  <c r="E91" i="1"/>
  <c r="H91" i="1" s="1"/>
  <c r="E88" i="1"/>
  <c r="H88" i="1" s="1"/>
  <c r="E86" i="1"/>
  <c r="H86" i="1" s="1"/>
  <c r="E84" i="1"/>
  <c r="H84" i="1" s="1"/>
  <c r="E77" i="1"/>
  <c r="H77" i="1" s="1"/>
  <c r="E74" i="1"/>
  <c r="H74" i="1" s="1"/>
  <c r="E72" i="1"/>
  <c r="H72" i="1" s="1"/>
  <c r="E70" i="1"/>
  <c r="H70" i="1" s="1"/>
  <c r="E68" i="1"/>
  <c r="H68" i="1" s="1"/>
  <c r="E66" i="1"/>
  <c r="H66" i="1" s="1"/>
  <c r="E64" i="1"/>
  <c r="H64" i="1" s="1"/>
  <c r="E62" i="1"/>
  <c r="H62" i="1" s="1"/>
  <c r="E59" i="1"/>
  <c r="H59" i="1" s="1"/>
  <c r="E54" i="1"/>
  <c r="H54" i="1" s="1"/>
  <c r="E52" i="1"/>
  <c r="E50" i="1"/>
  <c r="H50" i="1" s="1"/>
  <c r="E48" i="1"/>
  <c r="H48" i="1" s="1"/>
  <c r="E46" i="1"/>
  <c r="H46" i="1" s="1"/>
  <c r="E43" i="1"/>
  <c r="H43" i="1" s="1"/>
  <c r="E41" i="1"/>
  <c r="E37" i="1"/>
  <c r="E35" i="1"/>
  <c r="E33" i="1"/>
  <c r="E31" i="1"/>
  <c r="E29" i="1"/>
  <c r="E27" i="1"/>
  <c r="E21" i="1"/>
  <c r="H21" i="1" s="1"/>
  <c r="E18" i="1"/>
  <c r="H18" i="1" s="1"/>
  <c r="E16" i="1"/>
  <c r="H16" i="1" s="1"/>
  <c r="E11" i="1"/>
  <c r="H31" i="1" l="1"/>
  <c r="F11" i="1"/>
  <c r="H11" i="1" s="1"/>
  <c r="H29" i="1"/>
  <c r="F31" i="1"/>
  <c r="F35" i="1"/>
  <c r="H35" i="1" s="1"/>
  <c r="F37" i="1"/>
  <c r="H37" i="1" s="1"/>
  <c r="F41" i="1"/>
  <c r="H41" i="1" s="1"/>
  <c r="H52" i="1"/>
  <c r="H141" i="1"/>
  <c r="H173" i="1"/>
</calcChain>
</file>

<file path=xl/sharedStrings.xml><?xml version="1.0" encoding="utf-8"?>
<sst xmlns="http://schemas.openxmlformats.org/spreadsheetml/2006/main" count="498" uniqueCount="434">
  <si>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</si>
  <si>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</si>
  <si>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</si>
  <si>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</si>
  <si>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</si>
  <si>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</si>
  <si>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</si>
  <si>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</si>
  <si>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</si>
  <si>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</si>
  <si>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</si>
  <si>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</si>
  <si>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</si>
  <si>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</si>
  <si>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</si>
  <si>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</si>
  <si>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</si>
  <si>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</si>
  <si>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</si>
  <si>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</si>
  <si>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</si>
  <si>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</si>
  <si>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</si>
  <si>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</si>
  <si>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</si>
  <si>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</si>
  <si>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</si>
  <si>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</si>
  <si>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</si>
  <si>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</si>
  <si>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</si>
  <si>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</si>
  <si>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</si>
  <si>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</si>
  <si>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</si>
  <si>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</si>
  <si>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</si>
  <si>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</si>
  <si>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</si>
  <si>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</si>
  <si>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</si>
  <si>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</si>
  <si>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</si>
  <si>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</si>
  <si>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</si>
  <si>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</si>
  <si>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</si>
  <si>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</si>
  <si>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</si>
  <si>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</si>
  <si>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</si>
  <si>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</si>
  <si>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</si>
  <si>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</si>
  <si>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</si>
  <si>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</si>
  <si>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</si>
  <si>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</si>
  <si>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</si>
  <si>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</si>
  <si>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</si>
  <si>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</si>
  <si>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</si>
  <si>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</si>
  <si>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</si>
  <si>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</si>
  <si>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</si>
  <si>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</si>
  <si>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</si>
  <si>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</si>
  <si>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</si>
  <si>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</si>
  <si>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</si>
  <si>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</si>
  <si>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</si>
  <si>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</si>
  <si>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</si>
  <si>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</si>
  <si>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</si>
  <si>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</si>
  <si>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</si>
  <si>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</si>
  <si>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</si>
  <si>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</si>
  <si>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</si>
  <si>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</si>
  <si>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</si>
  <si>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</si>
  <si>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</si>
  <si>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</si>
  <si>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</si>
  <si>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</si>
  <si>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</si>
  <si>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</si>
  <si>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</si>
  <si>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</si>
  <si>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</si>
  <si>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</si>
  <si>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</si>
  <si>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</si>
  <si>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</si>
  <si>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</si>
  <si>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</si>
  <si>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</si>
  <si>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</si>
  <si>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</si>
  <si>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</si>
  <si>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</si>
  <si>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</si>
  <si>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</si>
  <si>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</si>
  <si>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</si>
  <si>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</si>
  <si>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</si>
  <si>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</si>
  <si>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</si>
  <si>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</si>
  <si>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</si>
  <si>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</si>
  <si>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</si>
  <si>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</si>
  <si>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</si>
  <si>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</si>
  <si>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</si>
  <si>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</si>
  <si>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</si>
  <si>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</si>
  <si>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</si>
  <si>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</si>
  <si>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</si>
  <si>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</si>
  <si>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</si>
  <si>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</si>
  <si>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</si>
  <si>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</si>
  <si>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</si>
  <si>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</si>
  <si>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</si>
  <si>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</si>
  <si>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</si>
  <si>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</si>
  <si>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</si>
  <si>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</si>
  <si>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</si>
  <si>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</si>
  <si>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</si>
  <si>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</si>
  <si>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</si>
  <si>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</si>
  <si>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</si>
  <si>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</si>
  <si>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</si>
  <si>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</si>
  <si>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</si>
  <si>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</si>
  <si>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</si>
  <si>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</si>
  <si>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</si>
  <si>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</si>
  <si>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</si>
  <si>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</si>
  <si>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</si>
  <si>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</si>
  <si>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</si>
  <si>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</si>
  <si>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</si>
  <si>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</si>
  <si>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</si>
  <si>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</si>
  <si>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</si>
  <si>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</si>
  <si>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</si>
  <si>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</si>
  <si>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</si>
  <si>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</si>
  <si>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</si>
  <si>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</si>
  <si>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</si>
  <si>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</si>
  <si>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</si>
  <si>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</si>
  <si>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</si>
  <si>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</si>
  <si>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</si>
  <si>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</si>
  <si>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</si>
  <si>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</si>
  <si>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</si>
  <si>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</si>
  <si>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</si>
  <si>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</si>
  <si>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</si>
  <si>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</si>
  <si>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</si>
  <si>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</si>
  <si>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</si>
  <si>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</si>
  <si>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</si>
  <si>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</si>
  <si>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</si>
  <si>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</si>
  <si>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</si>
  <si>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</si>
  <si>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</si>
  <si>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</si>
  <si>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</si>
  <si>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</si>
  <si>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</si>
  <si>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</si>
  <si>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</si>
  <si>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</si>
  <si>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</si>
  <si>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</si>
  <si>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</si>
  <si>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</si>
  <si>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</si>
  <si>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</si>
  <si>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</si>
  <si>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</si>
  <si>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</si>
  <si>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</si>
  <si>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</si>
  <si>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</si>
  <si>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</si>
  <si>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</si>
  <si>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</si>
  <si>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</si>
  <si>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</si>
  <si>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</si>
  <si>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</si>
  <si>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</si>
  <si>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</si>
  <si>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</si>
  <si>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</si>
  <si>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</si>
  <si>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</si>
  <si>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</si>
  <si>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</si>
  <si>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</si>
  <si>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</si>
  <si>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</si>
  <si>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</si>
  <si>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</si>
  <si>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</si>
  <si>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</si>
  <si>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</si>
  <si>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</si>
  <si>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</si>
  <si>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</si>
  <si>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</si>
  <si>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</si>
  <si>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</si>
  <si>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</si>
  <si>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</si>
  <si>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</si>
  <si>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</si>
  <si>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</si>
  <si>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</si>
  <si>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</si>
  <si>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</si>
  <si>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</si>
  <si>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</si>
  <si>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</si>
  <si>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</si>
  <si>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</si>
  <si>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</si>
  <si>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</si>
  <si>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</si>
  <si>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</si>
  <si>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</si>
  <si>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</si>
  <si>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</si>
  <si>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</si>
  <si>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</si>
  <si>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</si>
  <si>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</si>
  <si>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</si>
  <si>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</si>
  <si>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</si>
  <si>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</si>
  <si>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</si>
  <si>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</si>
  <si>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</si>
  <si>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</si>
  <si>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</si>
  <si>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</si>
  <si>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</si>
  <si>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</si>
  <si>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</si>
  <si>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</si>
  <si>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</si>
  <si>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</si>
  <si>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</si>
  <si>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</si>
  <si>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</si>
  <si>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</si>
  <si>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</si>
  <si>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</si>
  <si>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</si>
  <si>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</si>
  <si>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</si>
  <si>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</si>
  <si>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</si>
  <si>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</si>
  <si>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</si>
  <si>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</si>
  <si>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</si>
  <si>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</si>
  <si>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</si>
  <si>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</si>
  <si>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</si>
  <si>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</si>
  <si>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</si>
  <si>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</si>
  <si>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</si>
  <si>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</si>
  <si>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</si>
  <si>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</si>
  <si>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</si>
  <si>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</si>
  <si>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</si>
  <si>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</si>
  <si>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</si>
  <si>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</si>
  <si>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</si>
  <si>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</si>
  <si>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</si>
  <si>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</si>
  <si>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</si>
  <si>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</si>
  <si>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</si>
  <si>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</si>
  <si>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</si>
  <si>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</si>
  <si>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</si>
  <si>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</si>
  <si>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</si>
  <si>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</si>
  <si>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</si>
  <si>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</si>
  <si>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</si>
  <si>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</si>
  <si>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</si>
  <si>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</si>
  <si>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</si>
  <si>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</si>
  <si>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</si>
  <si>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</si>
  <si>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</si>
  <si>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</si>
  <si>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</si>
  <si>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</si>
  <si>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</si>
  <si>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</si>
  <si>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</si>
  <si>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</si>
  <si>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</si>
  <si>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</si>
  <si>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</si>
  <si>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</si>
  <si>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</si>
  <si>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</si>
  <si>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</si>
  <si>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</si>
  <si>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</si>
  <si>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</si>
  <si>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</si>
  <si>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</si>
  <si>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</si>
  <si>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</si>
  <si>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</si>
  <si>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</si>
  <si>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</si>
  <si>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</si>
  <si>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</si>
  <si>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</si>
  <si>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</si>
  <si>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</si>
  <si>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</si>
  <si>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</si>
  <si>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</si>
  <si>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</si>
  <si>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</si>
  <si>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</si>
  <si>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</si>
  <si>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</si>
  <si>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</si>
  <si>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</si>
  <si>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</si>
  <si>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</si>
  <si>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</si>
  <si>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</si>
  <si>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</si>
  <si>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</si>
  <si>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</si>
  <si>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</si>
  <si>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</si>
  <si>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</si>
  <si>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</si>
  <si>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</si>
  <si>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</si>
  <si>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</si>
  <si>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</si>
  <si>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</si>
  <si>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</si>
  <si>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</si>
  <si>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</si>
  <si>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</si>
  <si>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</si>
  <si>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</si>
  <si>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</si>
  <si>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</si>
  <si>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Licda. Yohanny Rachel Zapata Reyes</t>
  </si>
  <si>
    <t>REVISADO POR</t>
  </si>
  <si>
    <t>APROBADO POR</t>
  </si>
  <si>
    <t xml:space="preserve">Licdo. Yensy Roman </t>
  </si>
  <si>
    <t>Licdo. Elpidio José García Álvarez</t>
  </si>
  <si>
    <t>Encargado de Presupuesto</t>
  </si>
  <si>
    <t xml:space="preserve">Sub-Director Administrativo y Financiero </t>
  </si>
  <si>
    <t>Febrero</t>
  </si>
  <si>
    <t>Al 29 de 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</si>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</sst>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"/>
  </numFmts>
  <fonts count="11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 applyBorder="1" applyAlignment="1">
      <alignment horizontal="left" vertical="top"/>
    </xf>
    <xf numFmtId="164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164" fontId="1" fillId="0" borderId="0" xfId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/>
    </xf>
    <xf numFmtId="164" fontId="4" fillId="0" borderId="0" xfId="1" applyFont="1" applyFill="1" applyBorder="1" applyAlignment="1">
      <alignment horizontal="right" vertical="top" shrinkToFit="1"/>
    </xf>
    <xf numFmtId="0" fontId="6" fillId="2" borderId="0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164" fontId="9" fillId="0" borderId="0" xfId="1" applyFont="1" applyFill="1" applyBorder="1" applyAlignment="1">
      <alignment vertical="top"/>
    </xf>
    <xf numFmtId="164" fontId="9" fillId="0" borderId="0" xfId="1" applyFont="1" applyFill="1" applyBorder="1" applyAlignment="1">
      <alignment horizontal="left" vertical="top"/>
    </xf>
    <xf numFmtId="164" fontId="9" fillId="0" borderId="0" xfId="1" applyFont="1" applyFill="1" applyBorder="1" applyAlignment="1">
      <alignment horizontal="right"/>
    </xf>
    <xf numFmtId="164" fontId="10" fillId="0" borderId="0" xfId="1" applyFont="1" applyFill="1" applyBorder="1" applyAlignment="1">
      <alignment vertical="top"/>
    </xf>
    <xf numFmtId="164" fontId="10" fillId="0" borderId="1" xfId="1" applyFont="1" applyFill="1" applyBorder="1" applyAlignment="1">
      <alignment vertical="top"/>
    </xf>
    <xf numFmtId="0" fontId="7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64" fontId="6" fillId="2" borderId="0" xfId="1" applyFont="1" applyFill="1" applyBorder="1" applyAlignment="1">
      <alignment horizontal="center" wrapText="1"/>
    </xf>
    <xf numFmtId="4" fontId="6" fillId="2" borderId="0" xfId="0" applyNumberFormat="1" applyFont="1" applyFill="1" applyBorder="1" applyAlignment="1">
      <alignment horizontal="center" shrinkToFit="1"/>
    </xf>
    <xf numFmtId="164" fontId="6" fillId="2" borderId="0" xfId="1" applyFont="1" applyFill="1" applyBorder="1" applyAlignment="1">
      <alignment horizontal="center" shrinkToFit="1"/>
    </xf>
    <xf numFmtId="164" fontId="4" fillId="0" borderId="0" xfId="0" applyNumberFormat="1" applyFont="1" applyFill="1" applyBorder="1" applyAlignment="1">
      <alignment horizontal="right"/>
    </xf>
    <xf numFmtId="164" fontId="5" fillId="0" borderId="0" xfId="1" applyFont="1" applyFill="1" applyBorder="1" applyAlignment="1">
      <alignment horizontal="right" wrapText="1"/>
    </xf>
    <xf numFmtId="164" fontId="3" fillId="0" borderId="0" xfId="1" applyFont="1" applyFill="1" applyBorder="1" applyAlignment="1">
      <alignment horizontal="right" wrapText="1"/>
    </xf>
    <xf numFmtId="164" fontId="1" fillId="0" borderId="0" xfId="1" applyFont="1" applyFill="1" applyBorder="1" applyAlignment="1">
      <alignment horizontal="right" shrinkToFit="1"/>
    </xf>
    <xf numFmtId="164" fontId="4" fillId="0" borderId="0" xfId="1" applyFont="1" applyFill="1" applyBorder="1" applyAlignment="1">
      <alignment horizontal="right" shrinkToFit="1"/>
    </xf>
    <xf numFmtId="164" fontId="4" fillId="0" borderId="0" xfId="1" applyFont="1" applyFill="1" applyBorder="1" applyAlignment="1">
      <alignment horizontal="left" vertical="top"/>
    </xf>
    <xf numFmtId="164" fontId="1" fillId="0" borderId="0" xfId="1" applyFont="1" applyFill="1" applyBorder="1" applyAlignment="1">
      <alignment horizontal="left" vertical="top"/>
    </xf>
    <xf numFmtId="164" fontId="4" fillId="0" borderId="0" xfId="1" applyFont="1" applyFill="1" applyBorder="1" applyAlignment="1">
      <alignment vertical="top"/>
    </xf>
    <xf numFmtId="164" fontId="4" fillId="0" borderId="0" xfId="0" applyNumberFormat="1" applyFont="1" applyFill="1" applyBorder="1" applyAlignment="1">
      <alignment horizontal="left" vertical="top"/>
    </xf>
    <xf numFmtId="164" fontId="1" fillId="0" borderId="0" xfId="1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56"/>
  <sheetViews>
    <sheetView showGridLines="0" tabSelected="1" view="pageBreakPreview" zoomScale="94" zoomScaleNormal="94" zoomScaleSheetLayoutView="94" workbookViewId="0">
      <selection activeCell="I4" sqref="I4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58.664062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7" width="19.6640625" style="1" customWidth="1"/>
    <col min="8" max="8" width="22.1640625" style="1" customWidth="1"/>
    <col min="9" max="9" width="43" style="1" customWidth="1"/>
    <col min="10" max="16384" width="8.83203125" style="1"/>
  </cols>
  <sheetData>
    <row r="3" spans="1:9" x14ac:dyDescent="0.2">
      <c r="F3" s="9" t="s">
        <v>9</v>
      </c>
      <c r="G3" s="9"/>
    </row>
    <row r="4" spans="1:9" x14ac:dyDescent="0.2">
      <c r="F4" s="10">
        <v>2024</v>
      </c>
      <c r="G4" s="10"/>
    </row>
    <row r="5" spans="1:9" x14ac:dyDescent="0.2">
      <c r="F5" s="10" t="s">
        <v>8</v>
      </c>
      <c r="G5" s="10"/>
    </row>
    <row r="6" spans="1:9" x14ac:dyDescent="0.2">
      <c r="F6" s="10" t="s">
        <v>420</v>
      </c>
      <c r="G6" s="10"/>
    </row>
    <row r="7" spans="1:9" x14ac:dyDescent="0.2">
      <c r="F7" s="9" t="s">
        <v>7</v>
      </c>
      <c r="G7" s="9"/>
    </row>
    <row r="9" spans="1:9" x14ac:dyDescent="0.2">
      <c r="A9" s="7" t="s">
        <v>6</v>
      </c>
      <c r="B9" s="28" t="s">
        <v>5</v>
      </c>
      <c r="C9" s="29" t="s">
        <v>4</v>
      </c>
      <c r="D9" s="29" t="s">
        <v>3</v>
      </c>
      <c r="E9" s="29" t="s">
        <v>2</v>
      </c>
      <c r="F9" s="30" t="s">
        <v>1</v>
      </c>
      <c r="G9" s="30" t="s">
        <v>419</v>
      </c>
      <c r="H9" s="30" t="s">
        <v>0</v>
      </c>
    </row>
    <row r="10" spans="1:9" s="5" customFormat="1" x14ac:dyDescent="0.2">
      <c r="A10" s="8">
        <v>1</v>
      </c>
      <c r="B10" s="28" t="s">
        <v>11</v>
      </c>
      <c r="C10" s="29">
        <f>+C11+C13+C16+C18+C21+C27+C29+C31+C33+C35+C37+C39+C41+C43+C46+C48+C54+C56+C59+C62+C64+C66+C68+C70+C72+C74+C77+C84+C86+C88+C91+C93+C99+C101+C103+C106+C108+C111+C113+C115+C117+C119+C121+C123+C127+C129+C131+C133+C135+C139+C142+C145+C148+C154+C159+C161+C164+C166+C168+C170+C172+C175+C180+C182+C184+C186+C188+C190+C192+C194+C196+C198+C200+C202+C204+C206+C208+C210+C212+C214+C216+C218+C221+C223+C225+C227+C229+C231+C233+C235+C237+C239+C241+C243+C245+C247</f>
        <v>4023650547</v>
      </c>
      <c r="D10" s="29">
        <f>+D11+D13+D16+D18+D21+D27+D29+D31+D33+D35+D37+D39+D41+D43+D46+D48+D50+D52+D54+D56+D59+D62+D64+D66+D68+D70+D72+D74+D77+D84+D86+D88+D91+D93+D99+D101+D103+D106+D108+D111+D113+D115+D117+D119+D121+D123+D125+D127+D129+D131+D133+D135+D139+D142+D145+D148+D154+D159+D161+D164+D166+D168+D170+D172+D175+D180+D182+D184+D186+D188+D190+D192+D194+D196+D198+D200+D202+D204+D206+D208+D210+D212+D214+D216+D218+D221+D223+D225+D227+D229+D231+D233+D235+D237+D239+D241+D243+D245+D247</f>
        <v>-14999999.999999996</v>
      </c>
      <c r="E10" s="29">
        <f>+E11+E13+E16+E18+E21+E27+E29+E31+E33+E35+E37+E39+E41+E43+E46+E48+E50+E52+E54+E56+E59+E62+E64+E66+E68+E70+E72+E74+E77+E84+E86+E88+E91+E93+E99+E101+E103+E106+E108+E111+E113+E115+E117+E119+E121+E123+E125+E127+E129+E131+E133+E135+E139+E142+E145+E148+E154+E159+E161+E164+E166+E168+E170+E172+E175+E180+E182+E184+E186+E188+E190+E192+E194+E196+E198+E200+E202+E204+E206+E208+E210+E212+E214+E216+E218+E221+E223+E225+E227+E229+E231+E233+E235+E237+E239+E241+E243+E245+E247</f>
        <v>4008650547</v>
      </c>
      <c r="F10" s="31">
        <f>+F11+F13+F16+F18+F21+F27+F29+F31+F33+F35+F37+F39+F41+F43+F46+F48+F50+F52+F54+F56+F59+F62+F64+F66+F68+F70+F72+F74+F77+F84+F86+F88+F91+F93+F99+F101+F103+F106+F108+F111+F113+F115+F117+F119+F121+F123+F125+F127+F129+F131+F133+F135+F139+F142+F145+F148+F154+F159+F161+F164+F166+F168+F170+F172+F175+F180+F182+F184+F186+F188+F190+F192+F194+F196+F198+F200+F202+F204+F206+F208+F210+F212+F214+F216+F218+F221+F223+F225+F227+F229+F231+F233+F235+F237+F239+F241+F243+F245+F247</f>
        <v>211297835.74999997</v>
      </c>
      <c r="G10" s="31">
        <f>+G11+G13+G16+G18+G21+G27+G29+G31+G33+G35+G37+G39+G41+G43+G46+G48+G50+G52+G54+G56+G59+G62+G64+G66+G68+G70+G72+G74+G77+G84+G86+G88+G91+G93+G99+G101+G103+G106+G108+G111+G113+G115+G117+G119+G121+G123+G125+G127+G129+G131+G133+G135+G139+G142+G145+G148+G154+G159+G161+G164+G166+G168+G170+G172+G175+G180+G182+G184+G186+G188+G190+G192+G194+G196+G198+G200+G202+G204+G206+G208+G210+G212+G214+G216+G218+G221+G223+G225+G227+G229+G231+G233+G235+G237+G239+G241+G243+G245+G247</f>
        <v>220914125.99000001</v>
      </c>
      <c r="H10" s="31">
        <f>+H11+H13+H16+H18+H21+H27+H29+H31+H33+H35+H37+H39+H41+H43+H46+H48+H50+H52+H54+H56+H59+H62+H64+H66+H68+H70+H72+H74+H77+H84+H86+H88+H91+H93+H99+H101+H103+H106+H108+H111+H113+H115+H117+H119+H121+H123+H125+H127+H129+H131+H133+H135+H139+H142+H145+H148+H154+H159+H161+H164+H166+H168+H170+H172+H175+H180+H182+H184+H186+H188+H190+H192+H194+H196+H198+H200+H202+H204+H206+H208+H210+H212+H214+H216+H218+H221+H223+H225+H227+H229+H231+H233+H235+H237+H239+H241+H243+H245+H247</f>
        <v>3576438585.2600007</v>
      </c>
      <c r="I10" s="37">
        <v>220914125.99000001</v>
      </c>
    </row>
    <row r="11" spans="1:9" s="5" customFormat="1" x14ac:dyDescent="0.2">
      <c r="A11" s="5" t="s">
        <v>12</v>
      </c>
      <c r="B11" s="11" t="s">
        <v>13</v>
      </c>
      <c r="C11" s="37">
        <v>1026828000</v>
      </c>
      <c r="D11" s="32">
        <f>+D12</f>
        <v>-9764400</v>
      </c>
      <c r="E11" s="37">
        <f>+E12</f>
        <v>1017063600</v>
      </c>
      <c r="F11" s="32">
        <f>+F12</f>
        <v>82598821.700000003</v>
      </c>
      <c r="G11" s="32">
        <f>+G12</f>
        <v>83718743.879999995</v>
      </c>
      <c r="H11" s="32">
        <f t="shared" ref="H11:H21" si="0">+E11-F11-G11</f>
        <v>850746034.41999996</v>
      </c>
    </row>
    <row r="12" spans="1:9" s="5" customFormat="1" x14ac:dyDescent="0.2">
      <c r="A12" s="1" t="s">
        <v>14</v>
      </c>
      <c r="B12" s="3" t="s">
        <v>15</v>
      </c>
      <c r="C12" s="38">
        <v>1026828000</v>
      </c>
      <c r="D12" s="34">
        <v>-9764400</v>
      </c>
      <c r="E12" s="38">
        <v>1017063600</v>
      </c>
      <c r="F12" s="35">
        <v>82598821.700000003</v>
      </c>
      <c r="G12" s="35">
        <v>83718743.879999995</v>
      </c>
      <c r="H12" s="4">
        <f t="shared" si="0"/>
        <v>850746034.41999996</v>
      </c>
      <c r="I12" s="40">
        <f>+I10-G10</f>
        <v>0</v>
      </c>
    </row>
    <row r="13" spans="1:9" x14ac:dyDescent="0.2">
      <c r="A13" s="5" t="s">
        <v>16</v>
      </c>
      <c r="B13" s="11" t="s">
        <v>17</v>
      </c>
      <c r="C13" s="37">
        <v>1020000000</v>
      </c>
      <c r="D13" s="33">
        <f>D14+D15</f>
        <v>9764400</v>
      </c>
      <c r="E13" s="37">
        <f>+E14+E15</f>
        <v>1029764400</v>
      </c>
      <c r="F13" s="36">
        <f>+F14+F15</f>
        <v>84005700</v>
      </c>
      <c r="G13" s="36">
        <f>+G14+G15</f>
        <v>84158700</v>
      </c>
      <c r="H13" s="6">
        <f t="shared" si="0"/>
        <v>861600000</v>
      </c>
    </row>
    <row r="14" spans="1:9" s="5" customFormat="1" x14ac:dyDescent="0.2">
      <c r="A14" s="1" t="s">
        <v>18</v>
      </c>
      <c r="B14" s="3" t="s">
        <v>19</v>
      </c>
      <c r="C14" s="38">
        <v>132000000</v>
      </c>
      <c r="D14" s="34">
        <v>9764400</v>
      </c>
      <c r="E14" s="38">
        <v>141764400</v>
      </c>
      <c r="F14" s="35">
        <v>11040700</v>
      </c>
      <c r="G14" s="35">
        <v>11193700</v>
      </c>
      <c r="H14" s="4">
        <f t="shared" si="0"/>
        <v>119530000</v>
      </c>
    </row>
    <row r="15" spans="1:9" x14ac:dyDescent="0.2">
      <c r="A15" s="1" t="s">
        <v>20</v>
      </c>
      <c r="B15" s="3" t="s">
        <v>21</v>
      </c>
      <c r="C15" s="38">
        <v>888000000</v>
      </c>
      <c r="D15" s="34">
        <v>0</v>
      </c>
      <c r="E15" s="38">
        <v>888000000</v>
      </c>
      <c r="F15" s="35">
        <v>72965000</v>
      </c>
      <c r="G15" s="35">
        <v>72965000</v>
      </c>
      <c r="H15" s="4">
        <f t="shared" si="0"/>
        <v>742070000</v>
      </c>
    </row>
    <row r="16" spans="1:9" x14ac:dyDescent="0.2">
      <c r="A16" s="5" t="s">
        <v>22</v>
      </c>
      <c r="B16" s="11" t="s">
        <v>23</v>
      </c>
      <c r="C16" s="37">
        <v>172122383</v>
      </c>
      <c r="D16" s="34">
        <f>+D17</f>
        <v>0</v>
      </c>
      <c r="E16" s="37">
        <f>+E17</f>
        <v>172122383</v>
      </c>
      <c r="F16" s="35">
        <f>+F17</f>
        <v>0</v>
      </c>
      <c r="G16" s="36">
        <f>+G17</f>
        <v>0</v>
      </c>
      <c r="H16" s="6">
        <f t="shared" si="0"/>
        <v>172122383</v>
      </c>
    </row>
    <row r="17" spans="1:8" s="5" customFormat="1" x14ac:dyDescent="0.2">
      <c r="A17" s="1" t="s">
        <v>24</v>
      </c>
      <c r="B17" s="3" t="s">
        <v>25</v>
      </c>
      <c r="C17" s="38">
        <v>172122383</v>
      </c>
      <c r="D17" s="34">
        <v>0</v>
      </c>
      <c r="E17" s="38">
        <v>172122383</v>
      </c>
      <c r="F17" s="35">
        <v>0</v>
      </c>
      <c r="G17" s="35">
        <v>0</v>
      </c>
      <c r="H17" s="4">
        <f t="shared" si="0"/>
        <v>172122383</v>
      </c>
    </row>
    <row r="18" spans="1:8" x14ac:dyDescent="0.2">
      <c r="A18" s="5" t="s">
        <v>26</v>
      </c>
      <c r="B18" s="11" t="s">
        <v>27</v>
      </c>
      <c r="C18" s="37">
        <v>25000000</v>
      </c>
      <c r="D18" s="34">
        <f>+D19+D20</f>
        <v>0</v>
      </c>
      <c r="E18" s="37">
        <f>+E19+E20</f>
        <v>25000000</v>
      </c>
      <c r="F18" s="35">
        <f>+F19+F20</f>
        <v>0</v>
      </c>
      <c r="G18" s="36">
        <f>+G19+G20</f>
        <v>342031</v>
      </c>
      <c r="H18" s="6">
        <f t="shared" si="0"/>
        <v>24657969</v>
      </c>
    </row>
    <row r="19" spans="1:8" s="5" customFormat="1" x14ac:dyDescent="0.2">
      <c r="A19" s="1" t="s">
        <v>28</v>
      </c>
      <c r="B19" s="3" t="s">
        <v>29</v>
      </c>
      <c r="C19" s="38">
        <v>11000000</v>
      </c>
      <c r="D19" s="34">
        <v>0</v>
      </c>
      <c r="E19" s="38">
        <v>11000000</v>
      </c>
      <c r="F19" s="35">
        <v>0</v>
      </c>
      <c r="G19" s="35">
        <v>342031</v>
      </c>
      <c r="H19" s="4">
        <f t="shared" si="0"/>
        <v>10657969</v>
      </c>
    </row>
    <row r="20" spans="1:8" x14ac:dyDescent="0.2">
      <c r="A20" s="1" t="s">
        <v>30</v>
      </c>
      <c r="B20" s="3" t="s">
        <v>31</v>
      </c>
      <c r="C20" s="38">
        <v>14000000</v>
      </c>
      <c r="D20" s="34">
        <v>0</v>
      </c>
      <c r="E20" s="38">
        <v>14000000</v>
      </c>
      <c r="F20" s="35">
        <v>0</v>
      </c>
      <c r="G20" s="35">
        <v>0</v>
      </c>
      <c r="H20" s="4">
        <f t="shared" si="0"/>
        <v>14000000</v>
      </c>
    </row>
    <row r="21" spans="1:8" x14ac:dyDescent="0.2">
      <c r="A21" s="5" t="s">
        <v>32</v>
      </c>
      <c r="B21" s="11" t="s">
        <v>33</v>
      </c>
      <c r="C21" s="37">
        <v>266338080</v>
      </c>
      <c r="D21" s="34">
        <f>+D22+D23+D24+D25+D26</f>
        <v>0</v>
      </c>
      <c r="E21" s="37">
        <f>+E22+E23+E24+E25+E26</f>
        <v>266338080</v>
      </c>
      <c r="F21" s="36">
        <f>+F22+F23+F24+F25+F26</f>
        <v>8641403.2200000007</v>
      </c>
      <c r="G21" s="36">
        <f>+G22+G23+G24+G25+G26</f>
        <v>6050221.2300000004</v>
      </c>
      <c r="H21" s="6">
        <f t="shared" si="0"/>
        <v>251646455.55000001</v>
      </c>
    </row>
    <row r="22" spans="1:8" s="5" customFormat="1" x14ac:dyDescent="0.2">
      <c r="A22" s="3" t="s">
        <v>34</v>
      </c>
      <c r="B22" s="3" t="s">
        <v>35</v>
      </c>
      <c r="C22" s="38">
        <v>15000000</v>
      </c>
      <c r="D22" s="34">
        <v>0</v>
      </c>
      <c r="E22" s="38">
        <v>15000000</v>
      </c>
      <c r="F22" s="35">
        <v>3022173.22</v>
      </c>
      <c r="G22" s="35">
        <v>56991.23</v>
      </c>
      <c r="H22" s="4">
        <f t="shared" ref="H22:H76" si="1">+E22-F22-G22</f>
        <v>11920835.549999999</v>
      </c>
    </row>
    <row r="23" spans="1:8" x14ac:dyDescent="0.2">
      <c r="A23" s="3" t="s">
        <v>36</v>
      </c>
      <c r="B23" s="3" t="s">
        <v>37</v>
      </c>
      <c r="C23" s="38">
        <v>2200080</v>
      </c>
      <c r="D23" s="34">
        <v>0</v>
      </c>
      <c r="E23" s="38">
        <v>2200080</v>
      </c>
      <c r="F23" s="35">
        <v>70000</v>
      </c>
      <c r="G23" s="35">
        <v>70000</v>
      </c>
      <c r="H23" s="4">
        <f t="shared" si="1"/>
        <v>2060080</v>
      </c>
    </row>
    <row r="24" spans="1:8" x14ac:dyDescent="0.2">
      <c r="A24" s="3" t="s">
        <v>38</v>
      </c>
      <c r="B24" s="3" t="s">
        <v>39</v>
      </c>
      <c r="C24" s="38">
        <v>78000000</v>
      </c>
      <c r="D24" s="34">
        <v>0</v>
      </c>
      <c r="E24" s="38">
        <v>78000000</v>
      </c>
      <c r="F24" s="35">
        <v>5549230</v>
      </c>
      <c r="G24" s="35">
        <v>5923230</v>
      </c>
      <c r="H24" s="4">
        <f t="shared" si="1"/>
        <v>66527540</v>
      </c>
    </row>
    <row r="25" spans="1:8" x14ac:dyDescent="0.2">
      <c r="A25" s="3" t="s">
        <v>40</v>
      </c>
      <c r="B25" s="3" t="s">
        <v>41</v>
      </c>
      <c r="C25" s="38">
        <v>85569000</v>
      </c>
      <c r="D25" s="34">
        <v>0</v>
      </c>
      <c r="E25" s="38">
        <v>85569000</v>
      </c>
      <c r="F25" s="35">
        <v>0</v>
      </c>
      <c r="G25" s="35">
        <v>0</v>
      </c>
      <c r="H25" s="4">
        <f t="shared" si="1"/>
        <v>85569000</v>
      </c>
    </row>
    <row r="26" spans="1:8" x14ac:dyDescent="0.2">
      <c r="A26" s="3" t="s">
        <v>42</v>
      </c>
      <c r="B26" s="3" t="s">
        <v>43</v>
      </c>
      <c r="C26" s="38">
        <v>85569000</v>
      </c>
      <c r="D26" s="34">
        <v>0</v>
      </c>
      <c r="E26" s="38">
        <v>85569000</v>
      </c>
      <c r="F26" s="35">
        <v>0</v>
      </c>
      <c r="G26" s="35">
        <v>0</v>
      </c>
      <c r="H26" s="4">
        <f t="shared" si="1"/>
        <v>85569000</v>
      </c>
    </row>
    <row r="27" spans="1:8" s="5" customFormat="1" x14ac:dyDescent="0.2">
      <c r="A27" s="5" t="s">
        <v>44</v>
      </c>
      <c r="B27" s="11" t="s">
        <v>45</v>
      </c>
      <c r="C27" s="37">
        <v>135761305</v>
      </c>
      <c r="D27" s="34">
        <f>+D28</f>
        <v>0</v>
      </c>
      <c r="E27" s="37">
        <f>+E28</f>
        <v>135761305</v>
      </c>
      <c r="F27" s="36">
        <f>+F28</f>
        <v>11002410.15</v>
      </c>
      <c r="G27" s="36">
        <f>+G28</f>
        <v>11086890.09</v>
      </c>
      <c r="H27" s="6">
        <f>+E27-F27-G27</f>
        <v>113672004.75999999</v>
      </c>
    </row>
    <row r="28" spans="1:8" s="5" customFormat="1" x14ac:dyDescent="0.2">
      <c r="A28" s="1" t="s">
        <v>46</v>
      </c>
      <c r="B28" s="3" t="s">
        <v>45</v>
      </c>
      <c r="C28" s="38">
        <v>135761305</v>
      </c>
      <c r="D28" s="34">
        <v>0</v>
      </c>
      <c r="E28" s="38">
        <v>135761305</v>
      </c>
      <c r="F28" s="35">
        <v>11002410.15</v>
      </c>
      <c r="G28" s="35">
        <v>11086890.09</v>
      </c>
      <c r="H28" s="4">
        <f>+E28-F28-G28</f>
        <v>113672004.75999999</v>
      </c>
    </row>
    <row r="29" spans="1:8" s="5" customFormat="1" x14ac:dyDescent="0.2">
      <c r="A29" s="5" t="s">
        <v>47</v>
      </c>
      <c r="B29" s="11" t="s">
        <v>48</v>
      </c>
      <c r="C29" s="37">
        <v>135952788</v>
      </c>
      <c r="D29" s="34">
        <f>+D30</f>
        <v>0</v>
      </c>
      <c r="E29" s="37">
        <f>+E30</f>
        <v>135952788</v>
      </c>
      <c r="F29" s="36">
        <f>+F30</f>
        <v>11045030.59</v>
      </c>
      <c r="G29" s="36">
        <f>+G30</f>
        <v>11124545.060000001</v>
      </c>
      <c r="H29" s="6">
        <f t="shared" si="1"/>
        <v>113783212.34999999</v>
      </c>
    </row>
    <row r="30" spans="1:8" x14ac:dyDescent="0.2">
      <c r="A30" s="1" t="s">
        <v>49</v>
      </c>
      <c r="B30" s="3" t="s">
        <v>48</v>
      </c>
      <c r="C30" s="38">
        <v>135952788</v>
      </c>
      <c r="D30" s="34">
        <v>0</v>
      </c>
      <c r="E30" s="38">
        <v>135952788</v>
      </c>
      <c r="F30" s="35">
        <v>11045030.59</v>
      </c>
      <c r="G30" s="35">
        <v>11124545.060000001</v>
      </c>
      <c r="H30" s="4">
        <f t="shared" si="1"/>
        <v>113783212.34999999</v>
      </c>
    </row>
    <row r="31" spans="1:8" s="5" customFormat="1" x14ac:dyDescent="0.2">
      <c r="A31" s="5" t="s">
        <v>50</v>
      </c>
      <c r="B31" s="11" t="s">
        <v>51</v>
      </c>
      <c r="C31" s="37">
        <v>21063108</v>
      </c>
      <c r="D31" s="34">
        <f>+D32</f>
        <v>0</v>
      </c>
      <c r="E31" s="37">
        <f>+E32</f>
        <v>21063108</v>
      </c>
      <c r="F31" s="36">
        <f>+F32</f>
        <v>1646162.01</v>
      </c>
      <c r="G31" s="36">
        <f>+G32</f>
        <v>1658546.48</v>
      </c>
      <c r="H31" s="6">
        <f>+E31-F31-G31</f>
        <v>17758399.509999998</v>
      </c>
    </row>
    <row r="32" spans="1:8" x14ac:dyDescent="0.2">
      <c r="A32" s="1" t="s">
        <v>52</v>
      </c>
      <c r="B32" s="3" t="s">
        <v>51</v>
      </c>
      <c r="C32" s="38">
        <v>21063108</v>
      </c>
      <c r="D32" s="34">
        <v>0</v>
      </c>
      <c r="E32" s="38">
        <v>21063108</v>
      </c>
      <c r="F32" s="35">
        <v>1646162.01</v>
      </c>
      <c r="G32" s="35">
        <v>1658546.48</v>
      </c>
      <c r="H32" s="4">
        <f>+E32-F32-G32</f>
        <v>17758399.509999998</v>
      </c>
    </row>
    <row r="33" spans="1:8" s="5" customFormat="1" x14ac:dyDescent="0.2">
      <c r="A33" s="5" t="s">
        <v>53</v>
      </c>
      <c r="B33" s="11" t="s">
        <v>54</v>
      </c>
      <c r="C33" s="37">
        <v>58687234</v>
      </c>
      <c r="D33" s="33">
        <f>+D34</f>
        <v>19812766</v>
      </c>
      <c r="E33" s="37">
        <f>+E34</f>
        <v>78500000</v>
      </c>
      <c r="F33" s="36">
        <f>+F34</f>
        <v>5017883.05</v>
      </c>
      <c r="G33" s="36">
        <f>+G34</f>
        <v>6190667.0499999998</v>
      </c>
      <c r="H33" s="6">
        <f>+E33-F33-G33</f>
        <v>67291449.900000006</v>
      </c>
    </row>
    <row r="34" spans="1:8" x14ac:dyDescent="0.2">
      <c r="A34" s="1" t="s">
        <v>55</v>
      </c>
      <c r="B34" s="3" t="s">
        <v>54</v>
      </c>
      <c r="C34" s="38">
        <v>58687234</v>
      </c>
      <c r="D34" s="34">
        <v>19812766</v>
      </c>
      <c r="E34" s="38">
        <v>78500000</v>
      </c>
      <c r="F34" s="35">
        <v>5017883.05</v>
      </c>
      <c r="G34" s="35">
        <v>6190667.0499999998</v>
      </c>
      <c r="H34" s="4">
        <f t="shared" si="1"/>
        <v>67291449.900000006</v>
      </c>
    </row>
    <row r="35" spans="1:8" s="5" customFormat="1" x14ac:dyDescent="0.2">
      <c r="A35" s="5" t="s">
        <v>56</v>
      </c>
      <c r="B35" s="11" t="s">
        <v>57</v>
      </c>
      <c r="C35" s="37">
        <v>24577453</v>
      </c>
      <c r="D35" s="33">
        <f>+D36</f>
        <v>12422547</v>
      </c>
      <c r="E35" s="37">
        <f>+E36</f>
        <v>37000000</v>
      </c>
      <c r="F35" s="36">
        <f>+F36</f>
        <v>2111865.16</v>
      </c>
      <c r="G35" s="36">
        <f>+G36</f>
        <v>3576830.74</v>
      </c>
      <c r="H35" s="6">
        <f>+E35-F35-G35</f>
        <v>31311304.100000001</v>
      </c>
    </row>
    <row r="36" spans="1:8" x14ac:dyDescent="0.2">
      <c r="A36" s="1" t="s">
        <v>58</v>
      </c>
      <c r="B36" s="3" t="s">
        <v>57</v>
      </c>
      <c r="C36" s="38">
        <v>24577453</v>
      </c>
      <c r="D36" s="34">
        <v>12422547</v>
      </c>
      <c r="E36" s="38">
        <v>37000000</v>
      </c>
      <c r="F36" s="35">
        <v>2111865.16</v>
      </c>
      <c r="G36" s="35">
        <v>3576830.74</v>
      </c>
      <c r="H36" s="4">
        <f t="shared" si="1"/>
        <v>31311304.100000001</v>
      </c>
    </row>
    <row r="37" spans="1:8" s="5" customFormat="1" x14ac:dyDescent="0.2">
      <c r="A37" s="5" t="s">
        <v>59</v>
      </c>
      <c r="B37" s="11" t="s">
        <v>60</v>
      </c>
      <c r="C37" s="37">
        <v>40200002</v>
      </c>
      <c r="D37" s="33">
        <f>+D38</f>
        <v>-6200002</v>
      </c>
      <c r="E37" s="37">
        <f>+E38</f>
        <v>34000000</v>
      </c>
      <c r="F37" s="36">
        <f>+F38</f>
        <v>2262734.5</v>
      </c>
      <c r="G37" s="36">
        <f>+G38</f>
        <v>3981588.1</v>
      </c>
      <c r="H37" s="6">
        <f>+E37-F37-G37</f>
        <v>27755677.399999999</v>
      </c>
    </row>
    <row r="38" spans="1:8" s="5" customFormat="1" x14ac:dyDescent="0.2">
      <c r="A38" s="1" t="s">
        <v>61</v>
      </c>
      <c r="B38" s="3" t="s">
        <v>62</v>
      </c>
      <c r="C38" s="38">
        <v>40200002</v>
      </c>
      <c r="D38" s="34">
        <v>-6200002</v>
      </c>
      <c r="E38" s="38">
        <v>34000000</v>
      </c>
      <c r="F38" s="35">
        <v>2262734.5</v>
      </c>
      <c r="G38" s="35">
        <v>3981588.1</v>
      </c>
      <c r="H38" s="4">
        <f t="shared" si="1"/>
        <v>27755677.399999999</v>
      </c>
    </row>
    <row r="39" spans="1:8" s="5" customFormat="1" x14ac:dyDescent="0.2">
      <c r="A39" s="5" t="s">
        <v>63</v>
      </c>
      <c r="B39" s="11" t="s">
        <v>64</v>
      </c>
      <c r="C39" s="37">
        <v>192000</v>
      </c>
      <c r="D39" s="33">
        <f>+D40</f>
        <v>68000</v>
      </c>
      <c r="E39" s="37">
        <f>+E40</f>
        <v>260000</v>
      </c>
      <c r="F39" s="36">
        <f>+F40</f>
        <v>35594</v>
      </c>
      <c r="G39" s="36">
        <f>+G40</f>
        <v>0</v>
      </c>
      <c r="H39" s="6">
        <f>+E39-F39-G39</f>
        <v>224406</v>
      </c>
    </row>
    <row r="40" spans="1:8" s="5" customFormat="1" x14ac:dyDescent="0.2">
      <c r="A40" s="1" t="s">
        <v>65</v>
      </c>
      <c r="B40" s="3" t="s">
        <v>64</v>
      </c>
      <c r="C40" s="38">
        <v>192000</v>
      </c>
      <c r="D40" s="34">
        <v>68000</v>
      </c>
      <c r="E40" s="38">
        <v>260000</v>
      </c>
      <c r="F40" s="35">
        <v>35594</v>
      </c>
      <c r="G40" s="35">
        <v>0</v>
      </c>
      <c r="H40" s="4">
        <f t="shared" si="1"/>
        <v>224406</v>
      </c>
    </row>
    <row r="41" spans="1:8" x14ac:dyDescent="0.2">
      <c r="A41" s="5" t="s">
        <v>398</v>
      </c>
      <c r="B41" s="11" t="s">
        <v>405</v>
      </c>
      <c r="C41" s="37">
        <v>492000</v>
      </c>
      <c r="D41" s="33">
        <f>+D42</f>
        <v>0</v>
      </c>
      <c r="E41" s="37">
        <f>+E42</f>
        <v>492000</v>
      </c>
      <c r="F41" s="36">
        <f>+F42</f>
        <v>13170</v>
      </c>
      <c r="G41" s="36">
        <f>+G42</f>
        <v>0</v>
      </c>
      <c r="H41" s="6">
        <f>+E41-F41-G41</f>
        <v>478830</v>
      </c>
    </row>
    <row r="42" spans="1:8" s="5" customFormat="1" x14ac:dyDescent="0.2">
      <c r="A42" s="1" t="s">
        <v>67</v>
      </c>
      <c r="B42" s="3" t="s">
        <v>66</v>
      </c>
      <c r="C42" s="38">
        <v>492000</v>
      </c>
      <c r="D42" s="34">
        <v>0</v>
      </c>
      <c r="E42" s="38">
        <v>492000</v>
      </c>
      <c r="F42" s="35">
        <v>13170</v>
      </c>
      <c r="G42" s="35">
        <v>0</v>
      </c>
      <c r="H42" s="4">
        <f t="shared" si="1"/>
        <v>478830</v>
      </c>
    </row>
    <row r="43" spans="1:8" x14ac:dyDescent="0.2">
      <c r="A43" s="5" t="s">
        <v>68</v>
      </c>
      <c r="B43" s="11" t="s">
        <v>69</v>
      </c>
      <c r="C43" s="37">
        <v>10700000</v>
      </c>
      <c r="D43" s="34">
        <f>+D44+D45</f>
        <v>0</v>
      </c>
      <c r="E43" s="37">
        <f>+E44+E45</f>
        <v>10700000</v>
      </c>
      <c r="F43" s="35">
        <f>+F44+F45</f>
        <v>0</v>
      </c>
      <c r="G43" s="36">
        <f>+G44+G45</f>
        <v>242943.12</v>
      </c>
      <c r="H43" s="6">
        <f t="shared" si="1"/>
        <v>10457056.880000001</v>
      </c>
    </row>
    <row r="44" spans="1:8" s="5" customFormat="1" x14ac:dyDescent="0.2">
      <c r="A44" s="1" t="s">
        <v>70</v>
      </c>
      <c r="B44" s="3" t="s">
        <v>69</v>
      </c>
      <c r="C44" s="38">
        <v>10000000</v>
      </c>
      <c r="D44" s="34">
        <v>0</v>
      </c>
      <c r="E44" s="38">
        <v>10000000</v>
      </c>
      <c r="F44" s="35">
        <v>0</v>
      </c>
      <c r="G44" s="35">
        <v>0</v>
      </c>
      <c r="H44" s="4">
        <f t="shared" si="1"/>
        <v>10000000</v>
      </c>
    </row>
    <row r="45" spans="1:8" x14ac:dyDescent="0.2">
      <c r="A45" s="1" t="s">
        <v>71</v>
      </c>
      <c r="B45" s="3" t="s">
        <v>72</v>
      </c>
      <c r="C45" s="38">
        <v>700000</v>
      </c>
      <c r="D45" s="34">
        <v>0</v>
      </c>
      <c r="E45" s="38">
        <v>700000</v>
      </c>
      <c r="F45" s="35">
        <v>0</v>
      </c>
      <c r="G45" s="35">
        <v>242943.12</v>
      </c>
      <c r="H45" s="4">
        <f t="shared" si="1"/>
        <v>457056.88</v>
      </c>
    </row>
    <row r="46" spans="1:8" s="5" customFormat="1" x14ac:dyDescent="0.2">
      <c r="A46" s="5" t="s">
        <v>73</v>
      </c>
      <c r="B46" s="11" t="s">
        <v>74</v>
      </c>
      <c r="C46" s="37">
        <v>3000000</v>
      </c>
      <c r="D46" s="34">
        <f>+D47</f>
        <v>0</v>
      </c>
      <c r="E46" s="37">
        <f>+E47</f>
        <v>3000000</v>
      </c>
      <c r="F46" s="35">
        <f>+F47</f>
        <v>0</v>
      </c>
      <c r="G46" s="35">
        <f>+G47</f>
        <v>0</v>
      </c>
      <c r="H46" s="6">
        <f>+E46-F46-G46</f>
        <v>3000000</v>
      </c>
    </row>
    <row r="47" spans="1:8" x14ac:dyDescent="0.2">
      <c r="A47" s="1" t="s">
        <v>75</v>
      </c>
      <c r="B47" s="3" t="s">
        <v>74</v>
      </c>
      <c r="C47" s="38">
        <v>3000000</v>
      </c>
      <c r="D47" s="34">
        <v>0</v>
      </c>
      <c r="E47" s="38">
        <v>3000000</v>
      </c>
      <c r="F47" s="35">
        <v>0</v>
      </c>
      <c r="G47" s="35">
        <v>0</v>
      </c>
      <c r="H47" s="4">
        <f t="shared" si="1"/>
        <v>3000000</v>
      </c>
    </row>
    <row r="48" spans="1:8" s="5" customFormat="1" x14ac:dyDescent="0.2">
      <c r="A48" s="5" t="s">
        <v>76</v>
      </c>
      <c r="B48" s="11" t="s">
        <v>77</v>
      </c>
      <c r="C48" s="37">
        <v>27000000</v>
      </c>
      <c r="D48" s="34">
        <f>+D49</f>
        <v>0</v>
      </c>
      <c r="E48" s="37">
        <f>+E49</f>
        <v>27000000</v>
      </c>
      <c r="F48" s="35">
        <f>+F49</f>
        <v>0</v>
      </c>
      <c r="G48" s="36">
        <f>+G49</f>
        <v>908400</v>
      </c>
      <c r="H48" s="6">
        <f>+E48-F48-G48</f>
        <v>26091600</v>
      </c>
    </row>
    <row r="49" spans="1:8" x14ac:dyDescent="0.2">
      <c r="A49" s="1" t="s">
        <v>78</v>
      </c>
      <c r="B49" s="3" t="s">
        <v>77</v>
      </c>
      <c r="C49" s="38">
        <v>27000000</v>
      </c>
      <c r="D49" s="34">
        <v>0</v>
      </c>
      <c r="E49" s="38">
        <v>27000000</v>
      </c>
      <c r="F49" s="35">
        <v>0</v>
      </c>
      <c r="G49" s="35">
        <v>908400</v>
      </c>
      <c r="H49" s="4">
        <f>+E49-F49-G49</f>
        <v>26091600</v>
      </c>
    </row>
    <row r="50" spans="1:8" s="5" customFormat="1" x14ac:dyDescent="0.2">
      <c r="A50" s="5" t="s">
        <v>421</v>
      </c>
      <c r="B50" s="11" t="s">
        <v>429</v>
      </c>
      <c r="C50" s="38">
        <v>0</v>
      </c>
      <c r="D50" s="33">
        <f>+D51</f>
        <v>837913.12</v>
      </c>
      <c r="E50" s="37">
        <f>+E51</f>
        <v>837913.12</v>
      </c>
      <c r="F50" s="35">
        <v>0</v>
      </c>
      <c r="G50" s="36">
        <f>+G51</f>
        <v>231256.56</v>
      </c>
      <c r="H50" s="6">
        <f t="shared" si="1"/>
        <v>606656.56000000006</v>
      </c>
    </row>
    <row r="51" spans="1:8" s="5" customFormat="1" x14ac:dyDescent="0.2">
      <c r="A51" s="1" t="s">
        <v>422</v>
      </c>
      <c r="B51" s="3" t="s">
        <v>429</v>
      </c>
      <c r="C51" s="38">
        <v>0</v>
      </c>
      <c r="D51" s="34">
        <v>837913.12</v>
      </c>
      <c r="E51" s="38">
        <v>837913.12</v>
      </c>
      <c r="F51" s="35">
        <v>0</v>
      </c>
      <c r="G51" s="35">
        <v>231256.56</v>
      </c>
      <c r="H51" s="4">
        <f t="shared" si="1"/>
        <v>606656.56000000006</v>
      </c>
    </row>
    <row r="52" spans="1:8" x14ac:dyDescent="0.2">
      <c r="A52" s="5" t="s">
        <v>423</v>
      </c>
      <c r="B52" s="11" t="s">
        <v>430</v>
      </c>
      <c r="C52" s="38">
        <v>0</v>
      </c>
      <c r="D52" s="33">
        <f>+D53</f>
        <v>826000</v>
      </c>
      <c r="E52" s="37">
        <f>+E53</f>
        <v>826000</v>
      </c>
      <c r="F52" s="36">
        <f>+F53</f>
        <v>0</v>
      </c>
      <c r="G52" s="36">
        <f>+G53</f>
        <v>0</v>
      </c>
      <c r="H52" s="6">
        <f t="shared" si="1"/>
        <v>826000</v>
      </c>
    </row>
    <row r="53" spans="1:8" s="5" customFormat="1" x14ac:dyDescent="0.2">
      <c r="A53" s="1" t="s">
        <v>424</v>
      </c>
      <c r="B53" s="3" t="s">
        <v>430</v>
      </c>
      <c r="C53" s="38">
        <v>0</v>
      </c>
      <c r="D53" s="34">
        <v>826000</v>
      </c>
      <c r="E53" s="38">
        <v>826000</v>
      </c>
      <c r="F53" s="35">
        <v>0</v>
      </c>
      <c r="G53" s="35">
        <v>0</v>
      </c>
      <c r="H53" s="4">
        <f t="shared" si="1"/>
        <v>826000</v>
      </c>
    </row>
    <row r="54" spans="1:8" x14ac:dyDescent="0.2">
      <c r="A54" s="5" t="s">
        <v>79</v>
      </c>
      <c r="B54" s="11" t="s">
        <v>80</v>
      </c>
      <c r="C54" s="37">
        <v>1200000</v>
      </c>
      <c r="D54" s="34">
        <f>+D55</f>
        <v>0</v>
      </c>
      <c r="E54" s="37">
        <f>+E55</f>
        <v>1200000</v>
      </c>
      <c r="F54" s="35">
        <f>+F55</f>
        <v>0</v>
      </c>
      <c r="G54" s="35">
        <f>+G55</f>
        <v>0</v>
      </c>
      <c r="H54" s="6">
        <f>+E54-F54-G54</f>
        <v>1200000</v>
      </c>
    </row>
    <row r="55" spans="1:8" s="5" customFormat="1" x14ac:dyDescent="0.2">
      <c r="A55" s="1" t="s">
        <v>81</v>
      </c>
      <c r="B55" s="3" t="s">
        <v>80</v>
      </c>
      <c r="C55" s="38">
        <v>1200000</v>
      </c>
      <c r="D55" s="34">
        <v>0</v>
      </c>
      <c r="E55" s="38">
        <v>1200000</v>
      </c>
      <c r="F55" s="35">
        <v>0</v>
      </c>
      <c r="G55" s="35">
        <v>0</v>
      </c>
      <c r="H55" s="4">
        <f t="shared" si="1"/>
        <v>1200000</v>
      </c>
    </row>
    <row r="56" spans="1:8" x14ac:dyDescent="0.2">
      <c r="A56" s="5" t="s">
        <v>82</v>
      </c>
      <c r="B56" s="11" t="s">
        <v>83</v>
      </c>
      <c r="C56" s="37">
        <v>45280000</v>
      </c>
      <c r="D56" s="34">
        <f>+D57+D58</f>
        <v>0</v>
      </c>
      <c r="E56" s="37">
        <f>+E57+E58</f>
        <v>45280000</v>
      </c>
      <c r="F56" s="36">
        <f>+F57+F58</f>
        <v>597172.17000000004</v>
      </c>
      <c r="G56" s="36">
        <f>+G57+G58</f>
        <v>201084.02</v>
      </c>
      <c r="H56" s="6">
        <f>+E56-F56-G56</f>
        <v>44481743.809999995</v>
      </c>
    </row>
    <row r="57" spans="1:8" s="5" customFormat="1" x14ac:dyDescent="0.2">
      <c r="A57" s="1" t="s">
        <v>84</v>
      </c>
      <c r="B57" s="3" t="s">
        <v>83</v>
      </c>
      <c r="C57" s="38">
        <v>40080000</v>
      </c>
      <c r="D57" s="34">
        <v>0</v>
      </c>
      <c r="E57" s="38">
        <v>40080000</v>
      </c>
      <c r="F57" s="35">
        <v>597172.17000000004</v>
      </c>
      <c r="G57" s="35">
        <v>201084.02</v>
      </c>
      <c r="H57" s="4">
        <f t="shared" si="1"/>
        <v>39281743.809999995</v>
      </c>
    </row>
    <row r="58" spans="1:8" x14ac:dyDescent="0.2">
      <c r="A58" s="1" t="s">
        <v>85</v>
      </c>
      <c r="B58" s="3" t="s">
        <v>86</v>
      </c>
      <c r="C58" s="38">
        <v>5200000</v>
      </c>
      <c r="D58" s="33">
        <v>0</v>
      </c>
      <c r="E58" s="38">
        <v>5200000</v>
      </c>
      <c r="F58" s="35">
        <v>0</v>
      </c>
      <c r="G58" s="35">
        <v>0</v>
      </c>
      <c r="H58" s="4">
        <f t="shared" si="1"/>
        <v>5200000</v>
      </c>
    </row>
    <row r="59" spans="1:8" s="5" customFormat="1" x14ac:dyDescent="0.2">
      <c r="A59" s="5" t="s">
        <v>87</v>
      </c>
      <c r="B59" s="11" t="s">
        <v>88</v>
      </c>
      <c r="C59" s="37">
        <v>600000</v>
      </c>
      <c r="D59" s="33">
        <f>+D60+D61</f>
        <v>4000000</v>
      </c>
      <c r="E59" s="37">
        <f>+E60+E61</f>
        <v>4600000</v>
      </c>
      <c r="F59" s="35">
        <f>+F60+F61</f>
        <v>0</v>
      </c>
      <c r="G59" s="36">
        <f>+G60+G61</f>
        <v>522150</v>
      </c>
      <c r="H59" s="6">
        <f t="shared" si="1"/>
        <v>4077850</v>
      </c>
    </row>
    <row r="60" spans="1:8" x14ac:dyDescent="0.2">
      <c r="A60" s="1" t="s">
        <v>89</v>
      </c>
      <c r="B60" s="3" t="s">
        <v>90</v>
      </c>
      <c r="C60" s="38">
        <v>100000</v>
      </c>
      <c r="D60" s="33">
        <v>0</v>
      </c>
      <c r="E60" s="38">
        <v>100000</v>
      </c>
      <c r="F60" s="35">
        <v>0</v>
      </c>
      <c r="G60" s="35">
        <v>0</v>
      </c>
      <c r="H60" s="4">
        <f t="shared" si="1"/>
        <v>100000</v>
      </c>
    </row>
    <row r="61" spans="1:8" s="5" customFormat="1" x14ac:dyDescent="0.2">
      <c r="A61" s="1" t="s">
        <v>91</v>
      </c>
      <c r="B61" s="3" t="s">
        <v>92</v>
      </c>
      <c r="C61" s="38">
        <v>500000</v>
      </c>
      <c r="D61" s="34">
        <v>4000000</v>
      </c>
      <c r="E61" s="38">
        <v>4500000</v>
      </c>
      <c r="F61" s="35">
        <v>0</v>
      </c>
      <c r="G61" s="35">
        <v>522150</v>
      </c>
      <c r="H61" s="4">
        <f t="shared" si="1"/>
        <v>3977850</v>
      </c>
    </row>
    <row r="62" spans="1:8" x14ac:dyDescent="0.2">
      <c r="A62" s="5" t="s">
        <v>93</v>
      </c>
      <c r="B62" s="11" t="s">
        <v>94</v>
      </c>
      <c r="C62" s="37">
        <v>10400000</v>
      </c>
      <c r="D62" s="33">
        <f>D63</f>
        <v>-3400000</v>
      </c>
      <c r="E62" s="37">
        <f>+E63</f>
        <v>7000000</v>
      </c>
      <c r="F62" s="35">
        <f>+F63</f>
        <v>0</v>
      </c>
      <c r="G62" s="35">
        <f>+G63</f>
        <v>0</v>
      </c>
      <c r="H62" s="6">
        <f t="shared" si="1"/>
        <v>7000000</v>
      </c>
    </row>
    <row r="63" spans="1:8" s="5" customFormat="1" x14ac:dyDescent="0.2">
      <c r="A63" s="1" t="s">
        <v>95</v>
      </c>
      <c r="B63" s="3" t="s">
        <v>94</v>
      </c>
      <c r="C63" s="38">
        <v>10400000</v>
      </c>
      <c r="D63" s="34">
        <v>-3400000</v>
      </c>
      <c r="E63" s="38">
        <v>7000000</v>
      </c>
      <c r="F63" s="35">
        <v>0</v>
      </c>
      <c r="G63" s="35">
        <v>0</v>
      </c>
      <c r="H63" s="4">
        <f t="shared" si="1"/>
        <v>7000000</v>
      </c>
    </row>
    <row r="64" spans="1:8" x14ac:dyDescent="0.2">
      <c r="A64" s="5" t="s">
        <v>96</v>
      </c>
      <c r="B64" s="11" t="s">
        <v>97</v>
      </c>
      <c r="C64" s="37">
        <v>5200000</v>
      </c>
      <c r="D64" s="33">
        <f>+D65</f>
        <v>8800000</v>
      </c>
      <c r="E64" s="37">
        <f>+E65</f>
        <v>14000000</v>
      </c>
      <c r="F64" s="35">
        <f>+F65</f>
        <v>0</v>
      </c>
      <c r="G64" s="35">
        <f>+G65</f>
        <v>0</v>
      </c>
      <c r="H64" s="6">
        <f>+E64-F64-G64</f>
        <v>14000000</v>
      </c>
    </row>
    <row r="65" spans="1:8" s="5" customFormat="1" x14ac:dyDescent="0.2">
      <c r="A65" s="1" t="s">
        <v>98</v>
      </c>
      <c r="B65" s="3" t="s">
        <v>99</v>
      </c>
      <c r="C65" s="38">
        <v>5200000</v>
      </c>
      <c r="D65" s="34">
        <v>8800000</v>
      </c>
      <c r="E65" s="38">
        <v>14000000</v>
      </c>
      <c r="F65" s="35">
        <v>0</v>
      </c>
      <c r="G65" s="35">
        <v>0</v>
      </c>
      <c r="H65" s="4">
        <f>+E65-F65-G65</f>
        <v>14000000</v>
      </c>
    </row>
    <row r="66" spans="1:8" s="5" customFormat="1" x14ac:dyDescent="0.2">
      <c r="A66" s="5" t="s">
        <v>100</v>
      </c>
      <c r="B66" s="11" t="s">
        <v>101</v>
      </c>
      <c r="C66" s="37">
        <v>600000</v>
      </c>
      <c r="D66" s="34">
        <f>+D67</f>
        <v>0</v>
      </c>
      <c r="E66" s="37">
        <f>+E67</f>
        <v>600000</v>
      </c>
      <c r="F66" s="35">
        <f>+F67</f>
        <v>0</v>
      </c>
      <c r="G66" s="35">
        <f>+G67</f>
        <v>0</v>
      </c>
      <c r="H66" s="6">
        <f t="shared" si="1"/>
        <v>600000</v>
      </c>
    </row>
    <row r="67" spans="1:8" x14ac:dyDescent="0.2">
      <c r="A67" s="1" t="s">
        <v>102</v>
      </c>
      <c r="B67" s="3" t="s">
        <v>103</v>
      </c>
      <c r="C67" s="38">
        <v>600000</v>
      </c>
      <c r="D67" s="34">
        <v>0</v>
      </c>
      <c r="E67" s="38">
        <v>600000</v>
      </c>
      <c r="F67" s="35">
        <v>0</v>
      </c>
      <c r="G67" s="35">
        <v>0</v>
      </c>
      <c r="H67" s="4">
        <f t="shared" si="1"/>
        <v>600000</v>
      </c>
    </row>
    <row r="68" spans="1:8" x14ac:dyDescent="0.2">
      <c r="A68" s="5" t="s">
        <v>104</v>
      </c>
      <c r="B68" s="11" t="s">
        <v>105</v>
      </c>
      <c r="C68" s="37">
        <v>7000000</v>
      </c>
      <c r="D68" s="34">
        <f>+D69</f>
        <v>0</v>
      </c>
      <c r="E68" s="37">
        <f>+E69</f>
        <v>7000000</v>
      </c>
      <c r="F68" s="35">
        <f>+F69</f>
        <v>0</v>
      </c>
      <c r="G68" s="35">
        <f>+G69</f>
        <v>0</v>
      </c>
      <c r="H68" s="6">
        <f t="shared" si="1"/>
        <v>7000000</v>
      </c>
    </row>
    <row r="69" spans="1:8" s="5" customFormat="1" x14ac:dyDescent="0.2">
      <c r="A69" s="1" t="s">
        <v>106</v>
      </c>
      <c r="B69" s="3" t="s">
        <v>105</v>
      </c>
      <c r="C69" s="38">
        <v>7000000</v>
      </c>
      <c r="D69" s="34">
        <v>0</v>
      </c>
      <c r="E69" s="38">
        <v>7000000</v>
      </c>
      <c r="F69" s="35">
        <v>0</v>
      </c>
      <c r="G69" s="35">
        <v>0</v>
      </c>
      <c r="H69" s="4">
        <f t="shared" si="1"/>
        <v>7000000</v>
      </c>
    </row>
    <row r="70" spans="1:8" x14ac:dyDescent="0.2">
      <c r="A70" s="5" t="s">
        <v>107</v>
      </c>
      <c r="B70" s="11" t="s">
        <v>108</v>
      </c>
      <c r="C70" s="37">
        <v>21400000</v>
      </c>
      <c r="D70" s="34">
        <f>+D71</f>
        <v>0</v>
      </c>
      <c r="E70" s="37">
        <f>+E71</f>
        <v>21400000</v>
      </c>
      <c r="F70" s="36">
        <f>+F71</f>
        <v>1272798.2</v>
      </c>
      <c r="G70" s="36">
        <f>+G71</f>
        <v>1589627.47</v>
      </c>
      <c r="H70" s="6">
        <f t="shared" si="1"/>
        <v>18537574.330000002</v>
      </c>
    </row>
    <row r="71" spans="1:8" s="5" customFormat="1" x14ac:dyDescent="0.2">
      <c r="A71" s="1" t="s">
        <v>109</v>
      </c>
      <c r="B71" s="3" t="s">
        <v>108</v>
      </c>
      <c r="C71" s="38">
        <v>21400000</v>
      </c>
      <c r="D71" s="34">
        <v>0</v>
      </c>
      <c r="E71" s="38">
        <v>21400000</v>
      </c>
      <c r="F71" s="35">
        <v>1272798.2</v>
      </c>
      <c r="G71" s="35">
        <v>1589627.47</v>
      </c>
      <c r="H71" s="4">
        <f t="shared" si="1"/>
        <v>18537574.330000002</v>
      </c>
    </row>
    <row r="72" spans="1:8" x14ac:dyDescent="0.2">
      <c r="A72" s="5" t="s">
        <v>110</v>
      </c>
      <c r="B72" s="11" t="s">
        <v>111</v>
      </c>
      <c r="C72" s="37">
        <v>10000000</v>
      </c>
      <c r="D72" s="34">
        <f>+D73</f>
        <v>0</v>
      </c>
      <c r="E72" s="37">
        <f>+E73</f>
        <v>10000000</v>
      </c>
      <c r="F72" s="35">
        <f>+F73</f>
        <v>0</v>
      </c>
      <c r="G72" s="35">
        <f>+G73</f>
        <v>0</v>
      </c>
      <c r="H72" s="6">
        <f>+E72-F72-G72</f>
        <v>10000000</v>
      </c>
    </row>
    <row r="73" spans="1:8" s="5" customFormat="1" x14ac:dyDescent="0.2">
      <c r="A73" s="1" t="s">
        <v>112</v>
      </c>
      <c r="B73" s="3" t="s">
        <v>111</v>
      </c>
      <c r="C73" s="38">
        <v>10000000</v>
      </c>
      <c r="D73" s="33">
        <v>0</v>
      </c>
      <c r="E73" s="38">
        <v>10000000</v>
      </c>
      <c r="F73" s="35">
        <v>0</v>
      </c>
      <c r="G73" s="35">
        <v>0</v>
      </c>
      <c r="H73" s="4">
        <f t="shared" si="1"/>
        <v>10000000</v>
      </c>
    </row>
    <row r="74" spans="1:8" x14ac:dyDescent="0.2">
      <c r="A74" s="5" t="s">
        <v>113</v>
      </c>
      <c r="B74" s="11" t="s">
        <v>114</v>
      </c>
      <c r="C74" s="37">
        <v>10850000</v>
      </c>
      <c r="D74" s="34">
        <f>+D75+D76</f>
        <v>0</v>
      </c>
      <c r="E74" s="37">
        <f>E75+E76</f>
        <v>10850000</v>
      </c>
      <c r="F74" s="35">
        <f>+F75+F76</f>
        <v>0</v>
      </c>
      <c r="G74" s="35">
        <f>+G75+G76</f>
        <v>0</v>
      </c>
      <c r="H74" s="6">
        <f t="shared" si="1"/>
        <v>10850000</v>
      </c>
    </row>
    <row r="75" spans="1:8" s="5" customFormat="1" x14ac:dyDescent="0.2">
      <c r="A75" s="1" t="s">
        <v>115</v>
      </c>
      <c r="B75" s="3" t="s">
        <v>116</v>
      </c>
      <c r="C75" s="38">
        <v>10400000</v>
      </c>
      <c r="D75" s="34">
        <v>0</v>
      </c>
      <c r="E75" s="38">
        <v>10400000</v>
      </c>
      <c r="F75" s="35">
        <v>0</v>
      </c>
      <c r="G75" s="35">
        <v>0</v>
      </c>
      <c r="H75" s="4">
        <f t="shared" si="1"/>
        <v>10400000</v>
      </c>
    </row>
    <row r="76" spans="1:8" s="5" customFormat="1" x14ac:dyDescent="0.2">
      <c r="A76" s="1" t="s">
        <v>117</v>
      </c>
      <c r="B76" s="3" t="s">
        <v>118</v>
      </c>
      <c r="C76" s="38">
        <v>450000</v>
      </c>
      <c r="D76" s="34">
        <v>0</v>
      </c>
      <c r="E76" s="38">
        <v>450000</v>
      </c>
      <c r="F76" s="35">
        <v>0</v>
      </c>
      <c r="G76" s="35">
        <v>0</v>
      </c>
      <c r="H76" s="4">
        <f t="shared" si="1"/>
        <v>450000</v>
      </c>
    </row>
    <row r="77" spans="1:8" s="5" customFormat="1" x14ac:dyDescent="0.2">
      <c r="A77" s="5" t="s">
        <v>119</v>
      </c>
      <c r="B77" s="11" t="s">
        <v>120</v>
      </c>
      <c r="C77" s="37">
        <v>7300000</v>
      </c>
      <c r="D77" s="33">
        <f>+D78+D79+D80+D81+D82+D83</f>
        <v>7800000</v>
      </c>
      <c r="E77" s="37">
        <f>+E78+E79+E80+E81+E82+E83</f>
        <v>15100000</v>
      </c>
      <c r="F77" s="35">
        <f>+F78+F79+F80+F81+F82+F83</f>
        <v>0</v>
      </c>
      <c r="G77" s="36">
        <f>+G78+G79+G80+G81+G82+G83</f>
        <v>4425</v>
      </c>
      <c r="H77" s="6">
        <f>+E77-F77-G77</f>
        <v>15095575</v>
      </c>
    </row>
    <row r="78" spans="1:8" x14ac:dyDescent="0.2">
      <c r="A78" s="1" t="s">
        <v>121</v>
      </c>
      <c r="B78" s="3" t="s">
        <v>122</v>
      </c>
      <c r="C78" s="38">
        <v>200000</v>
      </c>
      <c r="D78" s="34">
        <v>0</v>
      </c>
      <c r="E78" s="38">
        <v>200000</v>
      </c>
      <c r="F78" s="35">
        <v>0</v>
      </c>
      <c r="G78" s="35">
        <v>0</v>
      </c>
      <c r="H78" s="4">
        <f t="shared" ref="H78:H140" si="2">+E78-F78-G78</f>
        <v>200000</v>
      </c>
    </row>
    <row r="79" spans="1:8" s="5" customFormat="1" x14ac:dyDescent="0.2">
      <c r="A79" s="1" t="s">
        <v>425</v>
      </c>
      <c r="B79" s="3" t="s">
        <v>431</v>
      </c>
      <c r="C79" s="38">
        <v>0</v>
      </c>
      <c r="D79" s="34">
        <v>176871.38</v>
      </c>
      <c r="E79" s="38">
        <v>176871.38</v>
      </c>
      <c r="F79" s="35">
        <v>0</v>
      </c>
      <c r="G79" s="35">
        <v>0</v>
      </c>
      <c r="H79" s="4">
        <f t="shared" si="2"/>
        <v>176871.38</v>
      </c>
    </row>
    <row r="80" spans="1:8" s="5" customFormat="1" x14ac:dyDescent="0.2">
      <c r="A80" s="1" t="s">
        <v>123</v>
      </c>
      <c r="B80" s="3" t="s">
        <v>124</v>
      </c>
      <c r="C80" s="38">
        <v>1000000</v>
      </c>
      <c r="D80" s="34">
        <v>0</v>
      </c>
      <c r="E80" s="38">
        <v>1000000</v>
      </c>
      <c r="F80" s="35">
        <v>0</v>
      </c>
      <c r="G80" s="35">
        <v>0</v>
      </c>
      <c r="H80" s="4">
        <f t="shared" si="2"/>
        <v>1000000</v>
      </c>
    </row>
    <row r="81" spans="1:8" s="5" customFormat="1" x14ac:dyDescent="0.2">
      <c r="A81" s="1" t="s">
        <v>125</v>
      </c>
      <c r="B81" s="3" t="s">
        <v>126</v>
      </c>
      <c r="C81" s="38">
        <v>5200000</v>
      </c>
      <c r="D81" s="33">
        <v>0</v>
      </c>
      <c r="E81" s="38">
        <v>5200000</v>
      </c>
      <c r="F81" s="35">
        <v>0</v>
      </c>
      <c r="G81" s="35">
        <v>4425</v>
      </c>
      <c r="H81" s="4">
        <f t="shared" si="2"/>
        <v>5195575</v>
      </c>
    </row>
    <row r="82" spans="1:8" x14ac:dyDescent="0.2">
      <c r="A82" s="1" t="s">
        <v>127</v>
      </c>
      <c r="B82" s="3" t="s">
        <v>128</v>
      </c>
      <c r="C82" s="38">
        <v>400000</v>
      </c>
      <c r="D82" s="34">
        <v>0</v>
      </c>
      <c r="E82" s="38">
        <v>400000</v>
      </c>
      <c r="F82" s="35">
        <v>0</v>
      </c>
      <c r="G82" s="35">
        <v>0</v>
      </c>
      <c r="H82" s="4">
        <f t="shared" si="2"/>
        <v>400000</v>
      </c>
    </row>
    <row r="83" spans="1:8" x14ac:dyDescent="0.2">
      <c r="A83" s="1" t="s">
        <v>129</v>
      </c>
      <c r="B83" s="3" t="s">
        <v>130</v>
      </c>
      <c r="C83" s="38">
        <v>500000</v>
      </c>
      <c r="D83" s="34">
        <v>7623128.6200000001</v>
      </c>
      <c r="E83" s="38">
        <v>8123128.6200000001</v>
      </c>
      <c r="F83" s="35">
        <v>0</v>
      </c>
      <c r="G83" s="35">
        <v>0</v>
      </c>
      <c r="H83" s="4">
        <f t="shared" si="2"/>
        <v>8123128.6200000001</v>
      </c>
    </row>
    <row r="84" spans="1:8" x14ac:dyDescent="0.2">
      <c r="A84" s="5" t="s">
        <v>131</v>
      </c>
      <c r="B84" s="11" t="s">
        <v>132</v>
      </c>
      <c r="C84" s="37">
        <v>2359300</v>
      </c>
      <c r="D84" s="34">
        <f>+D85</f>
        <v>0</v>
      </c>
      <c r="E84" s="37">
        <f>+E85</f>
        <v>2359300</v>
      </c>
      <c r="F84" s="35">
        <f>+F85</f>
        <v>0</v>
      </c>
      <c r="G84" s="35">
        <f>+G85</f>
        <v>0</v>
      </c>
      <c r="H84" s="6">
        <f t="shared" si="2"/>
        <v>2359300</v>
      </c>
    </row>
    <row r="85" spans="1:8" s="5" customFormat="1" x14ac:dyDescent="0.2">
      <c r="A85" s="1" t="s">
        <v>399</v>
      </c>
      <c r="B85" s="3" t="s">
        <v>406</v>
      </c>
      <c r="C85" s="38">
        <v>2359300</v>
      </c>
      <c r="D85" s="34">
        <v>0</v>
      </c>
      <c r="E85" s="38">
        <v>2359300</v>
      </c>
      <c r="F85" s="35">
        <v>0</v>
      </c>
      <c r="G85" s="35">
        <v>0</v>
      </c>
      <c r="H85" s="4">
        <f t="shared" si="2"/>
        <v>2359300</v>
      </c>
    </row>
    <row r="86" spans="1:8" s="5" customFormat="1" x14ac:dyDescent="0.2">
      <c r="A86" s="5" t="s">
        <v>133</v>
      </c>
      <c r="B86" s="11" t="s">
        <v>134</v>
      </c>
      <c r="C86" s="37">
        <v>50000</v>
      </c>
      <c r="D86" s="33">
        <f>+D87</f>
        <v>300000</v>
      </c>
      <c r="E86" s="37">
        <f>+E87</f>
        <v>350000</v>
      </c>
      <c r="F86" s="35">
        <f>+F87</f>
        <v>0</v>
      </c>
      <c r="G86" s="35">
        <f>+G87</f>
        <v>0</v>
      </c>
      <c r="H86" s="6">
        <f t="shared" si="2"/>
        <v>350000</v>
      </c>
    </row>
    <row r="87" spans="1:8" x14ac:dyDescent="0.2">
      <c r="A87" s="1" t="s">
        <v>135</v>
      </c>
      <c r="B87" s="3" t="s">
        <v>134</v>
      </c>
      <c r="C87" s="38">
        <v>50000</v>
      </c>
      <c r="D87" s="34">
        <v>300000</v>
      </c>
      <c r="E87" s="38">
        <v>350000</v>
      </c>
      <c r="F87" s="35">
        <v>0</v>
      </c>
      <c r="G87" s="35">
        <v>0</v>
      </c>
      <c r="H87" s="4">
        <f t="shared" si="2"/>
        <v>350000</v>
      </c>
    </row>
    <row r="88" spans="1:8" s="5" customFormat="1" x14ac:dyDescent="0.2">
      <c r="A88" s="5" t="s">
        <v>136</v>
      </c>
      <c r="B88" s="11" t="s">
        <v>137</v>
      </c>
      <c r="C88" s="37">
        <v>3000000</v>
      </c>
      <c r="D88" s="33">
        <f>+D89+D90</f>
        <v>-500000</v>
      </c>
      <c r="E88" s="37">
        <f>+E89+E90</f>
        <v>2500000</v>
      </c>
      <c r="F88" s="35">
        <f>+F89+F90</f>
        <v>0</v>
      </c>
      <c r="G88" s="35">
        <f>+G89+G90</f>
        <v>0</v>
      </c>
      <c r="H88" s="6">
        <f>+E88-F88-G88</f>
        <v>2500000</v>
      </c>
    </row>
    <row r="89" spans="1:8" x14ac:dyDescent="0.2">
      <c r="A89" s="1" t="s">
        <v>138</v>
      </c>
      <c r="B89" s="3" t="s">
        <v>139</v>
      </c>
      <c r="C89" s="38">
        <v>3000000</v>
      </c>
      <c r="D89" s="34">
        <v>-734900</v>
      </c>
      <c r="E89" s="38">
        <v>2265100</v>
      </c>
      <c r="F89" s="35">
        <v>0</v>
      </c>
      <c r="G89" s="35">
        <v>0</v>
      </c>
      <c r="H89" s="4">
        <f t="shared" si="2"/>
        <v>2265100</v>
      </c>
    </row>
    <row r="90" spans="1:8" x14ac:dyDescent="0.2">
      <c r="A90" s="1" t="s">
        <v>426</v>
      </c>
      <c r="B90" s="3" t="s">
        <v>432</v>
      </c>
      <c r="C90" s="38">
        <v>0</v>
      </c>
      <c r="D90" s="34">
        <v>234900</v>
      </c>
      <c r="E90" s="38">
        <v>234900</v>
      </c>
      <c r="F90" s="35">
        <v>0</v>
      </c>
      <c r="G90" s="35">
        <v>0</v>
      </c>
      <c r="H90" s="4">
        <f t="shared" si="2"/>
        <v>234900</v>
      </c>
    </row>
    <row r="91" spans="1:8" s="5" customFormat="1" x14ac:dyDescent="0.2">
      <c r="A91" s="5" t="s">
        <v>140</v>
      </c>
      <c r="B91" s="11" t="s">
        <v>141</v>
      </c>
      <c r="C91" s="37">
        <v>15600000</v>
      </c>
      <c r="D91" s="33">
        <f>+D92</f>
        <v>0</v>
      </c>
      <c r="E91" s="37">
        <f>+E92</f>
        <v>15600000</v>
      </c>
      <c r="F91" s="35">
        <f>+F92</f>
        <v>0</v>
      </c>
      <c r="G91" s="35">
        <f>+G92</f>
        <v>0</v>
      </c>
      <c r="H91" s="6">
        <f>+E91-F91-G91</f>
        <v>15600000</v>
      </c>
    </row>
    <row r="92" spans="1:8" x14ac:dyDescent="0.2">
      <c r="A92" s="1" t="s">
        <v>142</v>
      </c>
      <c r="B92" s="3" t="s">
        <v>143</v>
      </c>
      <c r="C92" s="38">
        <v>15600000</v>
      </c>
      <c r="D92" s="34">
        <v>0</v>
      </c>
      <c r="E92" s="38">
        <v>15600000</v>
      </c>
      <c r="F92" s="35">
        <v>0</v>
      </c>
      <c r="G92" s="35">
        <v>0</v>
      </c>
      <c r="H92" s="4">
        <f t="shared" si="2"/>
        <v>15600000</v>
      </c>
    </row>
    <row r="93" spans="1:8" x14ac:dyDescent="0.2">
      <c r="A93" s="5" t="s">
        <v>144</v>
      </c>
      <c r="B93" s="11" t="s">
        <v>145</v>
      </c>
      <c r="C93" s="37">
        <v>20004479</v>
      </c>
      <c r="D93" s="33">
        <f>+D94+D95+D96+D97+D98</f>
        <v>3969726</v>
      </c>
      <c r="E93" s="37">
        <f>+E94+E95+E96+E97+E98</f>
        <v>23974205</v>
      </c>
      <c r="F93" s="35">
        <f>+F94+F95+F96+F97+F98</f>
        <v>0</v>
      </c>
      <c r="G93" s="36">
        <f>+G94+G95+G96+G97+G98</f>
        <v>689500</v>
      </c>
      <c r="H93" s="6">
        <f>+E93-F93-G93</f>
        <v>23284705</v>
      </c>
    </row>
    <row r="94" spans="1:8" s="5" customFormat="1" x14ac:dyDescent="0.2">
      <c r="A94" s="1" t="s">
        <v>400</v>
      </c>
      <c r="B94" s="3" t="s">
        <v>146</v>
      </c>
      <c r="C94" s="38">
        <v>700000</v>
      </c>
      <c r="D94" s="34">
        <v>0</v>
      </c>
      <c r="E94" s="38">
        <v>700000</v>
      </c>
      <c r="F94" s="35">
        <v>0</v>
      </c>
      <c r="G94" s="35">
        <v>0</v>
      </c>
      <c r="H94" s="4">
        <f t="shared" si="2"/>
        <v>700000</v>
      </c>
    </row>
    <row r="95" spans="1:8" x14ac:dyDescent="0.2">
      <c r="A95" s="1" t="s">
        <v>401</v>
      </c>
      <c r="B95" s="3" t="s">
        <v>147</v>
      </c>
      <c r="C95" s="38">
        <v>1500000</v>
      </c>
      <c r="D95" s="34">
        <v>0</v>
      </c>
      <c r="E95" s="38">
        <v>1500000</v>
      </c>
      <c r="F95" s="35">
        <v>0</v>
      </c>
      <c r="G95" s="35">
        <v>29500</v>
      </c>
      <c r="H95" s="4">
        <f t="shared" si="2"/>
        <v>1470500</v>
      </c>
    </row>
    <row r="96" spans="1:8" s="5" customFormat="1" x14ac:dyDescent="0.2">
      <c r="A96" s="1" t="s">
        <v>402</v>
      </c>
      <c r="B96" s="3" t="s">
        <v>148</v>
      </c>
      <c r="C96" s="38">
        <v>5200000</v>
      </c>
      <c r="D96" s="34">
        <v>-2200000</v>
      </c>
      <c r="E96" s="38">
        <v>3000000</v>
      </c>
      <c r="F96" s="35">
        <v>0</v>
      </c>
      <c r="G96" s="35">
        <v>60000</v>
      </c>
      <c r="H96" s="4">
        <f t="shared" si="2"/>
        <v>2940000</v>
      </c>
    </row>
    <row r="97" spans="1:8" x14ac:dyDescent="0.2">
      <c r="A97" s="1" t="s">
        <v>149</v>
      </c>
      <c r="B97" s="3" t="s">
        <v>150</v>
      </c>
      <c r="C97" s="38">
        <v>604479</v>
      </c>
      <c r="D97" s="34">
        <v>8395521</v>
      </c>
      <c r="E97" s="38">
        <v>9000000</v>
      </c>
      <c r="F97" s="35">
        <v>0</v>
      </c>
      <c r="G97" s="35">
        <v>0</v>
      </c>
      <c r="H97" s="4">
        <f t="shared" si="2"/>
        <v>9000000</v>
      </c>
    </row>
    <row r="98" spans="1:8" s="5" customFormat="1" x14ac:dyDescent="0.2">
      <c r="A98" s="1" t="s">
        <v>151</v>
      </c>
      <c r="B98" s="3" t="s">
        <v>152</v>
      </c>
      <c r="C98" s="38">
        <v>12000000</v>
      </c>
      <c r="D98" s="34">
        <v>-2225795</v>
      </c>
      <c r="E98" s="38">
        <v>9774205</v>
      </c>
      <c r="F98" s="35">
        <v>0</v>
      </c>
      <c r="G98" s="35">
        <v>600000</v>
      </c>
      <c r="H98" s="4">
        <f t="shared" si="2"/>
        <v>9174205</v>
      </c>
    </row>
    <row r="99" spans="1:8" x14ac:dyDescent="0.2">
      <c r="A99" s="5" t="s">
        <v>153</v>
      </c>
      <c r="B99" s="11" t="s">
        <v>154</v>
      </c>
      <c r="C99" s="37">
        <v>3000000</v>
      </c>
      <c r="D99" s="34">
        <f>+D100</f>
        <v>0</v>
      </c>
      <c r="E99" s="37">
        <f>+E100</f>
        <v>3000000</v>
      </c>
      <c r="F99" s="35">
        <f>+F100</f>
        <v>0</v>
      </c>
      <c r="G99" s="35">
        <f>+G100</f>
        <v>0</v>
      </c>
      <c r="H99" s="6">
        <f>+E99-F99-G99</f>
        <v>3000000</v>
      </c>
    </row>
    <row r="100" spans="1:8" s="5" customFormat="1" x14ac:dyDescent="0.2">
      <c r="A100" s="1" t="s">
        <v>155</v>
      </c>
      <c r="B100" s="3" t="s">
        <v>156</v>
      </c>
      <c r="C100" s="38">
        <v>3000000</v>
      </c>
      <c r="D100" s="34">
        <v>0</v>
      </c>
      <c r="E100" s="38">
        <v>3000000</v>
      </c>
      <c r="F100" s="35">
        <v>0</v>
      </c>
      <c r="G100" s="35">
        <v>0</v>
      </c>
      <c r="H100" s="4">
        <f t="shared" si="2"/>
        <v>3000000</v>
      </c>
    </row>
    <row r="101" spans="1:8" x14ac:dyDescent="0.2">
      <c r="A101" s="5" t="s">
        <v>157</v>
      </c>
      <c r="B101" s="11" t="s">
        <v>158</v>
      </c>
      <c r="C101" s="37">
        <v>50000</v>
      </c>
      <c r="D101" s="34">
        <f>+D102</f>
        <v>0</v>
      </c>
      <c r="E101" s="37">
        <f>+E102</f>
        <v>50000</v>
      </c>
      <c r="F101" s="35">
        <f>+F102</f>
        <v>0</v>
      </c>
      <c r="G101" s="35">
        <f>+G102</f>
        <v>0</v>
      </c>
      <c r="H101" s="6">
        <f>+E101-F101-G101</f>
        <v>50000</v>
      </c>
    </row>
    <row r="102" spans="1:8" s="5" customFormat="1" x14ac:dyDescent="0.2">
      <c r="A102" s="1" t="s">
        <v>159</v>
      </c>
      <c r="B102" s="3" t="s">
        <v>158</v>
      </c>
      <c r="C102" s="38">
        <v>50000</v>
      </c>
      <c r="D102" s="34">
        <v>0</v>
      </c>
      <c r="E102" s="38">
        <v>50000</v>
      </c>
      <c r="F102" s="35">
        <v>0</v>
      </c>
      <c r="G102" s="35">
        <v>0</v>
      </c>
      <c r="H102" s="4">
        <f t="shared" si="2"/>
        <v>50000</v>
      </c>
    </row>
    <row r="103" spans="1:8" x14ac:dyDescent="0.2">
      <c r="A103" s="5" t="s">
        <v>160</v>
      </c>
      <c r="B103" s="11" t="s">
        <v>161</v>
      </c>
      <c r="C103" s="37">
        <v>20301597</v>
      </c>
      <c r="D103" s="34">
        <f>+D104+D105</f>
        <v>0</v>
      </c>
      <c r="E103" s="37">
        <f>+E104+E105</f>
        <v>20301597</v>
      </c>
      <c r="F103" s="35">
        <f>+F104+F105</f>
        <v>0</v>
      </c>
      <c r="G103" s="36">
        <f>+G104+G105</f>
        <v>185735</v>
      </c>
      <c r="H103" s="6">
        <f>+E103-F103-G103</f>
        <v>20115862</v>
      </c>
    </row>
    <row r="104" spans="1:8" x14ac:dyDescent="0.2">
      <c r="A104" s="1" t="s">
        <v>162</v>
      </c>
      <c r="B104" s="3" t="s">
        <v>161</v>
      </c>
      <c r="C104" s="38">
        <v>5200000</v>
      </c>
      <c r="D104" s="34">
        <v>0</v>
      </c>
      <c r="E104" s="38">
        <v>5200000</v>
      </c>
      <c r="F104" s="35">
        <v>0</v>
      </c>
      <c r="G104" s="35">
        <v>0</v>
      </c>
      <c r="H104" s="4">
        <f t="shared" si="2"/>
        <v>5200000</v>
      </c>
    </row>
    <row r="105" spans="1:8" x14ac:dyDescent="0.2">
      <c r="A105" s="1" t="s">
        <v>163</v>
      </c>
      <c r="B105" s="3" t="s">
        <v>164</v>
      </c>
      <c r="C105" s="38">
        <v>15101597</v>
      </c>
      <c r="D105" s="34">
        <v>0</v>
      </c>
      <c r="E105" s="38">
        <v>15101597</v>
      </c>
      <c r="F105" s="35">
        <v>0</v>
      </c>
      <c r="G105" s="35">
        <v>185735</v>
      </c>
      <c r="H105" s="4">
        <f t="shared" si="2"/>
        <v>14915862</v>
      </c>
    </row>
    <row r="106" spans="1:8" x14ac:dyDescent="0.2">
      <c r="A106" s="5" t="s">
        <v>165</v>
      </c>
      <c r="B106" s="11" t="s">
        <v>166</v>
      </c>
      <c r="C106" s="37">
        <v>5200000</v>
      </c>
      <c r="D106" s="34">
        <f>+D107</f>
        <v>0</v>
      </c>
      <c r="E106" s="37">
        <f>+E107</f>
        <v>5200000</v>
      </c>
      <c r="F106" s="35">
        <f>+F107</f>
        <v>0</v>
      </c>
      <c r="G106" s="36">
        <f>+G107</f>
        <v>221250</v>
      </c>
      <c r="H106" s="6">
        <f>+E106-F106-G106</f>
        <v>4978750</v>
      </c>
    </row>
    <row r="107" spans="1:8" x14ac:dyDescent="0.2">
      <c r="A107" s="1" t="s">
        <v>167</v>
      </c>
      <c r="B107" s="3" t="s">
        <v>166</v>
      </c>
      <c r="C107" s="38">
        <v>5200000</v>
      </c>
      <c r="D107" s="34">
        <v>0</v>
      </c>
      <c r="E107" s="38">
        <v>5200000</v>
      </c>
      <c r="F107" s="35">
        <v>0</v>
      </c>
      <c r="G107" s="35">
        <v>221250</v>
      </c>
      <c r="H107" s="4">
        <f t="shared" si="2"/>
        <v>4978750</v>
      </c>
    </row>
    <row r="108" spans="1:8" s="5" customFormat="1" x14ac:dyDescent="0.2">
      <c r="A108" s="5" t="s">
        <v>168</v>
      </c>
      <c r="B108" s="11" t="s">
        <v>169</v>
      </c>
      <c r="C108" s="37">
        <v>400000</v>
      </c>
      <c r="D108" s="33">
        <f>+D109+D110</f>
        <v>0</v>
      </c>
      <c r="E108" s="37">
        <f>+E109+E110</f>
        <v>400000</v>
      </c>
      <c r="F108" s="35">
        <f>+F109+F110</f>
        <v>0</v>
      </c>
      <c r="G108" s="35">
        <f>+G109+G110</f>
        <v>0</v>
      </c>
      <c r="H108" s="6">
        <f>+E108-F108-G108</f>
        <v>400000</v>
      </c>
    </row>
    <row r="109" spans="1:8" x14ac:dyDescent="0.2">
      <c r="A109" s="1" t="s">
        <v>170</v>
      </c>
      <c r="B109" s="3" t="s">
        <v>171</v>
      </c>
      <c r="C109" s="38">
        <v>100000</v>
      </c>
      <c r="D109" s="34">
        <v>0</v>
      </c>
      <c r="E109" s="38">
        <v>100000</v>
      </c>
      <c r="F109" s="35">
        <v>0</v>
      </c>
      <c r="G109" s="35">
        <v>0</v>
      </c>
      <c r="H109" s="4">
        <f t="shared" si="2"/>
        <v>100000</v>
      </c>
    </row>
    <row r="110" spans="1:8" s="5" customFormat="1" x14ac:dyDescent="0.2">
      <c r="A110" s="1" t="s">
        <v>172</v>
      </c>
      <c r="B110" s="3" t="s">
        <v>173</v>
      </c>
      <c r="C110" s="38">
        <v>300000</v>
      </c>
      <c r="D110" s="34">
        <v>0</v>
      </c>
      <c r="E110" s="38">
        <v>300000</v>
      </c>
      <c r="F110" s="35">
        <v>0</v>
      </c>
      <c r="G110" s="35">
        <v>0</v>
      </c>
      <c r="H110" s="4">
        <f t="shared" si="2"/>
        <v>300000</v>
      </c>
    </row>
    <row r="111" spans="1:8" x14ac:dyDescent="0.2">
      <c r="A111" s="5" t="s">
        <v>174</v>
      </c>
      <c r="B111" s="11" t="s">
        <v>175</v>
      </c>
      <c r="C111" s="37">
        <v>1500000</v>
      </c>
      <c r="D111" s="34">
        <f>+D112</f>
        <v>0</v>
      </c>
      <c r="E111" s="37">
        <f>+E112</f>
        <v>1500000</v>
      </c>
      <c r="F111" s="35">
        <f>+F112</f>
        <v>0</v>
      </c>
      <c r="G111" s="35">
        <f>+G112</f>
        <v>0</v>
      </c>
      <c r="H111" s="6">
        <f t="shared" si="2"/>
        <v>1500000</v>
      </c>
    </row>
    <row r="112" spans="1:8" s="5" customFormat="1" x14ac:dyDescent="0.2">
      <c r="A112" s="1" t="s">
        <v>176</v>
      </c>
      <c r="B112" s="3" t="s">
        <v>175</v>
      </c>
      <c r="C112" s="38">
        <v>1500000</v>
      </c>
      <c r="D112" s="33">
        <v>0</v>
      </c>
      <c r="E112" s="38">
        <v>1500000</v>
      </c>
      <c r="F112" s="35">
        <v>0</v>
      </c>
      <c r="G112" s="35">
        <v>0</v>
      </c>
      <c r="H112" s="4">
        <f t="shared" si="2"/>
        <v>1500000</v>
      </c>
    </row>
    <row r="113" spans="1:8" x14ac:dyDescent="0.2">
      <c r="A113" s="5" t="s">
        <v>177</v>
      </c>
      <c r="B113" s="11" t="s">
        <v>178</v>
      </c>
      <c r="C113" s="37">
        <v>1000000</v>
      </c>
      <c r="D113" s="33">
        <f>+D114</f>
        <v>-700000</v>
      </c>
      <c r="E113" s="37">
        <f>+E114</f>
        <v>300000</v>
      </c>
      <c r="F113" s="35">
        <f>+F114</f>
        <v>0</v>
      </c>
      <c r="G113" s="35">
        <f>+G114</f>
        <v>0</v>
      </c>
      <c r="H113" s="6">
        <f t="shared" si="2"/>
        <v>300000</v>
      </c>
    </row>
    <row r="114" spans="1:8" x14ac:dyDescent="0.2">
      <c r="A114" s="1" t="s">
        <v>179</v>
      </c>
      <c r="B114" s="3" t="s">
        <v>178</v>
      </c>
      <c r="C114" s="38">
        <v>1000000</v>
      </c>
      <c r="D114" s="34">
        <v>-700000</v>
      </c>
      <c r="E114" s="38">
        <v>300000</v>
      </c>
      <c r="F114" s="35">
        <v>0</v>
      </c>
      <c r="G114" s="35">
        <v>0</v>
      </c>
      <c r="H114" s="4">
        <f t="shared" si="2"/>
        <v>300000</v>
      </c>
    </row>
    <row r="115" spans="1:8" s="5" customFormat="1" x14ac:dyDescent="0.2">
      <c r="A115" s="5" t="s">
        <v>180</v>
      </c>
      <c r="B115" s="11" t="s">
        <v>181</v>
      </c>
      <c r="C115" s="37">
        <v>500000</v>
      </c>
      <c r="D115" s="34">
        <f>+D116</f>
        <v>0</v>
      </c>
      <c r="E115" s="37">
        <f>+E116</f>
        <v>500000</v>
      </c>
      <c r="F115" s="35">
        <f>+F116</f>
        <v>0</v>
      </c>
      <c r="G115" s="35">
        <f>+G116</f>
        <v>0</v>
      </c>
      <c r="H115" s="6">
        <f t="shared" si="2"/>
        <v>500000</v>
      </c>
    </row>
    <row r="116" spans="1:8" s="5" customFormat="1" x14ac:dyDescent="0.2">
      <c r="A116" s="1" t="s">
        <v>182</v>
      </c>
      <c r="B116" s="3" t="s">
        <v>181</v>
      </c>
      <c r="C116" s="38">
        <v>500000</v>
      </c>
      <c r="D116" s="34">
        <v>0</v>
      </c>
      <c r="E116" s="38">
        <v>500000</v>
      </c>
      <c r="F116" s="35">
        <v>0</v>
      </c>
      <c r="G116" s="35">
        <v>0</v>
      </c>
      <c r="H116" s="4">
        <f t="shared" si="2"/>
        <v>500000</v>
      </c>
    </row>
    <row r="117" spans="1:8" x14ac:dyDescent="0.2">
      <c r="A117" s="5" t="s">
        <v>183</v>
      </c>
      <c r="B117" s="11" t="s">
        <v>184</v>
      </c>
      <c r="C117" s="37">
        <v>10400000</v>
      </c>
      <c r="D117" s="33">
        <f>+D118</f>
        <v>-5400000</v>
      </c>
      <c r="E117" s="37">
        <f>+E118</f>
        <v>5000000</v>
      </c>
      <c r="F117" s="35">
        <f>+F118</f>
        <v>0</v>
      </c>
      <c r="G117" s="35">
        <f>+G118</f>
        <v>0</v>
      </c>
      <c r="H117" s="6">
        <f t="shared" si="2"/>
        <v>5000000</v>
      </c>
    </row>
    <row r="118" spans="1:8" s="5" customFormat="1" x14ac:dyDescent="0.2">
      <c r="A118" s="1" t="s">
        <v>185</v>
      </c>
      <c r="B118" s="3" t="s">
        <v>184</v>
      </c>
      <c r="C118" s="38">
        <v>10400000</v>
      </c>
      <c r="D118" s="34">
        <v>-5400000</v>
      </c>
      <c r="E118" s="38">
        <v>5000000</v>
      </c>
      <c r="F118" s="35">
        <v>0</v>
      </c>
      <c r="G118" s="35">
        <v>0</v>
      </c>
      <c r="H118" s="4">
        <f t="shared" si="2"/>
        <v>5000000</v>
      </c>
    </row>
    <row r="119" spans="1:8" x14ac:dyDescent="0.2">
      <c r="A119" s="5" t="s">
        <v>186</v>
      </c>
      <c r="B119" s="11" t="s">
        <v>187</v>
      </c>
      <c r="C119" s="37">
        <v>1500000</v>
      </c>
      <c r="D119" s="39">
        <f>+D120</f>
        <v>1000000</v>
      </c>
      <c r="E119" s="37">
        <f>+E120</f>
        <v>2500000</v>
      </c>
      <c r="F119" s="35">
        <f>+F120</f>
        <v>0</v>
      </c>
      <c r="G119" s="35">
        <f>+G120</f>
        <v>0</v>
      </c>
      <c r="H119" s="6">
        <f>+E119-F119-G119</f>
        <v>2500000</v>
      </c>
    </row>
    <row r="120" spans="1:8" x14ac:dyDescent="0.2">
      <c r="A120" s="1" t="s">
        <v>188</v>
      </c>
      <c r="B120" s="3" t="s">
        <v>187</v>
      </c>
      <c r="C120" s="38">
        <v>1500000</v>
      </c>
      <c r="D120" s="34">
        <v>1000000</v>
      </c>
      <c r="E120" s="38">
        <v>2500000</v>
      </c>
      <c r="F120" s="35">
        <v>0</v>
      </c>
      <c r="G120" s="35">
        <v>0</v>
      </c>
      <c r="H120" s="4">
        <f t="shared" si="2"/>
        <v>2500000</v>
      </c>
    </row>
    <row r="121" spans="1:8" s="5" customFormat="1" x14ac:dyDescent="0.2">
      <c r="A121" s="5" t="s">
        <v>189</v>
      </c>
      <c r="B121" s="11" t="s">
        <v>190</v>
      </c>
      <c r="C121" s="37">
        <v>1500000</v>
      </c>
      <c r="D121" s="34">
        <f>+D122</f>
        <v>0</v>
      </c>
      <c r="E121" s="37">
        <f>+E122</f>
        <v>1500000</v>
      </c>
      <c r="F121" s="35">
        <f>+F122</f>
        <v>0</v>
      </c>
      <c r="G121" s="35">
        <f>+G122</f>
        <v>0</v>
      </c>
      <c r="H121" s="6">
        <f t="shared" si="2"/>
        <v>1500000</v>
      </c>
    </row>
    <row r="122" spans="1:8" x14ac:dyDescent="0.2">
      <c r="A122" s="1" t="s">
        <v>191</v>
      </c>
      <c r="B122" s="3" t="s">
        <v>190</v>
      </c>
      <c r="C122" s="38">
        <v>1500000</v>
      </c>
      <c r="D122" s="33">
        <v>0</v>
      </c>
      <c r="E122" s="38">
        <v>1500000</v>
      </c>
      <c r="F122" s="35">
        <v>0</v>
      </c>
      <c r="G122" s="35">
        <v>0</v>
      </c>
      <c r="H122" s="4">
        <f t="shared" si="2"/>
        <v>1500000</v>
      </c>
    </row>
    <row r="123" spans="1:8" s="5" customFormat="1" x14ac:dyDescent="0.2">
      <c r="A123" s="5" t="s">
        <v>192</v>
      </c>
      <c r="B123" s="11" t="s">
        <v>193</v>
      </c>
      <c r="C123" s="37">
        <v>500000</v>
      </c>
      <c r="D123" s="34">
        <f>+D124</f>
        <v>0</v>
      </c>
      <c r="E123" s="37">
        <f>+E124</f>
        <v>500000</v>
      </c>
      <c r="F123" s="35">
        <f>+F124</f>
        <v>0</v>
      </c>
      <c r="G123" s="35">
        <f>+G124</f>
        <v>0</v>
      </c>
      <c r="H123" s="6">
        <f t="shared" si="2"/>
        <v>500000</v>
      </c>
    </row>
    <row r="124" spans="1:8" x14ac:dyDescent="0.2">
      <c r="A124" s="1" t="s">
        <v>194</v>
      </c>
      <c r="B124" s="3" t="s">
        <v>193</v>
      </c>
      <c r="C124" s="38">
        <v>500000</v>
      </c>
      <c r="D124" s="33">
        <v>0</v>
      </c>
      <c r="E124" s="38">
        <v>500000</v>
      </c>
      <c r="F124" s="35">
        <v>0</v>
      </c>
      <c r="G124" s="35">
        <v>0</v>
      </c>
      <c r="H124" s="4">
        <f t="shared" si="2"/>
        <v>500000</v>
      </c>
    </row>
    <row r="125" spans="1:8" s="5" customFormat="1" x14ac:dyDescent="0.2">
      <c r="A125" s="5" t="s">
        <v>427</v>
      </c>
      <c r="B125" s="11" t="s">
        <v>433</v>
      </c>
      <c r="C125" s="38">
        <v>0</v>
      </c>
      <c r="D125" s="40">
        <f>+D126</f>
        <v>399795</v>
      </c>
      <c r="E125" s="37">
        <f>+E126</f>
        <v>399795</v>
      </c>
      <c r="F125" s="35">
        <f>+F126</f>
        <v>0</v>
      </c>
      <c r="G125" s="35">
        <f>+G126</f>
        <v>0</v>
      </c>
      <c r="H125" s="6">
        <f t="shared" si="2"/>
        <v>399795</v>
      </c>
    </row>
    <row r="126" spans="1:8" x14ac:dyDescent="0.2">
      <c r="A126" s="1" t="s">
        <v>428</v>
      </c>
      <c r="B126" s="3" t="s">
        <v>433</v>
      </c>
      <c r="C126" s="38">
        <v>0</v>
      </c>
      <c r="D126" s="34">
        <v>399795</v>
      </c>
      <c r="E126" s="38">
        <v>399795</v>
      </c>
      <c r="F126" s="35">
        <v>0</v>
      </c>
      <c r="G126" s="35">
        <v>0</v>
      </c>
      <c r="H126" s="4">
        <f t="shared" si="2"/>
        <v>399795</v>
      </c>
    </row>
    <row r="127" spans="1:8" s="5" customFormat="1" x14ac:dyDescent="0.2">
      <c r="A127" s="5" t="s">
        <v>195</v>
      </c>
      <c r="B127" s="11" t="s">
        <v>196</v>
      </c>
      <c r="C127" s="37">
        <v>3000000</v>
      </c>
      <c r="D127" s="34">
        <f>+D128</f>
        <v>0</v>
      </c>
      <c r="E127" s="37">
        <f>+E128</f>
        <v>3000000</v>
      </c>
      <c r="F127" s="35">
        <f>+F128</f>
        <v>0</v>
      </c>
      <c r="G127" s="36">
        <f>+G128</f>
        <v>165334.69</v>
      </c>
      <c r="H127" s="6">
        <f>+E127-F127-G127</f>
        <v>2834665.31</v>
      </c>
    </row>
    <row r="128" spans="1:8" x14ac:dyDescent="0.2">
      <c r="A128" s="1" t="s">
        <v>197</v>
      </c>
      <c r="B128" s="3" t="s">
        <v>196</v>
      </c>
      <c r="C128" s="38">
        <v>3000000</v>
      </c>
      <c r="D128" s="33">
        <v>0</v>
      </c>
      <c r="E128" s="38">
        <v>3000000</v>
      </c>
      <c r="F128" s="35">
        <v>0</v>
      </c>
      <c r="G128" s="35">
        <v>165334.69</v>
      </c>
      <c r="H128" s="4">
        <f t="shared" si="2"/>
        <v>2834665.31</v>
      </c>
    </row>
    <row r="129" spans="1:8" s="5" customFormat="1" x14ac:dyDescent="0.2">
      <c r="A129" s="5" t="s">
        <v>198</v>
      </c>
      <c r="B129" s="11" t="s">
        <v>199</v>
      </c>
      <c r="C129" s="37">
        <v>5200000</v>
      </c>
      <c r="D129" s="33">
        <f>+D130</f>
        <v>800000</v>
      </c>
      <c r="E129" s="37">
        <f>+E130</f>
        <v>6000000</v>
      </c>
      <c r="F129" s="35">
        <f>+F130</f>
        <v>0</v>
      </c>
      <c r="G129" s="35">
        <f>+G130</f>
        <v>0</v>
      </c>
      <c r="H129" s="6">
        <f t="shared" si="2"/>
        <v>6000000</v>
      </c>
    </row>
    <row r="130" spans="1:8" x14ac:dyDescent="0.2">
      <c r="A130" s="1" t="s">
        <v>200</v>
      </c>
      <c r="B130" s="3" t="s">
        <v>199</v>
      </c>
      <c r="C130" s="38">
        <v>5200000</v>
      </c>
      <c r="D130" s="34">
        <v>800000</v>
      </c>
      <c r="E130" s="38">
        <v>6000000</v>
      </c>
      <c r="F130" s="35">
        <v>0</v>
      </c>
      <c r="G130" s="35">
        <v>0</v>
      </c>
      <c r="H130" s="4">
        <f t="shared" si="2"/>
        <v>6000000</v>
      </c>
    </row>
    <row r="131" spans="1:8" s="5" customFormat="1" x14ac:dyDescent="0.2">
      <c r="A131" s="5" t="s">
        <v>201</v>
      </c>
      <c r="B131" s="11" t="s">
        <v>202</v>
      </c>
      <c r="C131" s="37">
        <v>500000</v>
      </c>
      <c r="D131" s="33">
        <f>+D132</f>
        <v>-57934</v>
      </c>
      <c r="E131" s="37">
        <f>+E132</f>
        <v>442066</v>
      </c>
      <c r="F131" s="35">
        <f>+F132</f>
        <v>0</v>
      </c>
      <c r="G131" s="35">
        <f>+G132</f>
        <v>0</v>
      </c>
      <c r="H131" s="6">
        <f t="shared" si="2"/>
        <v>442066</v>
      </c>
    </row>
    <row r="132" spans="1:8" x14ac:dyDescent="0.2">
      <c r="A132" s="1" t="s">
        <v>203</v>
      </c>
      <c r="B132" s="3" t="s">
        <v>202</v>
      </c>
      <c r="C132" s="38">
        <v>500000</v>
      </c>
      <c r="D132" s="34">
        <v>-57934</v>
      </c>
      <c r="E132" s="38">
        <v>442066</v>
      </c>
      <c r="F132" s="35">
        <v>0</v>
      </c>
      <c r="G132" s="35">
        <v>0</v>
      </c>
      <c r="H132" s="4">
        <f t="shared" si="2"/>
        <v>442066</v>
      </c>
    </row>
    <row r="133" spans="1:8" s="5" customFormat="1" x14ac:dyDescent="0.2">
      <c r="A133" s="5" t="s">
        <v>204</v>
      </c>
      <c r="B133" s="11" t="s">
        <v>205</v>
      </c>
      <c r="C133" s="37">
        <v>500000</v>
      </c>
      <c r="D133" s="34">
        <f>+D134</f>
        <v>0</v>
      </c>
      <c r="E133" s="37">
        <f>+E134</f>
        <v>500000</v>
      </c>
      <c r="F133" s="35">
        <f>+F134</f>
        <v>0</v>
      </c>
      <c r="G133" s="35">
        <f>+G134</f>
        <v>0</v>
      </c>
      <c r="H133" s="6">
        <f t="shared" si="2"/>
        <v>500000</v>
      </c>
    </row>
    <row r="134" spans="1:8" x14ac:dyDescent="0.2">
      <c r="A134" s="1" t="s">
        <v>206</v>
      </c>
      <c r="B134" s="3" t="s">
        <v>205</v>
      </c>
      <c r="C134" s="38">
        <v>500000</v>
      </c>
      <c r="D134" s="34">
        <v>0</v>
      </c>
      <c r="E134" s="38">
        <v>500000</v>
      </c>
      <c r="F134" s="35">
        <v>0</v>
      </c>
      <c r="G134" s="35">
        <v>0</v>
      </c>
      <c r="H134" s="4">
        <f t="shared" si="2"/>
        <v>500000</v>
      </c>
    </row>
    <row r="135" spans="1:8" s="5" customFormat="1" x14ac:dyDescent="0.2">
      <c r="A135" s="5" t="s">
        <v>207</v>
      </c>
      <c r="B135" s="11" t="s">
        <v>208</v>
      </c>
      <c r="C135" s="37">
        <v>7200000</v>
      </c>
      <c r="D135" s="33">
        <f>+D136+D137+D138</f>
        <v>-4700000</v>
      </c>
      <c r="E135" s="37">
        <f>+E136+E137+E138</f>
        <v>2500000</v>
      </c>
      <c r="F135" s="35">
        <f>+F136+F137+F138</f>
        <v>0</v>
      </c>
      <c r="G135" s="35">
        <f>+G136+G137+G138</f>
        <v>0</v>
      </c>
      <c r="H135" s="6">
        <f>+E135-F135-G135</f>
        <v>2500000</v>
      </c>
    </row>
    <row r="136" spans="1:8" x14ac:dyDescent="0.2">
      <c r="A136" s="1" t="s">
        <v>209</v>
      </c>
      <c r="B136" s="3" t="s">
        <v>210</v>
      </c>
      <c r="C136" s="38">
        <v>5200000</v>
      </c>
      <c r="D136" s="34">
        <v>-4700000</v>
      </c>
      <c r="E136" s="38">
        <v>500000</v>
      </c>
      <c r="F136" s="35">
        <v>0</v>
      </c>
      <c r="G136" s="35">
        <v>0</v>
      </c>
      <c r="H136" s="4">
        <f t="shared" si="2"/>
        <v>500000</v>
      </c>
    </row>
    <row r="137" spans="1:8" s="5" customFormat="1" x14ac:dyDescent="0.2">
      <c r="A137" s="1" t="s">
        <v>211</v>
      </c>
      <c r="B137" s="3" t="s">
        <v>212</v>
      </c>
      <c r="C137" s="38">
        <v>1000000</v>
      </c>
      <c r="D137" s="34">
        <v>0</v>
      </c>
      <c r="E137" s="38">
        <v>1000000</v>
      </c>
      <c r="F137" s="35">
        <v>0</v>
      </c>
      <c r="G137" s="35">
        <v>0</v>
      </c>
      <c r="H137" s="4">
        <f t="shared" si="2"/>
        <v>1000000</v>
      </c>
    </row>
    <row r="138" spans="1:8" x14ac:dyDescent="0.2">
      <c r="A138" s="1" t="s">
        <v>213</v>
      </c>
      <c r="B138" s="3" t="s">
        <v>214</v>
      </c>
      <c r="C138" s="38">
        <v>1000000</v>
      </c>
      <c r="D138" s="33">
        <v>0</v>
      </c>
      <c r="E138" s="38">
        <v>1000000</v>
      </c>
      <c r="F138" s="35">
        <v>0</v>
      </c>
      <c r="G138" s="35">
        <v>0</v>
      </c>
      <c r="H138" s="4">
        <f t="shared" si="2"/>
        <v>1000000</v>
      </c>
    </row>
    <row r="139" spans="1:8" s="5" customFormat="1" x14ac:dyDescent="0.2">
      <c r="A139" s="5" t="s">
        <v>215</v>
      </c>
      <c r="B139" s="11" t="s">
        <v>216</v>
      </c>
      <c r="C139" s="37">
        <v>6200000</v>
      </c>
      <c r="D139" s="33">
        <f>+D140+D141</f>
        <v>-4700000</v>
      </c>
      <c r="E139" s="37">
        <f>+E140+E141</f>
        <v>1500000</v>
      </c>
      <c r="F139" s="35">
        <f>+F140+F141</f>
        <v>0</v>
      </c>
      <c r="G139" s="35">
        <f>+G140+G141</f>
        <v>0</v>
      </c>
      <c r="H139" s="6">
        <f>+E139-F139-G139</f>
        <v>1500000</v>
      </c>
    </row>
    <row r="140" spans="1:8" x14ac:dyDescent="0.2">
      <c r="A140" s="1" t="s">
        <v>217</v>
      </c>
      <c r="B140" s="3" t="s">
        <v>218</v>
      </c>
      <c r="C140" s="38">
        <v>1000000</v>
      </c>
      <c r="D140" s="34">
        <v>0</v>
      </c>
      <c r="E140" s="38">
        <v>1000000</v>
      </c>
      <c r="F140" s="35">
        <v>0</v>
      </c>
      <c r="G140" s="35">
        <v>0</v>
      </c>
      <c r="H140" s="4">
        <f t="shared" si="2"/>
        <v>1000000</v>
      </c>
    </row>
    <row r="141" spans="1:8" s="5" customFormat="1" x14ac:dyDescent="0.2">
      <c r="A141" s="1" t="s">
        <v>219</v>
      </c>
      <c r="B141" s="3" t="s">
        <v>220</v>
      </c>
      <c r="C141" s="38">
        <v>5200000</v>
      </c>
      <c r="D141" s="34">
        <v>-4700000</v>
      </c>
      <c r="E141" s="38">
        <v>500000</v>
      </c>
      <c r="F141" s="36">
        <v>0</v>
      </c>
      <c r="G141" s="36">
        <v>0</v>
      </c>
      <c r="H141" s="4">
        <f t="shared" ref="H141:H203" si="3">+E141-F141-G141</f>
        <v>500000</v>
      </c>
    </row>
    <row r="142" spans="1:8" x14ac:dyDescent="0.2">
      <c r="A142" s="5" t="s">
        <v>221</v>
      </c>
      <c r="B142" s="11" t="s">
        <v>222</v>
      </c>
      <c r="C142" s="37">
        <v>6200000</v>
      </c>
      <c r="D142" s="33">
        <f>+D143+D144</f>
        <v>-4700000</v>
      </c>
      <c r="E142" s="37">
        <f>+E143+E144</f>
        <v>1500000</v>
      </c>
      <c r="F142" s="35">
        <f>+F143+F144</f>
        <v>0</v>
      </c>
      <c r="G142" s="35">
        <f>+G143+G144</f>
        <v>0</v>
      </c>
      <c r="H142" s="6">
        <f>+E142-F142-G142</f>
        <v>1500000</v>
      </c>
    </row>
    <row r="143" spans="1:8" s="5" customFormat="1" x14ac:dyDescent="0.2">
      <c r="A143" s="1" t="s">
        <v>223</v>
      </c>
      <c r="B143" s="3" t="s">
        <v>224</v>
      </c>
      <c r="C143" s="38">
        <v>5200000</v>
      </c>
      <c r="D143" s="34">
        <v>-4700000</v>
      </c>
      <c r="E143" s="38">
        <v>500000</v>
      </c>
      <c r="F143" s="35">
        <v>0</v>
      </c>
      <c r="G143" s="35">
        <v>0</v>
      </c>
      <c r="H143" s="4">
        <f t="shared" si="3"/>
        <v>500000</v>
      </c>
    </row>
    <row r="144" spans="1:8" x14ac:dyDescent="0.2">
      <c r="A144" s="1" t="s">
        <v>225</v>
      </c>
      <c r="B144" s="3" t="s">
        <v>226</v>
      </c>
      <c r="C144" s="38">
        <v>1000000</v>
      </c>
      <c r="D144" s="34">
        <v>0</v>
      </c>
      <c r="E144" s="38">
        <v>1000000</v>
      </c>
      <c r="F144" s="35">
        <v>0</v>
      </c>
      <c r="G144" s="35">
        <v>0</v>
      </c>
      <c r="H144" s="4">
        <f t="shared" si="3"/>
        <v>1000000</v>
      </c>
    </row>
    <row r="145" spans="1:8" s="5" customFormat="1" x14ac:dyDescent="0.2">
      <c r="A145" s="5" t="s">
        <v>227</v>
      </c>
      <c r="B145" s="11" t="s">
        <v>228</v>
      </c>
      <c r="C145" s="37">
        <v>2000000</v>
      </c>
      <c r="D145" s="34">
        <f>+D146+D147</f>
        <v>-1000000</v>
      </c>
      <c r="E145" s="37">
        <f>+E146+E147</f>
        <v>1000000</v>
      </c>
      <c r="F145" s="35">
        <f>+F146+F147</f>
        <v>0</v>
      </c>
      <c r="G145" s="35">
        <f>+G146+G147</f>
        <v>0</v>
      </c>
      <c r="H145" s="6">
        <f t="shared" si="3"/>
        <v>1000000</v>
      </c>
    </row>
    <row r="146" spans="1:8" x14ac:dyDescent="0.2">
      <c r="A146" s="1" t="s">
        <v>229</v>
      </c>
      <c r="B146" s="3" t="s">
        <v>230</v>
      </c>
      <c r="C146" s="38">
        <v>1000000</v>
      </c>
      <c r="D146" s="34">
        <v>-5000</v>
      </c>
      <c r="E146" s="38">
        <v>995000</v>
      </c>
      <c r="F146" s="35">
        <v>0</v>
      </c>
      <c r="G146" s="35">
        <v>0</v>
      </c>
      <c r="H146" s="4">
        <f t="shared" si="3"/>
        <v>995000</v>
      </c>
    </row>
    <row r="147" spans="1:8" s="5" customFormat="1" x14ac:dyDescent="0.2">
      <c r="A147" s="1" t="s">
        <v>231</v>
      </c>
      <c r="B147" s="3" t="s">
        <v>232</v>
      </c>
      <c r="C147" s="38">
        <v>1000000</v>
      </c>
      <c r="D147" s="34">
        <v>-995000</v>
      </c>
      <c r="E147" s="38">
        <v>5000</v>
      </c>
      <c r="F147" s="35">
        <v>0</v>
      </c>
      <c r="G147" s="35">
        <v>0</v>
      </c>
      <c r="H147" s="4">
        <f t="shared" si="3"/>
        <v>5000</v>
      </c>
    </row>
    <row r="148" spans="1:8" x14ac:dyDescent="0.2">
      <c r="A148" s="5" t="s">
        <v>233</v>
      </c>
      <c r="B148" s="11" t="s">
        <v>234</v>
      </c>
      <c r="C148" s="37">
        <v>46000000</v>
      </c>
      <c r="D148" s="33">
        <f>+D149+D150+D151+D152+D153</f>
        <v>500000</v>
      </c>
      <c r="E148" s="37">
        <f>+E149+E150+E151+E152+E153</f>
        <v>46500000</v>
      </c>
      <c r="F148" s="36">
        <f>+F149+F150+F151+F152+F153</f>
        <v>679603</v>
      </c>
      <c r="G148" s="36">
        <f>+G149+G150+G151+G152+G153</f>
        <v>679600</v>
      </c>
      <c r="H148" s="6">
        <f>+E148-F148-G148</f>
        <v>45140797</v>
      </c>
    </row>
    <row r="149" spans="1:8" x14ac:dyDescent="0.2">
      <c r="A149" s="1" t="s">
        <v>235</v>
      </c>
      <c r="B149" s="3" t="s">
        <v>236</v>
      </c>
      <c r="C149" s="38">
        <v>40000000</v>
      </c>
      <c r="D149" s="34">
        <v>0</v>
      </c>
      <c r="E149" s="38">
        <v>40000000</v>
      </c>
      <c r="F149" s="35">
        <v>679603</v>
      </c>
      <c r="G149" s="35">
        <v>679600</v>
      </c>
      <c r="H149" s="4">
        <f t="shared" si="3"/>
        <v>38640797</v>
      </c>
    </row>
    <row r="150" spans="1:8" x14ac:dyDescent="0.2">
      <c r="A150" s="1" t="s">
        <v>237</v>
      </c>
      <c r="B150" s="3" t="s">
        <v>238</v>
      </c>
      <c r="C150" s="38">
        <v>3000000</v>
      </c>
      <c r="D150" s="34">
        <v>0</v>
      </c>
      <c r="E150" s="38">
        <v>3000000</v>
      </c>
      <c r="F150" s="35">
        <v>0</v>
      </c>
      <c r="G150" s="35">
        <v>0</v>
      </c>
      <c r="H150" s="4">
        <f t="shared" si="3"/>
        <v>3000000</v>
      </c>
    </row>
    <row r="151" spans="1:8" x14ac:dyDescent="0.2">
      <c r="A151" s="1" t="s">
        <v>239</v>
      </c>
      <c r="B151" s="3" t="s">
        <v>240</v>
      </c>
      <c r="C151" s="38">
        <v>500000</v>
      </c>
      <c r="D151" s="34">
        <v>0</v>
      </c>
      <c r="E151" s="38">
        <v>500000</v>
      </c>
      <c r="F151" s="35">
        <v>0</v>
      </c>
      <c r="G151" s="35">
        <v>0</v>
      </c>
      <c r="H151" s="4">
        <f t="shared" si="3"/>
        <v>500000</v>
      </c>
    </row>
    <row r="152" spans="1:8" s="5" customFormat="1" x14ac:dyDescent="0.2">
      <c r="A152" s="1" t="s">
        <v>241</v>
      </c>
      <c r="B152" s="3" t="s">
        <v>242</v>
      </c>
      <c r="C152" s="38">
        <v>1000000</v>
      </c>
      <c r="D152" s="34">
        <v>500000</v>
      </c>
      <c r="E152" s="38">
        <v>1500000</v>
      </c>
      <c r="F152" s="35">
        <v>0</v>
      </c>
      <c r="G152" s="35">
        <v>0</v>
      </c>
      <c r="H152" s="4">
        <f t="shared" si="3"/>
        <v>1500000</v>
      </c>
    </row>
    <row r="153" spans="1:8" x14ac:dyDescent="0.2">
      <c r="A153" s="1" t="s">
        <v>243</v>
      </c>
      <c r="B153" s="3" t="s">
        <v>244</v>
      </c>
      <c r="C153" s="38">
        <v>1500000</v>
      </c>
      <c r="D153" s="34">
        <v>0</v>
      </c>
      <c r="E153" s="38">
        <v>1500000</v>
      </c>
      <c r="F153" s="35">
        <v>0</v>
      </c>
      <c r="G153" s="35">
        <v>0</v>
      </c>
      <c r="H153" s="4">
        <f t="shared" si="3"/>
        <v>1500000</v>
      </c>
    </row>
    <row r="154" spans="1:8" x14ac:dyDescent="0.2">
      <c r="A154" s="5" t="s">
        <v>245</v>
      </c>
      <c r="B154" s="11" t="s">
        <v>246</v>
      </c>
      <c r="C154" s="37">
        <v>5800000</v>
      </c>
      <c r="D154" s="33">
        <f>+D155+D156+D157+D158</f>
        <v>250000</v>
      </c>
      <c r="E154" s="37">
        <f>+E155+E156+E157+E158</f>
        <v>6050000</v>
      </c>
      <c r="F154" s="35">
        <f>+F155+F156+F157+F158</f>
        <v>0</v>
      </c>
      <c r="G154" s="35">
        <f>+G155+G156+G157+G158</f>
        <v>0</v>
      </c>
      <c r="H154" s="6">
        <f t="shared" si="3"/>
        <v>6050000</v>
      </c>
    </row>
    <row r="155" spans="1:8" x14ac:dyDescent="0.2">
      <c r="A155" s="1" t="s">
        <v>247</v>
      </c>
      <c r="B155" s="3" t="s">
        <v>248</v>
      </c>
      <c r="C155" s="38">
        <v>50000</v>
      </c>
      <c r="D155" s="34">
        <v>250000</v>
      </c>
      <c r="E155" s="38">
        <v>300000</v>
      </c>
      <c r="F155" s="35">
        <v>0</v>
      </c>
      <c r="G155" s="35">
        <v>0</v>
      </c>
      <c r="H155" s="4">
        <f t="shared" si="3"/>
        <v>300000</v>
      </c>
    </row>
    <row r="156" spans="1:8" s="5" customFormat="1" x14ac:dyDescent="0.2">
      <c r="A156" s="1" t="s">
        <v>249</v>
      </c>
      <c r="B156" s="3" t="s">
        <v>250</v>
      </c>
      <c r="C156" s="38">
        <v>50000</v>
      </c>
      <c r="D156" s="34">
        <v>0</v>
      </c>
      <c r="E156" s="38">
        <v>50000</v>
      </c>
      <c r="F156" s="35">
        <v>0</v>
      </c>
      <c r="G156" s="35">
        <v>0</v>
      </c>
      <c r="H156" s="4">
        <f t="shared" si="3"/>
        <v>50000</v>
      </c>
    </row>
    <row r="157" spans="1:8" x14ac:dyDescent="0.2">
      <c r="A157" s="1" t="s">
        <v>251</v>
      </c>
      <c r="B157" s="3" t="s">
        <v>252</v>
      </c>
      <c r="C157" s="38">
        <v>5200000</v>
      </c>
      <c r="D157" s="34">
        <v>0</v>
      </c>
      <c r="E157" s="38">
        <v>5200000</v>
      </c>
      <c r="F157" s="35">
        <v>0</v>
      </c>
      <c r="G157" s="35">
        <v>0</v>
      </c>
      <c r="H157" s="4">
        <f t="shared" si="3"/>
        <v>5200000</v>
      </c>
    </row>
    <row r="158" spans="1:8" x14ac:dyDescent="0.2">
      <c r="A158" s="1" t="s">
        <v>253</v>
      </c>
      <c r="B158" s="3" t="s">
        <v>254</v>
      </c>
      <c r="C158" s="38">
        <v>500000</v>
      </c>
      <c r="D158" s="34">
        <v>0</v>
      </c>
      <c r="E158" s="38">
        <v>500000</v>
      </c>
      <c r="F158" s="35">
        <v>0</v>
      </c>
      <c r="G158" s="35">
        <v>0</v>
      </c>
      <c r="H158" s="4">
        <f t="shared" si="3"/>
        <v>500000</v>
      </c>
    </row>
    <row r="159" spans="1:8" s="5" customFormat="1" x14ac:dyDescent="0.2">
      <c r="A159" s="5" t="s">
        <v>255</v>
      </c>
      <c r="B159" s="11" t="s">
        <v>256</v>
      </c>
      <c r="C159" s="37">
        <v>1500000</v>
      </c>
      <c r="D159" s="34">
        <f>+D160</f>
        <v>0</v>
      </c>
      <c r="E159" s="37">
        <f>+E160</f>
        <v>1500000</v>
      </c>
      <c r="F159" s="35">
        <f>+F160</f>
        <v>0</v>
      </c>
      <c r="G159" s="35">
        <f>+G160</f>
        <v>0</v>
      </c>
      <c r="H159" s="6">
        <f t="shared" si="3"/>
        <v>1500000</v>
      </c>
    </row>
    <row r="160" spans="1:8" x14ac:dyDescent="0.2">
      <c r="A160" s="1" t="s">
        <v>257</v>
      </c>
      <c r="B160" s="3" t="s">
        <v>256</v>
      </c>
      <c r="C160" s="38">
        <v>1500000</v>
      </c>
      <c r="D160" s="34">
        <v>0</v>
      </c>
      <c r="E160" s="38">
        <v>1500000</v>
      </c>
      <c r="F160" s="35">
        <v>0</v>
      </c>
      <c r="G160" s="35">
        <v>0</v>
      </c>
      <c r="H160" s="4">
        <f t="shared" si="3"/>
        <v>1500000</v>
      </c>
    </row>
    <row r="161" spans="1:8" x14ac:dyDescent="0.2">
      <c r="A161" s="5" t="s">
        <v>258</v>
      </c>
      <c r="B161" s="11" t="s">
        <v>259</v>
      </c>
      <c r="C161" s="37">
        <v>3300000</v>
      </c>
      <c r="D161" s="34">
        <f>+D162+D163</f>
        <v>0</v>
      </c>
      <c r="E161" s="37">
        <f>+E162+E163</f>
        <v>3300000</v>
      </c>
      <c r="F161" s="35">
        <f>+F162+F163</f>
        <v>0</v>
      </c>
      <c r="G161" s="35">
        <f>+G162+G163</f>
        <v>0</v>
      </c>
      <c r="H161" s="6">
        <f t="shared" si="3"/>
        <v>3300000</v>
      </c>
    </row>
    <row r="162" spans="1:8" s="5" customFormat="1" x14ac:dyDescent="0.2">
      <c r="A162" s="1" t="s">
        <v>260</v>
      </c>
      <c r="B162" s="3" t="s">
        <v>261</v>
      </c>
      <c r="C162" s="38">
        <v>3000000</v>
      </c>
      <c r="D162" s="34">
        <v>0</v>
      </c>
      <c r="E162" s="38">
        <v>3000000</v>
      </c>
      <c r="F162" s="35">
        <v>0</v>
      </c>
      <c r="G162" s="35">
        <v>0</v>
      </c>
      <c r="H162" s="4">
        <f t="shared" si="3"/>
        <v>3000000</v>
      </c>
    </row>
    <row r="163" spans="1:8" x14ac:dyDescent="0.2">
      <c r="A163" s="1" t="s">
        <v>262</v>
      </c>
      <c r="B163" s="3" t="s">
        <v>263</v>
      </c>
      <c r="C163" s="38">
        <v>300000</v>
      </c>
      <c r="D163" s="33">
        <v>0</v>
      </c>
      <c r="E163" s="38">
        <v>300000</v>
      </c>
      <c r="F163" s="35">
        <v>0</v>
      </c>
      <c r="G163" s="35">
        <v>0</v>
      </c>
      <c r="H163" s="4">
        <f t="shared" si="3"/>
        <v>300000</v>
      </c>
    </row>
    <row r="164" spans="1:8" x14ac:dyDescent="0.2">
      <c r="A164" s="5" t="s">
        <v>264</v>
      </c>
      <c r="B164" s="11" t="s">
        <v>265</v>
      </c>
      <c r="C164" s="37">
        <v>500000</v>
      </c>
      <c r="D164" s="34">
        <f>+D165</f>
        <v>0</v>
      </c>
      <c r="E164" s="37">
        <f>+E165</f>
        <v>500000</v>
      </c>
      <c r="F164" s="35">
        <f>+F165</f>
        <v>0</v>
      </c>
      <c r="G164" s="35">
        <f>+G165</f>
        <v>0</v>
      </c>
      <c r="H164" s="6">
        <f t="shared" si="3"/>
        <v>500000</v>
      </c>
    </row>
    <row r="165" spans="1:8" x14ac:dyDescent="0.2">
      <c r="A165" s="1" t="s">
        <v>266</v>
      </c>
      <c r="B165" s="3" t="s">
        <v>265</v>
      </c>
      <c r="C165" s="38">
        <v>500000</v>
      </c>
      <c r="D165" s="33">
        <v>0</v>
      </c>
      <c r="E165" s="38">
        <v>500000</v>
      </c>
      <c r="F165" s="35">
        <v>0</v>
      </c>
      <c r="G165" s="35">
        <v>0</v>
      </c>
      <c r="H165" s="4">
        <f t="shared" si="3"/>
        <v>500000</v>
      </c>
    </row>
    <row r="166" spans="1:8" x14ac:dyDescent="0.2">
      <c r="A166" s="5" t="s">
        <v>267</v>
      </c>
      <c r="B166" s="11" t="s">
        <v>268</v>
      </c>
      <c r="C166" s="37">
        <v>500000</v>
      </c>
      <c r="D166" s="34">
        <f>+D167</f>
        <v>0</v>
      </c>
      <c r="E166" s="37">
        <f>+E167</f>
        <v>500000</v>
      </c>
      <c r="F166" s="35">
        <f>+F167</f>
        <v>0</v>
      </c>
      <c r="G166" s="35">
        <f>+G167</f>
        <v>0</v>
      </c>
      <c r="H166" s="6">
        <f t="shared" si="3"/>
        <v>500000</v>
      </c>
    </row>
    <row r="167" spans="1:8" x14ac:dyDescent="0.2">
      <c r="A167" s="1" t="s">
        <v>269</v>
      </c>
      <c r="B167" s="3" t="s">
        <v>268</v>
      </c>
      <c r="C167" s="38">
        <v>500000</v>
      </c>
      <c r="D167" s="34">
        <v>0</v>
      </c>
      <c r="E167" s="38">
        <v>500000</v>
      </c>
      <c r="F167" s="35">
        <v>0</v>
      </c>
      <c r="G167" s="35">
        <v>0</v>
      </c>
      <c r="H167" s="4">
        <f t="shared" si="3"/>
        <v>500000</v>
      </c>
    </row>
    <row r="168" spans="1:8" s="5" customFormat="1" x14ac:dyDescent="0.2">
      <c r="A168" s="5" t="s">
        <v>270</v>
      </c>
      <c r="B168" s="11" t="s">
        <v>271</v>
      </c>
      <c r="C168" s="37">
        <v>4500000</v>
      </c>
      <c r="D168" s="33">
        <f>+D169</f>
        <v>0</v>
      </c>
      <c r="E168" s="37">
        <f>+E169</f>
        <v>4500000</v>
      </c>
      <c r="F168" s="35">
        <f>+F169</f>
        <v>0</v>
      </c>
      <c r="G168" s="35">
        <f>+G169</f>
        <v>0</v>
      </c>
      <c r="H168" s="6">
        <f>+E168-F168-G168</f>
        <v>4500000</v>
      </c>
    </row>
    <row r="169" spans="1:8" x14ac:dyDescent="0.2">
      <c r="A169" s="1" t="s">
        <v>272</v>
      </c>
      <c r="B169" s="3" t="s">
        <v>271</v>
      </c>
      <c r="C169" s="38">
        <v>4500000</v>
      </c>
      <c r="D169" s="34">
        <v>0</v>
      </c>
      <c r="E169" s="38">
        <v>4500000</v>
      </c>
      <c r="F169" s="35">
        <v>0</v>
      </c>
      <c r="G169" s="35">
        <v>0</v>
      </c>
      <c r="H169" s="4">
        <f>+E169-F169-G169</f>
        <v>4500000</v>
      </c>
    </row>
    <row r="170" spans="1:8" x14ac:dyDescent="0.2">
      <c r="A170" s="5" t="s">
        <v>273</v>
      </c>
      <c r="B170" s="11" t="s">
        <v>274</v>
      </c>
      <c r="C170" s="37">
        <v>11350000</v>
      </c>
      <c r="D170" s="33">
        <f>+D171</f>
        <v>-6350000</v>
      </c>
      <c r="E170" s="37">
        <f>+E171</f>
        <v>5000000</v>
      </c>
      <c r="F170" s="35">
        <f>+F171</f>
        <v>0</v>
      </c>
      <c r="G170" s="35">
        <f>+G171</f>
        <v>0</v>
      </c>
      <c r="H170" s="6">
        <f t="shared" si="3"/>
        <v>5000000</v>
      </c>
    </row>
    <row r="171" spans="1:8" x14ac:dyDescent="0.2">
      <c r="A171" s="1" t="s">
        <v>275</v>
      </c>
      <c r="B171" s="3" t="s">
        <v>274</v>
      </c>
      <c r="C171" s="38">
        <v>11350000</v>
      </c>
      <c r="D171" s="34">
        <v>-6350000</v>
      </c>
      <c r="E171" s="38">
        <v>5000000</v>
      </c>
      <c r="F171" s="35">
        <v>0</v>
      </c>
      <c r="G171" s="35">
        <v>0</v>
      </c>
      <c r="H171" s="4">
        <f t="shared" si="3"/>
        <v>5000000</v>
      </c>
    </row>
    <row r="172" spans="1:8" x14ac:dyDescent="0.2">
      <c r="A172" s="5" t="s">
        <v>276</v>
      </c>
      <c r="B172" s="11" t="s">
        <v>277</v>
      </c>
      <c r="C172" s="37">
        <v>13400000</v>
      </c>
      <c r="D172" s="33">
        <f>+D173+D174</f>
        <v>-3000000</v>
      </c>
      <c r="E172" s="37">
        <f>+E173+E174</f>
        <v>10400000</v>
      </c>
      <c r="F172" s="35">
        <f>+F173+F174</f>
        <v>0</v>
      </c>
      <c r="G172" s="35">
        <f>+G173+G174</f>
        <v>0</v>
      </c>
      <c r="H172" s="6">
        <f t="shared" si="3"/>
        <v>10400000</v>
      </c>
    </row>
    <row r="173" spans="1:8" x14ac:dyDescent="0.2">
      <c r="A173" s="1" t="s">
        <v>278</v>
      </c>
      <c r="B173" s="3" t="s">
        <v>279</v>
      </c>
      <c r="C173" s="38">
        <v>10400000</v>
      </c>
      <c r="D173" s="34">
        <v>-3000000</v>
      </c>
      <c r="E173" s="38">
        <v>7400000</v>
      </c>
      <c r="F173" s="35">
        <v>0</v>
      </c>
      <c r="G173" s="36">
        <v>0</v>
      </c>
      <c r="H173" s="4">
        <f t="shared" si="3"/>
        <v>7400000</v>
      </c>
    </row>
    <row r="174" spans="1:8" s="5" customFormat="1" x14ac:dyDescent="0.2">
      <c r="A174" s="1" t="s">
        <v>280</v>
      </c>
      <c r="B174" s="3" t="s">
        <v>281</v>
      </c>
      <c r="C174" s="38">
        <v>3000000</v>
      </c>
      <c r="D174" s="34">
        <v>0</v>
      </c>
      <c r="E174" s="38">
        <v>3000000</v>
      </c>
      <c r="F174" s="35">
        <v>0</v>
      </c>
      <c r="G174" s="35">
        <v>0</v>
      </c>
      <c r="H174" s="4">
        <f t="shared" si="3"/>
        <v>3000000</v>
      </c>
    </row>
    <row r="175" spans="1:8" x14ac:dyDescent="0.2">
      <c r="A175" s="5" t="s">
        <v>282</v>
      </c>
      <c r="B175" s="11" t="s">
        <v>283</v>
      </c>
      <c r="C175" s="37">
        <v>55540818</v>
      </c>
      <c r="D175" s="33">
        <f>+D176+D177+D178+D179</f>
        <v>-30978811.120000001</v>
      </c>
      <c r="E175" s="37">
        <f>+E176+E177+E178+E179</f>
        <v>24562006.880000003</v>
      </c>
      <c r="F175" s="35">
        <f>+F176+F177+F178+F179</f>
        <v>0</v>
      </c>
      <c r="G175" s="36">
        <f>+G176+G177+G178+G179</f>
        <v>1700000</v>
      </c>
      <c r="H175" s="6">
        <f>+E175-F175-G175</f>
        <v>22862006.880000003</v>
      </c>
    </row>
    <row r="176" spans="1:8" x14ac:dyDescent="0.2">
      <c r="A176" s="1" t="s">
        <v>284</v>
      </c>
      <c r="B176" s="3" t="s">
        <v>285</v>
      </c>
      <c r="C176" s="38">
        <v>43690818</v>
      </c>
      <c r="D176" s="34">
        <v>-29628811.120000001</v>
      </c>
      <c r="E176" s="38">
        <v>14062006.880000001</v>
      </c>
      <c r="F176" s="35">
        <v>0</v>
      </c>
      <c r="G176" s="35">
        <v>0</v>
      </c>
      <c r="H176" s="4">
        <f t="shared" si="3"/>
        <v>14062006.880000001</v>
      </c>
    </row>
    <row r="177" spans="1:8" s="5" customFormat="1" x14ac:dyDescent="0.2">
      <c r="A177" s="1" t="s">
        <v>286</v>
      </c>
      <c r="B177" s="1" t="s">
        <v>407</v>
      </c>
      <c r="C177" s="38">
        <v>0</v>
      </c>
      <c r="D177" s="34">
        <v>6000000</v>
      </c>
      <c r="E177" s="38">
        <v>6000000</v>
      </c>
      <c r="F177" s="35">
        <v>0</v>
      </c>
      <c r="G177" s="35">
        <v>1700000</v>
      </c>
      <c r="H177" s="4">
        <f>+E177-F177-G177</f>
        <v>4300000</v>
      </c>
    </row>
    <row r="178" spans="1:8" x14ac:dyDescent="0.2">
      <c r="A178" s="1" t="s">
        <v>287</v>
      </c>
      <c r="B178" s="3" t="s">
        <v>288</v>
      </c>
      <c r="C178" s="38">
        <v>500000</v>
      </c>
      <c r="D178" s="34">
        <v>0</v>
      </c>
      <c r="E178" s="38">
        <v>500000</v>
      </c>
      <c r="F178" s="35">
        <v>0</v>
      </c>
      <c r="G178" s="35">
        <v>0</v>
      </c>
      <c r="H178" s="4">
        <f t="shared" si="3"/>
        <v>500000</v>
      </c>
    </row>
    <row r="179" spans="1:8" x14ac:dyDescent="0.2">
      <c r="A179" s="1" t="s">
        <v>289</v>
      </c>
      <c r="B179" s="3" t="s">
        <v>290</v>
      </c>
      <c r="C179" s="38">
        <v>11350000</v>
      </c>
      <c r="D179" s="34">
        <v>-7350000</v>
      </c>
      <c r="E179" s="38">
        <v>4000000</v>
      </c>
      <c r="F179" s="35">
        <v>0</v>
      </c>
      <c r="G179" s="35">
        <v>0</v>
      </c>
      <c r="H179" s="4">
        <f t="shared" si="3"/>
        <v>4000000</v>
      </c>
    </row>
    <row r="180" spans="1:8" s="5" customFormat="1" x14ac:dyDescent="0.2">
      <c r="A180" s="5" t="s">
        <v>291</v>
      </c>
      <c r="B180" s="11" t="s">
        <v>292</v>
      </c>
      <c r="C180" s="37">
        <v>30000000</v>
      </c>
      <c r="D180" s="33">
        <f>+D181</f>
        <v>-14500000</v>
      </c>
      <c r="E180" s="37">
        <f>+E181</f>
        <v>15500000</v>
      </c>
      <c r="F180" s="36">
        <f>+F181</f>
        <v>367488</v>
      </c>
      <c r="G180" s="36">
        <f>+G181</f>
        <v>894910.01</v>
      </c>
      <c r="H180" s="6">
        <f>+E180-F180-G180</f>
        <v>14237601.99</v>
      </c>
    </row>
    <row r="181" spans="1:8" x14ac:dyDescent="0.2">
      <c r="A181" s="1" t="s">
        <v>293</v>
      </c>
      <c r="B181" s="3" t="s">
        <v>294</v>
      </c>
      <c r="C181" s="38">
        <v>30000000</v>
      </c>
      <c r="D181" s="41">
        <v>-14500000</v>
      </c>
      <c r="E181" s="38">
        <v>15500000</v>
      </c>
      <c r="F181" s="35">
        <v>367488</v>
      </c>
      <c r="G181" s="35">
        <v>894910.01</v>
      </c>
      <c r="H181" s="4">
        <f>+E181-F181-G181</f>
        <v>14237601.99</v>
      </c>
    </row>
    <row r="182" spans="1:8" s="5" customFormat="1" x14ac:dyDescent="0.2">
      <c r="A182" s="5" t="s">
        <v>295</v>
      </c>
      <c r="B182" s="11" t="s">
        <v>296</v>
      </c>
      <c r="C182" s="37">
        <v>6000000</v>
      </c>
      <c r="D182" s="34">
        <f>+D183</f>
        <v>0</v>
      </c>
      <c r="E182" s="37">
        <f>+E183</f>
        <v>6000000</v>
      </c>
      <c r="F182" s="35">
        <f>+F183</f>
        <v>0</v>
      </c>
      <c r="G182" s="36">
        <f>+G183</f>
        <v>702926.5</v>
      </c>
      <c r="H182" s="6">
        <f>+E182-F182-G182</f>
        <v>5297073.5</v>
      </c>
    </row>
    <row r="183" spans="1:8" x14ac:dyDescent="0.2">
      <c r="A183" s="1" t="s">
        <v>297</v>
      </c>
      <c r="B183" s="3" t="s">
        <v>298</v>
      </c>
      <c r="C183" s="38">
        <v>6000000</v>
      </c>
      <c r="D183" s="34">
        <v>0</v>
      </c>
      <c r="E183" s="38">
        <v>6000000</v>
      </c>
      <c r="F183" s="35">
        <v>0</v>
      </c>
      <c r="G183" s="35">
        <v>702926.5</v>
      </c>
      <c r="H183" s="4">
        <f t="shared" si="3"/>
        <v>5297073.5</v>
      </c>
    </row>
    <row r="184" spans="1:8" s="5" customFormat="1" x14ac:dyDescent="0.2">
      <c r="A184" s="5" t="s">
        <v>299</v>
      </c>
      <c r="B184" s="11" t="s">
        <v>300</v>
      </c>
      <c r="C184" s="37">
        <v>10400000</v>
      </c>
      <c r="D184" s="33">
        <f>+D185</f>
        <v>-3400000</v>
      </c>
      <c r="E184" s="37">
        <f>+E185</f>
        <v>7000000</v>
      </c>
      <c r="F184" s="35">
        <f>+F185</f>
        <v>0</v>
      </c>
      <c r="G184" s="36">
        <f>+G185</f>
        <v>86219.99</v>
      </c>
      <c r="H184" s="6">
        <f t="shared" si="3"/>
        <v>6913780.0099999998</v>
      </c>
    </row>
    <row r="185" spans="1:8" x14ac:dyDescent="0.2">
      <c r="A185" s="1" t="s">
        <v>301</v>
      </c>
      <c r="B185" s="3" t="s">
        <v>300</v>
      </c>
      <c r="C185" s="38">
        <v>10400000</v>
      </c>
      <c r="D185" s="34">
        <v>-3400000</v>
      </c>
      <c r="E185" s="38">
        <v>7000000</v>
      </c>
      <c r="F185" s="35">
        <v>0</v>
      </c>
      <c r="G185" s="35">
        <v>86219.99</v>
      </c>
      <c r="H185" s="4">
        <f t="shared" si="3"/>
        <v>6913780.0099999998</v>
      </c>
    </row>
    <row r="186" spans="1:8" s="5" customFormat="1" x14ac:dyDescent="0.2">
      <c r="A186" s="5" t="s">
        <v>302</v>
      </c>
      <c r="B186" s="11" t="s">
        <v>303</v>
      </c>
      <c r="C186" s="37">
        <v>2000000</v>
      </c>
      <c r="D186" s="34">
        <f>+D187</f>
        <v>0</v>
      </c>
      <c r="E186" s="37">
        <f>+E187</f>
        <v>2000000</v>
      </c>
      <c r="F186" s="35">
        <f>+F187</f>
        <v>0</v>
      </c>
      <c r="G186" s="35">
        <f>+G187</f>
        <v>0</v>
      </c>
      <c r="H186" s="6">
        <f t="shared" si="3"/>
        <v>2000000</v>
      </c>
    </row>
    <row r="187" spans="1:8" x14ac:dyDescent="0.2">
      <c r="A187" s="1" t="s">
        <v>304</v>
      </c>
      <c r="B187" s="3" t="s">
        <v>303</v>
      </c>
      <c r="C187" s="38">
        <v>2000000</v>
      </c>
      <c r="D187" s="34">
        <v>0</v>
      </c>
      <c r="E187" s="38">
        <v>2000000</v>
      </c>
      <c r="F187" s="35">
        <v>0</v>
      </c>
      <c r="G187" s="35">
        <v>0</v>
      </c>
      <c r="H187" s="4">
        <f t="shared" si="3"/>
        <v>2000000</v>
      </c>
    </row>
    <row r="188" spans="1:8" s="5" customFormat="1" x14ac:dyDescent="0.2">
      <c r="A188" s="5" t="s">
        <v>305</v>
      </c>
      <c r="B188" s="11" t="s">
        <v>306</v>
      </c>
      <c r="C188" s="37">
        <v>10400000</v>
      </c>
      <c r="D188" s="33">
        <f>+D189</f>
        <v>2600000</v>
      </c>
      <c r="E188" s="37">
        <f>+E189</f>
        <v>13000000</v>
      </c>
      <c r="F188" s="35">
        <f>+F189</f>
        <v>0</v>
      </c>
      <c r="G188" s="35">
        <f>+G189</f>
        <v>0</v>
      </c>
      <c r="H188" s="6">
        <f t="shared" si="3"/>
        <v>13000000</v>
      </c>
    </row>
    <row r="189" spans="1:8" x14ac:dyDescent="0.2">
      <c r="A189" s="1" t="s">
        <v>307</v>
      </c>
      <c r="B189" s="3" t="s">
        <v>306</v>
      </c>
      <c r="C189" s="38">
        <v>10400000</v>
      </c>
      <c r="D189" s="34">
        <v>2600000</v>
      </c>
      <c r="E189" s="38">
        <v>13000000</v>
      </c>
      <c r="F189" s="35">
        <v>0</v>
      </c>
      <c r="G189" s="35">
        <v>0</v>
      </c>
      <c r="H189" s="4">
        <f t="shared" si="3"/>
        <v>13000000</v>
      </c>
    </row>
    <row r="190" spans="1:8" x14ac:dyDescent="0.2">
      <c r="A190" s="5" t="s">
        <v>308</v>
      </c>
      <c r="B190" s="11" t="s">
        <v>309</v>
      </c>
      <c r="C190" s="37">
        <v>10400000</v>
      </c>
      <c r="D190" s="34">
        <f>+D191</f>
        <v>0</v>
      </c>
      <c r="E190" s="37">
        <f>+E191</f>
        <v>10400000</v>
      </c>
      <c r="F190" s="35">
        <f>+F191</f>
        <v>0</v>
      </c>
      <c r="G190" s="35">
        <f>+G191</f>
        <v>0</v>
      </c>
      <c r="H190" s="6">
        <f>+E190-F190-G190</f>
        <v>10400000</v>
      </c>
    </row>
    <row r="191" spans="1:8" s="5" customFormat="1" x14ac:dyDescent="0.2">
      <c r="A191" s="1" t="s">
        <v>310</v>
      </c>
      <c r="B191" s="3" t="s">
        <v>309</v>
      </c>
      <c r="C191" s="38">
        <v>10400000</v>
      </c>
      <c r="D191" s="34">
        <v>0</v>
      </c>
      <c r="E191" s="38">
        <v>10400000</v>
      </c>
      <c r="F191" s="35">
        <v>0</v>
      </c>
      <c r="G191" s="35">
        <v>0</v>
      </c>
      <c r="H191" s="4">
        <f>+E191-F191-G191</f>
        <v>10400000</v>
      </c>
    </row>
    <row r="192" spans="1:8" x14ac:dyDescent="0.2">
      <c r="A192" s="5" t="s">
        <v>311</v>
      </c>
      <c r="B192" s="11" t="s">
        <v>312</v>
      </c>
      <c r="C192" s="37">
        <v>500000</v>
      </c>
      <c r="D192" s="34">
        <f>+D193</f>
        <v>0</v>
      </c>
      <c r="E192" s="37">
        <f>+E193</f>
        <v>500000</v>
      </c>
      <c r="F192" s="35">
        <f>+F193</f>
        <v>0</v>
      </c>
      <c r="G192" s="35">
        <f>+G193</f>
        <v>0</v>
      </c>
      <c r="H192" s="6">
        <f t="shared" si="3"/>
        <v>500000</v>
      </c>
    </row>
    <row r="193" spans="1:8" x14ac:dyDescent="0.2">
      <c r="A193" s="1" t="s">
        <v>313</v>
      </c>
      <c r="B193" s="3" t="s">
        <v>314</v>
      </c>
      <c r="C193" s="38">
        <v>500000</v>
      </c>
      <c r="D193" s="34">
        <v>0</v>
      </c>
      <c r="E193" s="38">
        <v>500000</v>
      </c>
      <c r="F193" s="35">
        <v>0</v>
      </c>
      <c r="G193" s="35">
        <v>0</v>
      </c>
      <c r="H193" s="4">
        <f t="shared" si="3"/>
        <v>500000</v>
      </c>
    </row>
    <row r="194" spans="1:8" x14ac:dyDescent="0.2">
      <c r="A194" s="5" t="s">
        <v>315</v>
      </c>
      <c r="B194" s="11" t="s">
        <v>316</v>
      </c>
      <c r="C194" s="37">
        <v>1000000</v>
      </c>
      <c r="D194" s="34">
        <f>+D195</f>
        <v>0</v>
      </c>
      <c r="E194" s="37">
        <f>+E195</f>
        <v>1000000</v>
      </c>
      <c r="F194" s="35">
        <f>+F195</f>
        <v>0</v>
      </c>
      <c r="G194" s="35">
        <f>+G195</f>
        <v>0</v>
      </c>
      <c r="H194" s="6">
        <f t="shared" si="3"/>
        <v>1000000</v>
      </c>
    </row>
    <row r="195" spans="1:8" x14ac:dyDescent="0.2">
      <c r="A195" s="1" t="s">
        <v>317</v>
      </c>
      <c r="B195" s="3" t="s">
        <v>318</v>
      </c>
      <c r="C195" s="38">
        <v>1000000</v>
      </c>
      <c r="D195" s="34">
        <v>0</v>
      </c>
      <c r="E195" s="38">
        <v>1000000</v>
      </c>
      <c r="F195" s="35">
        <v>0</v>
      </c>
      <c r="G195" s="35">
        <v>0</v>
      </c>
      <c r="H195" s="4">
        <f t="shared" si="3"/>
        <v>1000000</v>
      </c>
    </row>
    <row r="196" spans="1:8" s="5" customFormat="1" x14ac:dyDescent="0.2">
      <c r="A196" s="5" t="s">
        <v>319</v>
      </c>
      <c r="B196" s="11" t="s">
        <v>320</v>
      </c>
      <c r="C196" s="37">
        <v>200000</v>
      </c>
      <c r="D196" s="34">
        <f>+D197</f>
        <v>0</v>
      </c>
      <c r="E196" s="37">
        <f>+E197</f>
        <v>200000</v>
      </c>
      <c r="F196" s="35">
        <f>+F197</f>
        <v>0</v>
      </c>
      <c r="G196" s="35">
        <f>+G197</f>
        <v>0</v>
      </c>
      <c r="H196" s="6">
        <f t="shared" si="3"/>
        <v>200000</v>
      </c>
    </row>
    <row r="197" spans="1:8" s="5" customFormat="1" x14ac:dyDescent="0.2">
      <c r="A197" s="1" t="s">
        <v>321</v>
      </c>
      <c r="B197" s="3" t="s">
        <v>320</v>
      </c>
      <c r="C197" s="38">
        <v>200000</v>
      </c>
      <c r="D197" s="34">
        <v>0</v>
      </c>
      <c r="E197" s="38">
        <v>200000</v>
      </c>
      <c r="F197" s="35">
        <v>0</v>
      </c>
      <c r="G197" s="35">
        <v>0</v>
      </c>
      <c r="H197" s="4">
        <f t="shared" si="3"/>
        <v>200000</v>
      </c>
    </row>
    <row r="198" spans="1:8" x14ac:dyDescent="0.2">
      <c r="A198" s="5" t="s">
        <v>322</v>
      </c>
      <c r="B198" s="11" t="s">
        <v>323</v>
      </c>
      <c r="C198" s="37">
        <v>1000000</v>
      </c>
      <c r="D198" s="34"/>
      <c r="E198" s="37">
        <f>+E199</f>
        <v>1000000</v>
      </c>
      <c r="F198" s="35">
        <f>+F199</f>
        <v>0</v>
      </c>
      <c r="G198" s="35">
        <f>+G199</f>
        <v>0</v>
      </c>
      <c r="H198" s="6">
        <f t="shared" si="3"/>
        <v>1000000</v>
      </c>
    </row>
    <row r="199" spans="1:8" s="5" customFormat="1" x14ac:dyDescent="0.2">
      <c r="A199" s="1" t="s">
        <v>324</v>
      </c>
      <c r="B199" s="3" t="s">
        <v>323</v>
      </c>
      <c r="C199" s="38">
        <v>1000000</v>
      </c>
      <c r="D199" s="34"/>
      <c r="E199" s="38">
        <v>1000000</v>
      </c>
      <c r="F199" s="35">
        <v>0</v>
      </c>
      <c r="G199" s="35">
        <v>0</v>
      </c>
      <c r="H199" s="4">
        <f t="shared" si="3"/>
        <v>1000000</v>
      </c>
    </row>
    <row r="200" spans="1:8" x14ac:dyDescent="0.2">
      <c r="A200" s="5" t="s">
        <v>325</v>
      </c>
      <c r="B200" s="11" t="s">
        <v>326</v>
      </c>
      <c r="C200" s="37">
        <v>500000</v>
      </c>
      <c r="D200" s="34">
        <f>+D201</f>
        <v>0</v>
      </c>
      <c r="E200" s="37">
        <f>+E201</f>
        <v>500000</v>
      </c>
      <c r="F200" s="35">
        <f>+F201</f>
        <v>0</v>
      </c>
      <c r="G200" s="35">
        <f>+G201</f>
        <v>0</v>
      </c>
      <c r="H200" s="6">
        <f t="shared" si="3"/>
        <v>500000</v>
      </c>
    </row>
    <row r="201" spans="1:8" s="5" customFormat="1" x14ac:dyDescent="0.2">
      <c r="A201" s="1" t="s">
        <v>327</v>
      </c>
      <c r="B201" s="3" t="s">
        <v>326</v>
      </c>
      <c r="C201" s="38">
        <v>500000</v>
      </c>
      <c r="D201" s="34">
        <v>0</v>
      </c>
      <c r="E201" s="38">
        <v>500000</v>
      </c>
      <c r="F201" s="35">
        <v>0</v>
      </c>
      <c r="G201" s="35">
        <v>0</v>
      </c>
      <c r="H201" s="4">
        <f t="shared" si="3"/>
        <v>500000</v>
      </c>
    </row>
    <row r="202" spans="1:8" x14ac:dyDescent="0.2">
      <c r="A202" s="5" t="s">
        <v>328</v>
      </c>
      <c r="B202" s="11" t="s">
        <v>329</v>
      </c>
      <c r="C202" s="37">
        <v>500000</v>
      </c>
      <c r="D202" s="34">
        <f>+D203</f>
        <v>0</v>
      </c>
      <c r="E202" s="37">
        <f>+E203</f>
        <v>500000</v>
      </c>
      <c r="F202" s="35">
        <f>+F203</f>
        <v>0</v>
      </c>
      <c r="G202" s="35">
        <f>+G203</f>
        <v>0</v>
      </c>
      <c r="H202" s="6">
        <f t="shared" si="3"/>
        <v>500000</v>
      </c>
    </row>
    <row r="203" spans="1:8" s="5" customFormat="1" x14ac:dyDescent="0.2">
      <c r="A203" s="1" t="s">
        <v>330</v>
      </c>
      <c r="B203" s="3" t="s">
        <v>329</v>
      </c>
      <c r="C203" s="38">
        <v>500000</v>
      </c>
      <c r="D203" s="34">
        <v>0</v>
      </c>
      <c r="E203" s="38">
        <v>500000</v>
      </c>
      <c r="F203" s="35">
        <v>0</v>
      </c>
      <c r="G203" s="35">
        <v>0</v>
      </c>
      <c r="H203" s="4">
        <f t="shared" si="3"/>
        <v>500000</v>
      </c>
    </row>
    <row r="204" spans="1:8" s="5" customFormat="1" x14ac:dyDescent="0.2">
      <c r="A204" s="5" t="s">
        <v>331</v>
      </c>
      <c r="B204" s="11" t="s">
        <v>332</v>
      </c>
      <c r="C204" s="37">
        <v>50000</v>
      </c>
      <c r="D204" s="34">
        <f>+D205</f>
        <v>0</v>
      </c>
      <c r="E204" s="37">
        <f>+E205</f>
        <v>50000</v>
      </c>
      <c r="F204" s="35">
        <f>+F205</f>
        <v>0</v>
      </c>
      <c r="G204" s="35">
        <f>+G205</f>
        <v>0</v>
      </c>
      <c r="H204" s="6">
        <f>+E204-F204-G204</f>
        <v>50000</v>
      </c>
    </row>
    <row r="205" spans="1:8" x14ac:dyDescent="0.2">
      <c r="A205" s="1" t="s">
        <v>333</v>
      </c>
      <c r="B205" s="3" t="s">
        <v>334</v>
      </c>
      <c r="C205" s="38">
        <v>50000</v>
      </c>
      <c r="D205" s="34">
        <v>0</v>
      </c>
      <c r="E205" s="38">
        <v>50000</v>
      </c>
      <c r="F205" s="35">
        <v>0</v>
      </c>
      <c r="G205" s="35">
        <v>0</v>
      </c>
      <c r="H205" s="4">
        <f t="shared" ref="H205:H248" si="4">+E205-F205-G205</f>
        <v>50000</v>
      </c>
    </row>
    <row r="206" spans="1:8" s="5" customFormat="1" x14ac:dyDescent="0.2">
      <c r="A206" s="5" t="s">
        <v>335</v>
      </c>
      <c r="B206" s="11" t="s">
        <v>336</v>
      </c>
      <c r="C206" s="37">
        <v>12600000</v>
      </c>
      <c r="D206" s="34">
        <f>+D207</f>
        <v>0</v>
      </c>
      <c r="E206" s="37">
        <f>+E207</f>
        <v>12600000</v>
      </c>
      <c r="F206" s="35">
        <f>+F207</f>
        <v>0</v>
      </c>
      <c r="G206" s="35">
        <f>+G207</f>
        <v>0</v>
      </c>
      <c r="H206" s="6">
        <f t="shared" si="4"/>
        <v>12600000</v>
      </c>
    </row>
    <row r="207" spans="1:8" x14ac:dyDescent="0.2">
      <c r="A207" s="1" t="s">
        <v>337</v>
      </c>
      <c r="B207" s="3" t="s">
        <v>336</v>
      </c>
      <c r="C207" s="38">
        <v>12600000</v>
      </c>
      <c r="D207" s="34">
        <v>0</v>
      </c>
      <c r="E207" s="38">
        <v>12600000</v>
      </c>
      <c r="F207" s="35">
        <v>0</v>
      </c>
      <c r="G207" s="35">
        <v>0</v>
      </c>
      <c r="H207" s="4">
        <f t="shared" si="4"/>
        <v>12600000</v>
      </c>
    </row>
    <row r="208" spans="1:8" s="5" customFormat="1" x14ac:dyDescent="0.2">
      <c r="A208" s="5" t="s">
        <v>338</v>
      </c>
      <c r="B208" s="11" t="s">
        <v>339</v>
      </c>
      <c r="C208" s="37">
        <v>100000</v>
      </c>
      <c r="D208" s="34">
        <f>+D209</f>
        <v>0</v>
      </c>
      <c r="E208" s="37">
        <f>+E209</f>
        <v>100000</v>
      </c>
      <c r="F208" s="35">
        <f>+F209</f>
        <v>0</v>
      </c>
      <c r="G208" s="35">
        <f>+G209</f>
        <v>0</v>
      </c>
      <c r="H208" s="6">
        <f t="shared" si="4"/>
        <v>100000</v>
      </c>
    </row>
    <row r="209" spans="1:8" x14ac:dyDescent="0.2">
      <c r="A209" s="1" t="s">
        <v>340</v>
      </c>
      <c r="B209" s="3" t="s">
        <v>339</v>
      </c>
      <c r="C209" s="38">
        <v>100000</v>
      </c>
      <c r="D209" s="34">
        <v>0</v>
      </c>
      <c r="E209" s="38">
        <v>100000</v>
      </c>
      <c r="F209" s="35">
        <v>0</v>
      </c>
      <c r="G209" s="35">
        <v>0</v>
      </c>
      <c r="H209" s="4">
        <f t="shared" si="4"/>
        <v>100000</v>
      </c>
    </row>
    <row r="210" spans="1:8" s="5" customFormat="1" x14ac:dyDescent="0.2">
      <c r="A210" s="5" t="s">
        <v>341</v>
      </c>
      <c r="B210" s="11" t="s">
        <v>342</v>
      </c>
      <c r="C210" s="37">
        <v>1500000</v>
      </c>
      <c r="D210" s="34">
        <f>+D211</f>
        <v>0</v>
      </c>
      <c r="E210" s="37">
        <f>+E211</f>
        <v>1500000</v>
      </c>
      <c r="F210" s="35">
        <f>+F211</f>
        <v>0</v>
      </c>
      <c r="G210" s="35">
        <f>+G211</f>
        <v>0</v>
      </c>
      <c r="H210" s="6">
        <f t="shared" si="4"/>
        <v>1500000</v>
      </c>
    </row>
    <row r="211" spans="1:8" x14ac:dyDescent="0.2">
      <c r="A211" s="1" t="s">
        <v>343</v>
      </c>
      <c r="B211" s="3" t="s">
        <v>342</v>
      </c>
      <c r="C211" s="38">
        <v>1500000</v>
      </c>
      <c r="D211" s="33">
        <v>0</v>
      </c>
      <c r="E211" s="38">
        <v>1500000</v>
      </c>
      <c r="F211" s="35">
        <v>0</v>
      </c>
      <c r="G211" s="35">
        <v>0</v>
      </c>
      <c r="H211" s="4">
        <f t="shared" si="4"/>
        <v>1500000</v>
      </c>
    </row>
    <row r="212" spans="1:8" s="5" customFormat="1" x14ac:dyDescent="0.2">
      <c r="A212" s="5" t="s">
        <v>344</v>
      </c>
      <c r="B212" s="11" t="s">
        <v>345</v>
      </c>
      <c r="C212" s="37">
        <v>50000</v>
      </c>
      <c r="D212" s="34">
        <f>+D213</f>
        <v>0</v>
      </c>
      <c r="E212" s="37">
        <f>+E213</f>
        <v>50000</v>
      </c>
      <c r="F212" s="35">
        <f>+F213</f>
        <v>0</v>
      </c>
      <c r="G212" s="35">
        <f>+G213</f>
        <v>0</v>
      </c>
      <c r="H212" s="6">
        <f t="shared" si="4"/>
        <v>50000</v>
      </c>
    </row>
    <row r="213" spans="1:8" x14ac:dyDescent="0.2">
      <c r="A213" s="1" t="s">
        <v>346</v>
      </c>
      <c r="B213" s="3" t="s">
        <v>345</v>
      </c>
      <c r="C213" s="38">
        <v>50000</v>
      </c>
      <c r="D213" s="34">
        <v>0</v>
      </c>
      <c r="E213" s="38">
        <v>50000</v>
      </c>
      <c r="F213" s="35">
        <v>0</v>
      </c>
      <c r="G213" s="35">
        <v>0</v>
      </c>
      <c r="H213" s="4">
        <f t="shared" si="4"/>
        <v>50000</v>
      </c>
    </row>
    <row r="214" spans="1:8" s="5" customFormat="1" x14ac:dyDescent="0.2">
      <c r="A214" s="5" t="s">
        <v>347</v>
      </c>
      <c r="B214" s="11" t="s">
        <v>348</v>
      </c>
      <c r="C214" s="37">
        <v>100000</v>
      </c>
      <c r="D214" s="34">
        <f>+D215</f>
        <v>0</v>
      </c>
      <c r="E214" s="37">
        <f>+E215</f>
        <v>100000</v>
      </c>
      <c r="F214" s="35">
        <f>+F215</f>
        <v>0</v>
      </c>
      <c r="G214" s="35">
        <f>+G215</f>
        <v>0</v>
      </c>
      <c r="H214" s="6">
        <f t="shared" si="4"/>
        <v>100000</v>
      </c>
    </row>
    <row r="215" spans="1:8" x14ac:dyDescent="0.2">
      <c r="A215" s="1" t="s">
        <v>349</v>
      </c>
      <c r="B215" s="3" t="s">
        <v>348</v>
      </c>
      <c r="C215" s="38">
        <v>100000</v>
      </c>
      <c r="D215" s="34">
        <v>0</v>
      </c>
      <c r="E215" s="38">
        <v>100000</v>
      </c>
      <c r="F215" s="35">
        <v>0</v>
      </c>
      <c r="G215" s="35">
        <v>0</v>
      </c>
      <c r="H215" s="4">
        <f t="shared" si="4"/>
        <v>100000</v>
      </c>
    </row>
    <row r="216" spans="1:8" s="5" customFormat="1" x14ac:dyDescent="0.2">
      <c r="A216" s="5" t="s">
        <v>350</v>
      </c>
      <c r="B216" s="11" t="s">
        <v>351</v>
      </c>
      <c r="C216" s="37">
        <v>50000</v>
      </c>
      <c r="D216" s="33">
        <f>+D217</f>
        <v>0</v>
      </c>
      <c r="E216" s="37">
        <f>+E217</f>
        <v>50000</v>
      </c>
      <c r="F216" s="35">
        <f>+F217</f>
        <v>0</v>
      </c>
      <c r="G216" s="35">
        <f>+G217</f>
        <v>0</v>
      </c>
      <c r="H216" s="6">
        <f t="shared" si="4"/>
        <v>50000</v>
      </c>
    </row>
    <row r="217" spans="1:8" x14ac:dyDescent="0.2">
      <c r="A217" s="1" t="s">
        <v>352</v>
      </c>
      <c r="B217" s="3" t="s">
        <v>351</v>
      </c>
      <c r="C217" s="38">
        <v>50000</v>
      </c>
      <c r="D217" s="34">
        <v>0</v>
      </c>
      <c r="E217" s="38">
        <v>50000</v>
      </c>
      <c r="F217" s="35">
        <v>0</v>
      </c>
      <c r="G217" s="35">
        <v>0</v>
      </c>
      <c r="H217" s="4">
        <f t="shared" si="4"/>
        <v>50000</v>
      </c>
    </row>
    <row r="218" spans="1:8" s="5" customFormat="1" x14ac:dyDescent="0.2">
      <c r="A218" s="5" t="s">
        <v>353</v>
      </c>
      <c r="B218" s="11" t="s">
        <v>354</v>
      </c>
      <c r="C218" s="37">
        <v>5700000</v>
      </c>
      <c r="D218" s="33">
        <f>+D219+D220</f>
        <v>6800000</v>
      </c>
      <c r="E218" s="37">
        <f>+E219+E220</f>
        <v>12500000</v>
      </c>
      <c r="F218" s="35">
        <f>+F219+F220</f>
        <v>0</v>
      </c>
      <c r="G218" s="35">
        <f>+G219+G220</f>
        <v>0</v>
      </c>
      <c r="H218" s="6">
        <f t="shared" si="4"/>
        <v>12500000</v>
      </c>
    </row>
    <row r="219" spans="1:8" x14ac:dyDescent="0.2">
      <c r="A219" s="1" t="s">
        <v>355</v>
      </c>
      <c r="B219" s="3" t="s">
        <v>354</v>
      </c>
      <c r="C219" s="38">
        <v>500000</v>
      </c>
      <c r="D219" s="34">
        <v>0</v>
      </c>
      <c r="E219" s="38">
        <v>500000</v>
      </c>
      <c r="F219" s="35">
        <v>0</v>
      </c>
      <c r="G219" s="35">
        <v>0</v>
      </c>
      <c r="H219" s="4">
        <f t="shared" si="4"/>
        <v>500000</v>
      </c>
    </row>
    <row r="220" spans="1:8" s="5" customFormat="1" x14ac:dyDescent="0.2">
      <c r="A220" s="1" t="s">
        <v>356</v>
      </c>
      <c r="B220" s="3" t="s">
        <v>357</v>
      </c>
      <c r="C220" s="38">
        <v>5200000</v>
      </c>
      <c r="D220" s="34">
        <v>6800000</v>
      </c>
      <c r="E220" s="38">
        <v>12000000</v>
      </c>
      <c r="F220" s="35">
        <v>0</v>
      </c>
      <c r="G220" s="35">
        <v>0</v>
      </c>
      <c r="H220" s="4">
        <f t="shared" si="4"/>
        <v>12000000</v>
      </c>
    </row>
    <row r="221" spans="1:8" x14ac:dyDescent="0.2">
      <c r="A221" s="5" t="s">
        <v>358</v>
      </c>
      <c r="B221" s="11" t="s">
        <v>359</v>
      </c>
      <c r="C221" s="37">
        <v>50000</v>
      </c>
      <c r="D221" s="34">
        <f>+D222</f>
        <v>0</v>
      </c>
      <c r="E221" s="37">
        <f>+E222</f>
        <v>50000</v>
      </c>
      <c r="F221" s="35">
        <f>+F222</f>
        <v>0</v>
      </c>
      <c r="G221" s="35">
        <f>+G222</f>
        <v>0</v>
      </c>
      <c r="H221" s="6">
        <f t="shared" si="4"/>
        <v>50000</v>
      </c>
    </row>
    <row r="222" spans="1:8" s="5" customFormat="1" x14ac:dyDescent="0.2">
      <c r="A222" s="1" t="s">
        <v>360</v>
      </c>
      <c r="B222" s="3" t="s">
        <v>359</v>
      </c>
      <c r="C222" s="38">
        <v>50000</v>
      </c>
      <c r="D222" s="34">
        <v>0</v>
      </c>
      <c r="E222" s="38">
        <v>50000</v>
      </c>
      <c r="F222" s="35">
        <v>0</v>
      </c>
      <c r="G222" s="35">
        <v>0</v>
      </c>
      <c r="H222" s="4">
        <f t="shared" si="4"/>
        <v>50000</v>
      </c>
    </row>
    <row r="223" spans="1:8" x14ac:dyDescent="0.2">
      <c r="A223" s="5" t="s">
        <v>361</v>
      </c>
      <c r="B223" s="11" t="s">
        <v>362</v>
      </c>
      <c r="C223" s="37">
        <v>400000</v>
      </c>
      <c r="D223" s="33">
        <f>+D224</f>
        <v>3400000</v>
      </c>
      <c r="E223" s="37">
        <f>+E224</f>
        <v>3800000</v>
      </c>
      <c r="F223" s="35">
        <f>+F224</f>
        <v>0</v>
      </c>
      <c r="G223" s="35">
        <f>+G224</f>
        <v>0</v>
      </c>
      <c r="H223" s="6">
        <f t="shared" si="4"/>
        <v>3800000</v>
      </c>
    </row>
    <row r="224" spans="1:8" s="5" customFormat="1" x14ac:dyDescent="0.2">
      <c r="A224" s="1" t="s">
        <v>363</v>
      </c>
      <c r="B224" s="3" t="s">
        <v>362</v>
      </c>
      <c r="C224" s="38">
        <v>400000</v>
      </c>
      <c r="D224" s="34">
        <v>3400000</v>
      </c>
      <c r="E224" s="38">
        <v>3800000</v>
      </c>
      <c r="F224" s="35">
        <v>0</v>
      </c>
      <c r="G224" s="35">
        <v>0</v>
      </c>
      <c r="H224" s="4">
        <f t="shared" si="4"/>
        <v>3800000</v>
      </c>
    </row>
    <row r="225" spans="1:8" x14ac:dyDescent="0.2">
      <c r="A225" s="5" t="s">
        <v>364</v>
      </c>
      <c r="B225" s="11" t="s">
        <v>365</v>
      </c>
      <c r="C225" s="37">
        <v>500000</v>
      </c>
      <c r="D225" s="34">
        <f>+D226</f>
        <v>0</v>
      </c>
      <c r="E225" s="37">
        <f>+E226</f>
        <v>500000</v>
      </c>
      <c r="F225" s="35">
        <f>+F226</f>
        <v>0</v>
      </c>
      <c r="G225" s="35">
        <f>+G226</f>
        <v>0</v>
      </c>
      <c r="H225" s="6">
        <f t="shared" si="4"/>
        <v>500000</v>
      </c>
    </row>
    <row r="226" spans="1:8" s="5" customFormat="1" x14ac:dyDescent="0.2">
      <c r="A226" s="1" t="s">
        <v>366</v>
      </c>
      <c r="B226" s="3" t="s">
        <v>365</v>
      </c>
      <c r="C226" s="38">
        <v>500000</v>
      </c>
      <c r="D226" s="34">
        <v>0</v>
      </c>
      <c r="E226" s="38">
        <v>500000</v>
      </c>
      <c r="F226" s="35">
        <v>0</v>
      </c>
      <c r="G226" s="35">
        <v>0</v>
      </c>
      <c r="H226" s="4">
        <f t="shared" si="4"/>
        <v>500000</v>
      </c>
    </row>
    <row r="227" spans="1:8" x14ac:dyDescent="0.2">
      <c r="A227" s="5" t="s">
        <v>367</v>
      </c>
      <c r="B227" s="11" t="s">
        <v>368</v>
      </c>
      <c r="C227" s="37">
        <v>500000</v>
      </c>
      <c r="D227" s="34">
        <f>+D228</f>
        <v>0</v>
      </c>
      <c r="E227" s="37">
        <f>+E228</f>
        <v>500000</v>
      </c>
      <c r="F227" s="35">
        <f>+F228</f>
        <v>0</v>
      </c>
      <c r="G227" s="35">
        <f>+G228</f>
        <v>0</v>
      </c>
      <c r="H227" s="6">
        <f>+E227-F227-G227</f>
        <v>500000</v>
      </c>
    </row>
    <row r="228" spans="1:8" s="5" customFormat="1" x14ac:dyDescent="0.2">
      <c r="A228" s="1" t="s">
        <v>369</v>
      </c>
      <c r="B228" s="3" t="s">
        <v>368</v>
      </c>
      <c r="C228" s="38">
        <v>500000</v>
      </c>
      <c r="D228" s="34">
        <v>0</v>
      </c>
      <c r="E228" s="38">
        <v>500000</v>
      </c>
      <c r="F228" s="35">
        <v>0</v>
      </c>
      <c r="G228" s="35">
        <v>0</v>
      </c>
      <c r="H228" s="4">
        <f t="shared" si="4"/>
        <v>500000</v>
      </c>
    </row>
    <row r="229" spans="1:8" x14ac:dyDescent="0.2">
      <c r="A229" s="5" t="s">
        <v>370</v>
      </c>
      <c r="B229" s="11" t="s">
        <v>371</v>
      </c>
      <c r="C229" s="37">
        <v>300000</v>
      </c>
      <c r="D229" s="34">
        <f>+D230</f>
        <v>0</v>
      </c>
      <c r="E229" s="37">
        <f>+E230</f>
        <v>300000</v>
      </c>
      <c r="F229" s="35">
        <f>+F230</f>
        <v>0</v>
      </c>
      <c r="G229" s="35">
        <f>+G230</f>
        <v>0</v>
      </c>
      <c r="H229" s="6">
        <f t="shared" si="4"/>
        <v>300000</v>
      </c>
    </row>
    <row r="230" spans="1:8" s="5" customFormat="1" x14ac:dyDescent="0.2">
      <c r="A230" s="1" t="s">
        <v>372</v>
      </c>
      <c r="B230" s="3" t="s">
        <v>371</v>
      </c>
      <c r="C230" s="38">
        <v>300000</v>
      </c>
      <c r="D230" s="34">
        <v>0</v>
      </c>
      <c r="E230" s="38">
        <v>300000</v>
      </c>
      <c r="F230" s="35">
        <v>0</v>
      </c>
      <c r="G230" s="35">
        <v>0</v>
      </c>
      <c r="H230" s="4">
        <f t="shared" si="4"/>
        <v>300000</v>
      </c>
    </row>
    <row r="231" spans="1:8" x14ac:dyDescent="0.2">
      <c r="A231" s="5" t="s">
        <v>373</v>
      </c>
      <c r="B231" s="11" t="s">
        <v>374</v>
      </c>
      <c r="C231" s="37">
        <v>400000</v>
      </c>
      <c r="D231" s="34">
        <f>+D232</f>
        <v>0</v>
      </c>
      <c r="E231" s="37">
        <f>+E232</f>
        <v>400000</v>
      </c>
      <c r="F231" s="35">
        <f>+F232</f>
        <v>0</v>
      </c>
      <c r="G231" s="35">
        <f>+G232</f>
        <v>0</v>
      </c>
      <c r="H231" s="6">
        <f t="shared" si="4"/>
        <v>400000</v>
      </c>
    </row>
    <row r="232" spans="1:8" s="5" customFormat="1" x14ac:dyDescent="0.2">
      <c r="A232" s="1" t="s">
        <v>375</v>
      </c>
      <c r="B232" s="3" t="s">
        <v>374</v>
      </c>
      <c r="C232" s="38">
        <v>400000</v>
      </c>
      <c r="D232" s="34">
        <v>0</v>
      </c>
      <c r="E232" s="38">
        <v>400000</v>
      </c>
      <c r="F232" s="35">
        <v>0</v>
      </c>
      <c r="G232" s="35">
        <v>0</v>
      </c>
      <c r="H232" s="4">
        <f t="shared" si="4"/>
        <v>400000</v>
      </c>
    </row>
    <row r="233" spans="1:8" s="5" customFormat="1" x14ac:dyDescent="0.2">
      <c r="A233" s="5" t="s">
        <v>376</v>
      </c>
      <c r="B233" s="11" t="s">
        <v>408</v>
      </c>
      <c r="C233" s="37">
        <v>200000</v>
      </c>
      <c r="D233" s="34">
        <f>+D234</f>
        <v>0</v>
      </c>
      <c r="E233" s="37">
        <f>+E234</f>
        <v>200000</v>
      </c>
      <c r="F233" s="35">
        <f>+F234</f>
        <v>0</v>
      </c>
      <c r="G233" s="35">
        <f>+G234</f>
        <v>0</v>
      </c>
      <c r="H233" s="6">
        <f t="shared" si="4"/>
        <v>200000</v>
      </c>
    </row>
    <row r="234" spans="1:8" s="5" customFormat="1" x14ac:dyDescent="0.2">
      <c r="A234" s="1" t="s">
        <v>377</v>
      </c>
      <c r="B234" s="3" t="s">
        <v>408</v>
      </c>
      <c r="C234" s="38">
        <v>200000</v>
      </c>
      <c r="D234" s="34">
        <v>0</v>
      </c>
      <c r="E234" s="38">
        <v>200000</v>
      </c>
      <c r="F234" s="35">
        <v>0</v>
      </c>
      <c r="G234" s="35">
        <v>0</v>
      </c>
      <c r="H234" s="4">
        <f t="shared" si="4"/>
        <v>200000</v>
      </c>
    </row>
    <row r="235" spans="1:8" x14ac:dyDescent="0.2">
      <c r="A235" s="5" t="s">
        <v>378</v>
      </c>
      <c r="B235" s="11" t="s">
        <v>379</v>
      </c>
      <c r="C235" s="37">
        <v>100000</v>
      </c>
      <c r="D235" s="34">
        <f>+D236</f>
        <v>0</v>
      </c>
      <c r="E235" s="37">
        <f>+E236</f>
        <v>100000</v>
      </c>
      <c r="F235" s="35">
        <f>+F236</f>
        <v>0</v>
      </c>
      <c r="G235" s="35">
        <f>+G236</f>
        <v>0</v>
      </c>
      <c r="H235" s="6">
        <f t="shared" si="4"/>
        <v>100000</v>
      </c>
    </row>
    <row r="236" spans="1:8" s="5" customFormat="1" x14ac:dyDescent="0.2">
      <c r="A236" s="1" t="s">
        <v>380</v>
      </c>
      <c r="B236" s="3" t="s">
        <v>381</v>
      </c>
      <c r="C236" s="38">
        <v>100000</v>
      </c>
      <c r="D236" s="34">
        <v>0</v>
      </c>
      <c r="E236" s="38">
        <v>100000</v>
      </c>
      <c r="F236" s="35">
        <v>0</v>
      </c>
      <c r="G236" s="35">
        <v>0</v>
      </c>
      <c r="H236" s="4">
        <f t="shared" si="4"/>
        <v>100000</v>
      </c>
    </row>
    <row r="237" spans="1:8" x14ac:dyDescent="0.2">
      <c r="A237" s="5" t="s">
        <v>382</v>
      </c>
      <c r="B237" s="11" t="s">
        <v>383</v>
      </c>
      <c r="C237" s="37">
        <v>50000</v>
      </c>
      <c r="D237" s="34">
        <f>+D238</f>
        <v>0</v>
      </c>
      <c r="E237" s="37">
        <f>+E238</f>
        <v>50000</v>
      </c>
      <c r="F237" s="35">
        <f>+F238</f>
        <v>0</v>
      </c>
      <c r="G237" s="35">
        <f>+G238</f>
        <v>0</v>
      </c>
      <c r="H237" s="6">
        <f>+E237-F237-G237</f>
        <v>50000</v>
      </c>
    </row>
    <row r="238" spans="1:8" s="5" customFormat="1" x14ac:dyDescent="0.2">
      <c r="A238" s="1" t="s">
        <v>384</v>
      </c>
      <c r="B238" s="3" t="s">
        <v>385</v>
      </c>
      <c r="C238" s="38">
        <v>50000</v>
      </c>
      <c r="D238" s="34">
        <v>0</v>
      </c>
      <c r="E238" s="38">
        <v>50000</v>
      </c>
      <c r="F238" s="35">
        <v>0</v>
      </c>
      <c r="G238" s="35">
        <v>0</v>
      </c>
      <c r="H238" s="4">
        <f>+E238-F238-G238</f>
        <v>50000</v>
      </c>
    </row>
    <row r="239" spans="1:8" x14ac:dyDescent="0.2">
      <c r="A239" s="5" t="s">
        <v>386</v>
      </c>
      <c r="B239" s="11" t="s">
        <v>387</v>
      </c>
      <c r="C239" s="37">
        <v>50000</v>
      </c>
      <c r="D239" s="34">
        <f>+D240</f>
        <v>0</v>
      </c>
      <c r="E239" s="37">
        <f>+E240</f>
        <v>50000</v>
      </c>
      <c r="F239" s="35">
        <f>+F240</f>
        <v>0</v>
      </c>
      <c r="G239" s="35">
        <f>+G240</f>
        <v>0</v>
      </c>
      <c r="H239" s="6">
        <f>+E239-F239-G239</f>
        <v>50000</v>
      </c>
    </row>
    <row r="240" spans="1:8" s="5" customFormat="1" x14ac:dyDescent="0.2">
      <c r="A240" s="1" t="s">
        <v>388</v>
      </c>
      <c r="B240" s="3" t="s">
        <v>387</v>
      </c>
      <c r="C240" s="38">
        <v>50000</v>
      </c>
      <c r="D240" s="34">
        <v>0</v>
      </c>
      <c r="E240" s="38">
        <v>50000</v>
      </c>
      <c r="F240" s="35">
        <v>0</v>
      </c>
      <c r="G240" s="35">
        <v>0</v>
      </c>
      <c r="H240" s="4">
        <f>+E240-F240-G240</f>
        <v>50000</v>
      </c>
    </row>
    <row r="241" spans="1:11" x14ac:dyDescent="0.2">
      <c r="A241" s="5" t="s">
        <v>389</v>
      </c>
      <c r="B241" s="11" t="s">
        <v>390</v>
      </c>
      <c r="C241" s="37">
        <v>500000</v>
      </c>
      <c r="D241" s="34">
        <f>+D242</f>
        <v>0</v>
      </c>
      <c r="E241" s="37">
        <f>+E242</f>
        <v>500000</v>
      </c>
      <c r="F241" s="35">
        <f>+F242</f>
        <v>0</v>
      </c>
      <c r="G241" s="35">
        <f>+G242</f>
        <v>0</v>
      </c>
      <c r="H241" s="6">
        <f t="shared" si="4"/>
        <v>500000</v>
      </c>
    </row>
    <row r="242" spans="1:11" x14ac:dyDescent="0.2">
      <c r="A242" s="1" t="s">
        <v>391</v>
      </c>
      <c r="B242" s="3" t="s">
        <v>390</v>
      </c>
      <c r="C242" s="38">
        <v>500000</v>
      </c>
      <c r="D242" s="34">
        <v>0</v>
      </c>
      <c r="E242" s="38">
        <v>500000</v>
      </c>
      <c r="F242" s="19">
        <v>0</v>
      </c>
      <c r="G242" s="19">
        <v>0</v>
      </c>
      <c r="H242" s="4">
        <f t="shared" si="4"/>
        <v>500000</v>
      </c>
      <c r="I242" s="15"/>
    </row>
    <row r="243" spans="1:11" x14ac:dyDescent="0.2">
      <c r="A243" s="5" t="s">
        <v>392</v>
      </c>
      <c r="B243" s="11" t="s">
        <v>393</v>
      </c>
      <c r="C243" s="37">
        <v>7500000</v>
      </c>
      <c r="D243" s="34">
        <f>+D244</f>
        <v>0</v>
      </c>
      <c r="E243" s="37">
        <f>+E244</f>
        <v>7500000</v>
      </c>
      <c r="F243" s="18">
        <f>+F244</f>
        <v>0</v>
      </c>
      <c r="G243" s="18">
        <f>+G244</f>
        <v>0</v>
      </c>
      <c r="H243" s="6">
        <f t="shared" si="4"/>
        <v>7500000</v>
      </c>
      <c r="I243" s="15"/>
    </row>
    <row r="244" spans="1:11" x14ac:dyDescent="0.2">
      <c r="A244" s="1" t="s">
        <v>394</v>
      </c>
      <c r="B244" s="3" t="s">
        <v>393</v>
      </c>
      <c r="C244" s="38">
        <v>7500000</v>
      </c>
      <c r="D244" s="34">
        <v>0</v>
      </c>
      <c r="E244" s="38">
        <v>7500000</v>
      </c>
      <c r="F244" s="18">
        <v>0</v>
      </c>
      <c r="G244" s="18">
        <v>0</v>
      </c>
      <c r="H244" s="4">
        <f t="shared" si="4"/>
        <v>7500000</v>
      </c>
      <c r="I244" s="15"/>
    </row>
    <row r="245" spans="1:11" x14ac:dyDescent="0.2">
      <c r="A245" s="5" t="s">
        <v>395</v>
      </c>
      <c r="B245" s="11" t="s">
        <v>396</v>
      </c>
      <c r="C245" s="37">
        <v>30000000</v>
      </c>
      <c r="D245" s="34">
        <f>+D246</f>
        <v>0</v>
      </c>
      <c r="E245" s="37">
        <f>+E246</f>
        <v>30000000</v>
      </c>
      <c r="F245" s="18">
        <f>+F246</f>
        <v>0</v>
      </c>
      <c r="G245" s="18">
        <f>+G246</f>
        <v>0</v>
      </c>
      <c r="H245" s="6">
        <f t="shared" si="4"/>
        <v>30000000</v>
      </c>
      <c r="I245" s="15"/>
    </row>
    <row r="246" spans="1:11" x14ac:dyDescent="0.2">
      <c r="A246" s="1" t="s">
        <v>397</v>
      </c>
      <c r="B246" s="3" t="s">
        <v>396</v>
      </c>
      <c r="C246" s="38">
        <v>30000000</v>
      </c>
      <c r="D246" s="34">
        <v>0</v>
      </c>
      <c r="E246" s="38">
        <v>30000000</v>
      </c>
      <c r="F246" s="18">
        <v>0</v>
      </c>
      <c r="G246" s="18">
        <v>0</v>
      </c>
      <c r="H246" s="4">
        <f t="shared" si="4"/>
        <v>30000000</v>
      </c>
      <c r="I246" s="15"/>
    </row>
    <row r="247" spans="1:11" x14ac:dyDescent="0.2">
      <c r="A247" s="5" t="s">
        <v>403</v>
      </c>
      <c r="B247" s="11" t="s">
        <v>409</v>
      </c>
      <c r="C247" s="37">
        <v>542250000</v>
      </c>
      <c r="D247" s="34">
        <f>+D248</f>
        <v>0</v>
      </c>
      <c r="E247" s="37">
        <f>+E248</f>
        <v>542250000</v>
      </c>
      <c r="F247" s="18">
        <f>+F248</f>
        <v>0</v>
      </c>
      <c r="G247" s="18">
        <f>+G248</f>
        <v>0</v>
      </c>
      <c r="H247" s="6">
        <f t="shared" si="4"/>
        <v>542250000</v>
      </c>
      <c r="I247" s="15"/>
    </row>
    <row r="248" spans="1:11" x14ac:dyDescent="0.2">
      <c r="A248" s="1" t="s">
        <v>404</v>
      </c>
      <c r="B248" s="3" t="s">
        <v>410</v>
      </c>
      <c r="C248" s="38">
        <v>542250000</v>
      </c>
      <c r="D248" s="34">
        <v>0</v>
      </c>
      <c r="E248" s="38">
        <v>542250000</v>
      </c>
      <c r="F248" s="18">
        <v>0</v>
      </c>
      <c r="G248" s="18">
        <v>0</v>
      </c>
      <c r="H248" s="4">
        <f t="shared" si="4"/>
        <v>542250000</v>
      </c>
      <c r="I248" s="15"/>
    </row>
    <row r="249" spans="1:11" x14ac:dyDescent="0.2">
      <c r="A249" s="15"/>
      <c r="B249" s="16"/>
      <c r="C249" s="17"/>
      <c r="D249" s="17"/>
      <c r="E249" s="17"/>
      <c r="F249" s="18"/>
      <c r="G249" s="18"/>
      <c r="H249" s="18"/>
      <c r="I249" s="15"/>
    </row>
    <row r="250" spans="1:11" x14ac:dyDescent="0.2">
      <c r="A250" s="15"/>
      <c r="B250" s="16"/>
      <c r="C250" s="17"/>
      <c r="D250" s="17"/>
      <c r="E250" s="17"/>
      <c r="F250" s="18"/>
      <c r="G250" s="18"/>
      <c r="H250" s="18"/>
      <c r="I250" s="15"/>
    </row>
    <row r="251" spans="1:11" x14ac:dyDescent="0.2">
      <c r="A251" s="15"/>
      <c r="B251" s="16"/>
      <c r="C251" s="17"/>
      <c r="D251" s="17"/>
      <c r="E251" s="17"/>
      <c r="F251" s="15"/>
      <c r="G251" s="15"/>
      <c r="H251" s="15"/>
      <c r="I251" s="15"/>
    </row>
    <row r="252" spans="1:11" x14ac:dyDescent="0.2">
      <c r="B252" s="13" t="s">
        <v>411</v>
      </c>
      <c r="C252" s="1"/>
      <c r="D252" s="44" t="s">
        <v>413</v>
      </c>
      <c r="E252" s="44"/>
      <c r="H252" s="42" t="s">
        <v>414</v>
      </c>
      <c r="I252" s="42"/>
      <c r="J252" s="25"/>
    </row>
    <row r="253" spans="1:11" ht="26.25" x14ac:dyDescent="0.2">
      <c r="B253" s="12"/>
      <c r="C253" s="20"/>
      <c r="D253" s="21"/>
      <c r="E253" s="21"/>
      <c r="H253" s="22"/>
      <c r="I253" s="23"/>
    </row>
    <row r="254" spans="1:11" x14ac:dyDescent="0.2">
      <c r="A254" s="24"/>
      <c r="B254" s="14" t="s">
        <v>412</v>
      </c>
      <c r="C254" s="1"/>
      <c r="D254" s="43" t="s">
        <v>415</v>
      </c>
      <c r="E254" s="43"/>
      <c r="H254" s="43" t="s">
        <v>416</v>
      </c>
      <c r="I254" s="43"/>
      <c r="J254" s="27"/>
      <c r="K254" s="26"/>
    </row>
    <row r="255" spans="1:11" x14ac:dyDescent="0.2">
      <c r="B255" s="13" t="s">
        <v>10</v>
      </c>
      <c r="D255" s="44" t="s">
        <v>417</v>
      </c>
      <c r="E255" s="44"/>
      <c r="H255" s="44" t="s">
        <v>418</v>
      </c>
      <c r="I255" s="44"/>
      <c r="J255" s="13"/>
      <c r="K255" s="13"/>
    </row>
    <row r="256" spans="1:11" x14ac:dyDescent="0.2">
      <c r="B256" s="1"/>
      <c r="C256" s="1"/>
      <c r="D256" s="1"/>
      <c r="E256" s="1"/>
    </row>
  </sheetData>
  <mergeCells count="6">
    <mergeCell ref="H252:I252"/>
    <mergeCell ref="H254:I254"/>
    <mergeCell ref="H255:I255"/>
    <mergeCell ref="D252:E252"/>
    <mergeCell ref="D255:E255"/>
    <mergeCell ref="D254:E254"/>
  </mergeCells>
  <pageMargins left="0.7" right="0.7" top="0.75" bottom="0.75" header="0.3" footer="0.3"/>
  <pageSetup scale="49" fitToHeight="0" orientation="landscape" r:id="rId1"/>
  <rowBreaks count="1" manualBreakCount="1">
    <brk id="262" max="16383" man="1"/>
  </rowBreaks>
  <ignoredErrors>
    <ignoredError sqref="E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Mensual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Yanelys Lara De La Cruz</cp:lastModifiedBy>
  <cp:lastPrinted>2024-02-14T15:14:36Z</cp:lastPrinted>
  <dcterms:created xsi:type="dcterms:W3CDTF">2023-11-10T14:57:18Z</dcterms:created>
  <dcterms:modified xsi:type="dcterms:W3CDTF">2024-05-03T15:44:00Z</dcterms:modified>
</cp:coreProperties>
</file>