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7020"/>
  </bookViews>
  <sheets>
    <sheet name="Table 1" sheetId="2" r:id="rId1"/>
  </sheets>
  <definedNames>
    <definedName name="_xlnm._FilterDatabase" localSheetId="0" hidden="1">'Table 1'!$B$14:$D$266</definedName>
  </definedNames>
  <calcPr calcId="162913"/>
</workbook>
</file>

<file path=xl/calcChain.xml><?xml version="1.0" encoding="utf-8"?>
<calcChain xmlns="http://schemas.openxmlformats.org/spreadsheetml/2006/main">
  <c r="G102" i="2" l="1"/>
  <c r="G196" i="2" l="1"/>
  <c r="F196" i="2"/>
  <c r="G155" i="2"/>
  <c r="G56" i="2" l="1"/>
  <c r="F56" i="2"/>
  <c r="G193" i="2" l="1"/>
  <c r="G82" i="2"/>
  <c r="G23" i="2" l="1"/>
  <c r="G16" i="2"/>
  <c r="F23" i="2"/>
  <c r="G198" i="2" l="1"/>
  <c r="F198" i="2"/>
  <c r="G218" i="2" l="1"/>
  <c r="F218" i="2"/>
  <c r="F169" i="2"/>
  <c r="G169" i="2"/>
  <c r="G109" i="2"/>
  <c r="G97" i="2"/>
  <c r="F15" i="2" l="1"/>
  <c r="G265" i="2"/>
  <c r="G263" i="2"/>
  <c r="G261" i="2"/>
  <c r="G259" i="2"/>
  <c r="G257" i="2"/>
  <c r="G255" i="2"/>
  <c r="G253" i="2"/>
  <c r="G251" i="2"/>
  <c r="G249" i="2"/>
  <c r="G247" i="2"/>
  <c r="G245" i="2"/>
  <c r="G243" i="2"/>
  <c r="G241" i="2"/>
  <c r="G239" i="2"/>
  <c r="G236" i="2"/>
  <c r="G234" i="2"/>
  <c r="G232" i="2"/>
  <c r="G230" i="2"/>
  <c r="G228" i="2"/>
  <c r="G226" i="2"/>
  <c r="G224" i="2"/>
  <c r="G222" i="2"/>
  <c r="G220" i="2"/>
  <c r="G216" i="2"/>
  <c r="G214" i="2"/>
  <c r="G212" i="2"/>
  <c r="G210" i="2"/>
  <c r="G208" i="2"/>
  <c r="G206" i="2"/>
  <c r="G204" i="2"/>
  <c r="G202" i="2"/>
  <c r="G200" i="2"/>
  <c r="G191" i="2"/>
  <c r="G186" i="2"/>
  <c r="G183" i="2"/>
  <c r="G181" i="2"/>
  <c r="G179" i="2"/>
  <c r="G177" i="2"/>
  <c r="G175" i="2"/>
  <c r="G172" i="2"/>
  <c r="G164" i="2"/>
  <c r="G158" i="2"/>
  <c r="G152" i="2"/>
  <c r="G149" i="2"/>
  <c r="G145" i="2"/>
  <c r="G143" i="2"/>
  <c r="G141" i="2"/>
  <c r="G139" i="2"/>
  <c r="G137" i="2"/>
  <c r="G135" i="2"/>
  <c r="G133" i="2"/>
  <c r="G131" i="2"/>
  <c r="G129" i="2"/>
  <c r="G127" i="2"/>
  <c r="G125" i="2"/>
  <c r="G123" i="2"/>
  <c r="G121" i="2"/>
  <c r="G118" i="2"/>
  <c r="G116" i="2"/>
  <c r="G113" i="2"/>
  <c r="G111" i="2"/>
  <c r="G100" i="2"/>
  <c r="G95" i="2"/>
  <c r="G93" i="2"/>
  <c r="G86" i="2"/>
  <c r="G80" i="2"/>
  <c r="G78" i="2"/>
  <c r="G76" i="2"/>
  <c r="G74" i="2"/>
  <c r="G72" i="2"/>
  <c r="G70" i="2"/>
  <c r="G67" i="2"/>
  <c r="G64" i="2"/>
  <c r="G60" i="2"/>
  <c r="G62" i="2"/>
  <c r="G58" i="2"/>
  <c r="G54" i="2"/>
  <c r="G52" i="2"/>
  <c r="G49" i="2"/>
  <c r="G47" i="2"/>
  <c r="G45" i="2"/>
  <c r="G43" i="2"/>
  <c r="G41" i="2"/>
  <c r="G39" i="2"/>
  <c r="G37" i="2"/>
  <c r="G35" i="2"/>
  <c r="G33" i="2"/>
  <c r="G27" i="2"/>
  <c r="G21" i="2"/>
  <c r="G18" i="2"/>
  <c r="G15" i="2" l="1"/>
</calcChain>
</file>

<file path=xl/sharedStrings.xml><?xml version="1.0" encoding="utf-8"?>
<sst xmlns="http://schemas.openxmlformats.org/spreadsheetml/2006/main" count="1000" uniqueCount="461">
  <si>
    <t>CUENTA</t>
  </si>
  <si>
    <t>PRESUPUESTO APROBADO</t>
  </si>
  <si>
    <t>DETALLE</t>
  </si>
  <si>
    <t xml:space="preserve">Presupuesto de Gastos y Aplicaciones Financieras </t>
  </si>
  <si>
    <t>En RD$</t>
  </si>
  <si>
    <t>PREPARADO POR</t>
  </si>
  <si>
    <t xml:space="preserve">Sub-Director Administrativo y Financiero 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</si>
  <si>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SIGEF</t>
    </r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</si>
  <si>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Ley de Presupuesto General del Estado</t>
    </r>
  </si>
  <si>
    <r>
      <rPr>
        <b/>
        <sz val="10"/>
        <color theme="1"/>
        <rFont val="Calibri"/>
        <family val="2"/>
        <scheme val="minor"/>
      </rPr>
      <t>Presupuesto modificado:</t>
    </r>
    <r>
      <rPr>
        <sz val="10"/>
        <color theme="1"/>
        <rFont val="Calibri"/>
        <family val="2"/>
        <scheme val="minor"/>
      </rPr>
      <t xml:space="preserve"> Se refiere al presupuesto aprobado en caso de que el congreso Nacional apruebe </t>
    </r>
  </si>
  <si>
    <t xml:space="preserve">un presupuesto complementario. </t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</si>
  <si>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Son los recursos financieros que surge con la obligacion de pago por la recepcion de conformidad de obras, bienes y servicios </t>
    </r>
  </si>
  <si>
    <t>oportunamente contratado o, en los casos de gastos sin contrapretacion, por haberse cumplido los requesitos</t>
  </si>
  <si>
    <t xml:space="preserve">administrativos dispuestos por el reglamento de la presente Ley. </t>
  </si>
  <si>
    <t>PRESUPUESTO MODIFICADO</t>
  </si>
  <si>
    <t>Gestión del programa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</si>
  <si>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</si>
  <si>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</si>
  <si>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</si>
  <si>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</si>
  <si>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</si>
  <si>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</si>
  <si>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2.1.1.2.06</t>
  </si>
  <si>
    <t>Jornales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</si>
  <si>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</si>
  <si>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</si>
  <si>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</si>
  <si>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</si>
  <si>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</si>
  <si>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</si>
  <si>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</si>
  <si>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</si>
  <si>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</si>
  <si>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</si>
  <si>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</si>
  <si>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</si>
  <si>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</si>
  <si>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</si>
  <si>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</si>
  <si>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</si>
  <si>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</si>
  <si>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</si>
  <si>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</si>
  <si>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</si>
  <si>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</si>
  <si>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</si>
  <si>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</si>
  <si>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</si>
  <si>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</si>
  <si>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</si>
  <si>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</si>
  <si>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</si>
  <si>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</si>
  <si>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</si>
  <si>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</si>
  <si>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</si>
  <si>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</si>
  <si>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</si>
  <si>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</si>
  <si>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</si>
  <si>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</si>
  <si>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</si>
  <si>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</si>
  <si>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</si>
  <si>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</si>
  <si>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Recolección de residuos</t>
  </si>
  <si>
    <t>2.2.1.8.01</t>
  </si>
  <si>
    <t>2.2.2.1</t>
  </si>
  <si>
    <t>Publicidad y propaganda</t>
  </si>
  <si>
    <t>2.2.2.1.01</t>
  </si>
  <si>
    <t>2.2.2.1.03</t>
  </si>
  <si>
    <t>Publicaciones de avisos oficiales</t>
  </si>
  <si>
    <t>2.2.2.2</t>
  </si>
  <si>
    <t>Impresión, encuadernación y rotulación</t>
  </si>
  <si>
    <t>2.2.2.2.01</t>
  </si>
  <si>
    <t>2.2.3.1</t>
  </si>
  <si>
    <t>Viáticos dentro del país</t>
  </si>
  <si>
    <t>2.2.3.1.01</t>
  </si>
  <si>
    <t>2.2.4.4</t>
  </si>
  <si>
    <t>Peaje</t>
  </si>
  <si>
    <t>2.2.4.4.01</t>
  </si>
  <si>
    <t>2.2.5.1</t>
  </si>
  <si>
    <t>Alquileres y rentas de edificaciones y locales</t>
  </si>
  <si>
    <t>2.2.5.1.01</t>
  </si>
  <si>
    <t>2.2.5.9</t>
  </si>
  <si>
    <t>Derecho de uso</t>
  </si>
  <si>
    <t>2.2.5.9.01</t>
  </si>
  <si>
    <t>Licencias Informáticas</t>
  </si>
  <si>
    <t>2.2.6.2</t>
  </si>
  <si>
    <t>Seguro de bienes muebles</t>
  </si>
  <si>
    <t>2.2.6.2.01</t>
  </si>
  <si>
    <t>2.2.6.3</t>
  </si>
  <si>
    <t>Seguros de personas</t>
  </si>
  <si>
    <t>2.2.6.3.01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</si>
  <si>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</si>
  <si>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</si>
  <si>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</si>
  <si>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</si>
  <si>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</si>
  <si>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</si>
  <si>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2.2.7.2</t>
  </si>
  <si>
    <t>Mantenimiento y reparación  de maquinarias y equipos</t>
  </si>
  <si>
    <t>2.2.7.2.01</t>
  </si>
  <si>
    <t>Mantenimiento y reparación de mobiliarios y equipos de oficina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</si>
  <si>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</si>
  <si>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</si>
  <si>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</si>
  <si>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</si>
  <si>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2.2.8.1</t>
  </si>
  <si>
    <t>Gastos y representación judiciales</t>
  </si>
  <si>
    <t>2.2.8.5</t>
  </si>
  <si>
    <t>Fumigación, lavandería, limpieza e higiene</t>
  </si>
  <si>
    <t>2.2.8.5.01</t>
  </si>
  <si>
    <t>Fumigación</t>
  </si>
  <si>
    <t>2.2.8.6</t>
  </si>
  <si>
    <t>Servicio de organización de eventos, festividades y actividades de entreten</t>
  </si>
  <si>
    <t>2.2.8.6.01</t>
  </si>
  <si>
    <t>Eventos generales</t>
  </si>
  <si>
    <t>2.2.8.7</t>
  </si>
  <si>
    <t>Servicios Técnicos y Profesionales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</si>
  <si>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</si>
  <si>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</si>
  <si>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</si>
  <si>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</si>
  <si>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</si>
  <si>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</si>
  <si>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</si>
  <si>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</si>
  <si>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</si>
  <si>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</si>
  <si>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2.2.9.2</t>
  </si>
  <si>
    <t>Servicios de alimentación</t>
  </si>
  <si>
    <t>2.2.9.2.03</t>
  </si>
  <si>
    <t>Servicios de Catering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</si>
  <si>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</si>
  <si>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</si>
  <si>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</si>
  <si>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</si>
  <si>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</si>
  <si>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</si>
  <si>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</si>
  <si>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2.3.1.4</t>
  </si>
  <si>
    <t>Madera, corcho y sus manufacturas</t>
  </si>
  <si>
    <t>2.3.1.4.01</t>
  </si>
  <si>
    <t>Hilados, fibras, telas y útiles de costura</t>
  </si>
  <si>
    <t>2.3.2.1.01</t>
  </si>
  <si>
    <t>2.3.2.2</t>
  </si>
  <si>
    <t>Acabados textiles</t>
  </si>
  <si>
    <t>2.3.2.2.01</t>
  </si>
  <si>
    <t>2.3.2.3</t>
  </si>
  <si>
    <t>Prendas y accesorios de vestir</t>
  </si>
  <si>
    <t>2.3.2.3.01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</si>
  <si>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</si>
  <si>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</si>
  <si>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</si>
  <si>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</si>
  <si>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</si>
  <si>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</si>
  <si>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</si>
  <si>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</si>
  <si>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</si>
  <si>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2.3.4.1</t>
  </si>
  <si>
    <t>Productos medicinales para uso humano</t>
  </si>
  <si>
    <t>2.3.4.1.01</t>
  </si>
  <si>
    <t>2.3.5.3</t>
  </si>
  <si>
    <t>Llantas y neumáticos</t>
  </si>
  <si>
    <t>2.3.5.3.01</t>
  </si>
  <si>
    <t>2.3.5.4</t>
  </si>
  <si>
    <t>Artículos de caucho</t>
  </si>
  <si>
    <t>2.3.5.4.01</t>
  </si>
  <si>
    <t>2.3.5.5</t>
  </si>
  <si>
    <t>Plástico</t>
  </si>
  <si>
    <t>2.3.5.5.01</t>
  </si>
  <si>
    <t>2.3.6.1</t>
  </si>
  <si>
    <t>Productos de cemento, cal, asbesto,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</si>
  <si>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</si>
  <si>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</si>
  <si>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</si>
  <si>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</si>
  <si>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</si>
  <si>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</si>
  <si>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</si>
  <si>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</si>
  <si>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</si>
  <si>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</si>
  <si>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</si>
  <si>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</si>
  <si>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</si>
  <si>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</si>
  <si>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2.3.6.3.04</t>
  </si>
  <si>
    <t>Herramientas menores</t>
  </si>
  <si>
    <t>2.3.6.3.06</t>
  </si>
  <si>
    <t>Productos metálicos</t>
  </si>
  <si>
    <t>2.3.6.4</t>
  </si>
  <si>
    <t>Minerales</t>
  </si>
  <si>
    <t>2.3.6.4.04</t>
  </si>
  <si>
    <t>Piedra, arcilla y arena</t>
  </si>
  <si>
    <t>2.3.6.4.06</t>
  </si>
  <si>
    <t>Productos abrasivos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</si>
  <si>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</si>
  <si>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</si>
  <si>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</si>
  <si>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</si>
  <si>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</si>
  <si>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</si>
  <si>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</si>
  <si>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</si>
  <si>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</si>
  <si>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</si>
  <si>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</si>
  <si>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</si>
  <si>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</t>
  </si>
  <si>
    <t>Productos químicos y conexos</t>
  </si>
  <si>
    <t>2.3.7.2.06</t>
  </si>
  <si>
    <t>Pinturas, lacas, barnices, diluyentes y absorbentes para pinturas</t>
  </si>
  <si>
    <t>2.3.7.2.99</t>
  </si>
  <si>
    <t>Otros productos químicos y conexos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</si>
  <si>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</si>
  <si>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</si>
  <si>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</si>
  <si>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</si>
  <si>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</si>
  <si>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</si>
  <si>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</si>
  <si>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2.3.9.3</t>
  </si>
  <si>
    <t>Útiles menores médico, quirúrgicos o de laboratorio</t>
  </si>
  <si>
    <t>2.3.9.3.01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</si>
  <si>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</si>
  <si>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</si>
  <si>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</si>
  <si>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</si>
  <si>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</si>
  <si>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</si>
  <si>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2.3.9.9</t>
  </si>
  <si>
    <t>Productos y útiles varios no identificados precedentemente (n.i.p.)</t>
  </si>
  <si>
    <t>2.3.9.9.01</t>
  </si>
  <si>
    <t>Productos y Utiles Varios  n.i.p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</si>
  <si>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</si>
  <si>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</si>
  <si>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</si>
  <si>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</si>
  <si>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</si>
  <si>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</si>
  <si>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</si>
  <si>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</si>
  <si>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</si>
  <si>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</si>
  <si>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</si>
  <si>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</si>
  <si>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</si>
  <si>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</si>
  <si>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</si>
  <si>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</si>
  <si>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</si>
  <si>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</si>
  <si>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</si>
  <si>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</si>
  <si>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</si>
  <si>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</si>
  <si>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</si>
  <si>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</si>
  <si>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</si>
  <si>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</si>
  <si>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</si>
  <si>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</si>
  <si>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</si>
  <si>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</si>
  <si>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</si>
  <si>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</si>
  <si>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</si>
  <si>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</si>
  <si>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</si>
  <si>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</si>
  <si>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</si>
  <si>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2.6.3.4</t>
  </si>
  <si>
    <t>EQUIPO E INSTRUMENTOS DE MEDICIÓN CIENTÍFICA</t>
  </si>
  <si>
    <t>2.6.3.4.01</t>
  </si>
  <si>
    <t>Equipos e instrumentos de medición científica</t>
  </si>
  <si>
    <t>2.6.4.1</t>
  </si>
  <si>
    <t>Automóviles y camiones</t>
  </si>
  <si>
    <t>2.6.4.1.01</t>
  </si>
  <si>
    <t>2.6.4.6</t>
  </si>
  <si>
    <t>Equipo de tracción</t>
  </si>
  <si>
    <t>2.6.4.6.01</t>
  </si>
  <si>
    <t>2.6.4.8</t>
  </si>
  <si>
    <t>Otros equipos de transporte</t>
  </si>
  <si>
    <t>2.6.4.8.01</t>
  </si>
  <si>
    <t>2.6.5.1</t>
  </si>
  <si>
    <t>Maquinaria y equipo agropecuario</t>
  </si>
  <si>
    <t>2.6.5.1.01</t>
  </si>
  <si>
    <t>2.6.5.2</t>
  </si>
  <si>
    <t>Maquinaria y equipo industrial</t>
  </si>
  <si>
    <t>2.6.5.2.01</t>
  </si>
  <si>
    <t>2.6.5.4</t>
  </si>
  <si>
    <t>Sistemas y equipos de climatización</t>
  </si>
  <si>
    <t>2.6.5.4.01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</si>
  <si>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</si>
  <si>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</si>
  <si>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</si>
  <si>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</si>
  <si>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</si>
  <si>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</si>
  <si>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</si>
  <si>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</si>
  <si>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</si>
  <si>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2.6.5.8</t>
  </si>
  <si>
    <t>Otros equipos</t>
  </si>
  <si>
    <t>2.6.5.8.01</t>
  </si>
  <si>
    <t>2.6.6.1</t>
  </si>
  <si>
    <t>Equipos de defensa</t>
  </si>
  <si>
    <t>2.6.6.1.01</t>
  </si>
  <si>
    <t>2.6.6.2</t>
  </si>
  <si>
    <t>Equipos de seguridad</t>
  </si>
  <si>
    <t>2.6.6.2.01</t>
  </si>
  <si>
    <t>2.6.7.9</t>
  </si>
  <si>
    <t>Semillas, cultivos, plantas y árboles  que generan productos  recurrentes</t>
  </si>
  <si>
    <t>2.6.7.9.01</t>
  </si>
  <si>
    <t>2.6.8.3</t>
  </si>
  <si>
    <t>Programas de informática y base de datos</t>
  </si>
  <si>
    <t>2.6.8.3.01</t>
  </si>
  <si>
    <t>Programas de informática</t>
  </si>
  <si>
    <t>2.7.1.1</t>
  </si>
  <si>
    <t>Obras para edificación residencial (viviendas)</t>
  </si>
  <si>
    <t>2.7.1.1.01</t>
  </si>
  <si>
    <t>2.1.1.2.08</t>
  </si>
  <si>
    <t>Empleados temporales</t>
  </si>
  <si>
    <t>2.1.2.2.03</t>
  </si>
  <si>
    <t>Pago de horas extraordinarias</t>
  </si>
  <si>
    <t>Compensación por cumplimiento de indicadores del MAP</t>
  </si>
  <si>
    <t>2.2.5.1.02</t>
  </si>
  <si>
    <t>Hospedaje</t>
  </si>
  <si>
    <t>2.2.5.3</t>
  </si>
  <si>
    <t>Alquileres de  equipos</t>
  </si>
  <si>
    <t>2.2.5.3.02</t>
  </si>
  <si>
    <t>Alquiler de equipo de tecnología y almacenamiento de datos</t>
  </si>
  <si>
    <t>2.2.5.3.04</t>
  </si>
  <si>
    <t>Alquiler de equipo de oficina y muebles</t>
  </si>
  <si>
    <t>2.2.5.4</t>
  </si>
  <si>
    <t>Alquileres de equipos de transporte, tracción y elevación</t>
  </si>
  <si>
    <t>2.2.5.4.01</t>
  </si>
  <si>
    <t>2.2.6.1</t>
  </si>
  <si>
    <t>Seguro de bienes inmuebles</t>
  </si>
  <si>
    <t>2.2.6.1.01</t>
  </si>
  <si>
    <t>Seguro de bienes inmuebles e infraestructura</t>
  </si>
  <si>
    <t>2.2.6.9</t>
  </si>
  <si>
    <t>Otros seguros</t>
  </si>
  <si>
    <t>2.2.6.9.01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</si>
  <si>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</si>
  <si>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</si>
  <si>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</si>
  <si>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</si>
  <si>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2.2.8.2</t>
  </si>
  <si>
    <t>Comisiones y gastos</t>
  </si>
  <si>
    <t>2.2.8.2.01</t>
  </si>
  <si>
    <t>Servicios técnicos y profesionales</t>
  </si>
  <si>
    <t>2.2.9.1</t>
  </si>
  <si>
    <t>Otras contrataciones de servicios</t>
  </si>
  <si>
    <t>2.2.9.1.01</t>
  </si>
  <si>
    <t>2.2.9.2.01</t>
  </si>
  <si>
    <t>2.3.1.3.02</t>
  </si>
  <si>
    <t>Productos agrícolas</t>
  </si>
  <si>
    <t>2.3.2.1</t>
  </si>
  <si>
    <t>2.3.7.2.03</t>
  </si>
  <si>
    <t>Productos químicos de uso personal y de laboratorios</t>
  </si>
  <si>
    <t>2.3.7.2.05</t>
  </si>
  <si>
    <t>Insecticidas, fumigantes y otros</t>
  </si>
  <si>
    <t>2.3.9.2.02</t>
  </si>
  <si>
    <t>Útiles y materiales  escolares y de enseñanzas</t>
  </si>
  <si>
    <t>2.3.9.4</t>
  </si>
  <si>
    <t>Útiles destinados a actividades deportivas, culturales y recreativas</t>
  </si>
  <si>
    <t>2.3.9.4.01</t>
  </si>
  <si>
    <t>2.3.9.8</t>
  </si>
  <si>
    <t>Repuestos y accesorios menores</t>
  </si>
  <si>
    <t>2.3.9.8.01</t>
  </si>
  <si>
    <t>Repuestos</t>
  </si>
  <si>
    <t>2.3.9.8.02</t>
  </si>
  <si>
    <t>Accesorios</t>
  </si>
  <si>
    <t>2.3.9.9.02</t>
  </si>
  <si>
    <t>2.3.9.9.04</t>
  </si>
  <si>
    <t>Productos y útiles de defensa y seguridad</t>
  </si>
  <si>
    <t>2.3.9.9.05</t>
  </si>
  <si>
    <t>Productos y útiles diversos</t>
  </si>
  <si>
    <t>2.6.3.2</t>
  </si>
  <si>
    <t>Instrumental médico y de laboratorio</t>
  </si>
  <si>
    <t>2.6.3.2.01</t>
  </si>
  <si>
    <t>2.6.5.3</t>
  </si>
  <si>
    <t>Maquinaria y equipo de construcción</t>
  </si>
  <si>
    <t>2.6.5.3.01</t>
  </si>
  <si>
    <t>2.6.5.4.02</t>
  </si>
  <si>
    <t>Equipos de climatización</t>
  </si>
  <si>
    <t>2.6.9.5</t>
  </si>
  <si>
    <t>Objetos de valor</t>
  </si>
  <si>
    <t>2.6.9.5.01</t>
  </si>
  <si>
    <t>Metales y piedras preciosas</t>
  </si>
  <si>
    <t>2.6.9.6</t>
  </si>
  <si>
    <t>Accesorios para edificaciones residenciales y no residenciales</t>
  </si>
  <si>
    <t>2.6.9.6.01</t>
  </si>
  <si>
    <t>2.6.9.9</t>
  </si>
  <si>
    <t>Otras estructuras y objetos de valor</t>
  </si>
  <si>
    <t>2.6.9.9.01</t>
  </si>
  <si>
    <t>2.7.1.2</t>
  </si>
  <si>
    <t>Obras para edificación no residencial</t>
  </si>
  <si>
    <t>2.7.1.2.01</t>
  </si>
  <si>
    <t>Analista de Presupuesto</t>
  </si>
  <si>
    <t>APROBADO POR</t>
  </si>
  <si>
    <t xml:space="preserve">2.2.1.8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</si>
  <si>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Recolección de residuos   </t>
  </si>
  <si>
    <t>2.2.8.1.02</t>
  </si>
  <si>
    <t>Gastos por sentencias condenatorias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</si>
  <si>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</si>
  <si>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</si>
  <si>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</si>
  <si>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2.7.1.3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</si>
  <si>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Obras para edificación de otras estructuras    </t>
  </si>
  <si>
    <t xml:space="preserve">2.7.1.3.01                                                                                                                                                                                                                                    </t>
  </si>
  <si>
    <t xml:space="preserve">Obras para edificación de otras estructuras  </t>
  </si>
  <si>
    <t>Año 2024</t>
  </si>
  <si>
    <t>Bonos para utiles diversos</t>
  </si>
  <si>
    <t>REVISADO POR</t>
  </si>
  <si>
    <t>2.2.4.1</t>
  </si>
  <si>
    <t xml:space="preserve">Pasajes y gastos de transporte </t>
  </si>
  <si>
    <t>2.2.4.1.01</t>
  </si>
  <si>
    <t>2.2.4.3</t>
  </si>
  <si>
    <t>Almacenaje</t>
  </si>
  <si>
    <t>2.2.4.3.01</t>
  </si>
  <si>
    <t>2.2.7.2.03</t>
  </si>
  <si>
    <t>Mantenimiento y reparación de equipo educacionales y recreación</t>
  </si>
  <si>
    <t>2.2.8.5.03</t>
  </si>
  <si>
    <t xml:space="preserve">Limpieza e higiene </t>
  </si>
  <si>
    <t>2.3.3.5</t>
  </si>
  <si>
    <t>Textos de enseñanza</t>
  </si>
  <si>
    <t>2.3.3.5.01</t>
  </si>
  <si>
    <t>2.3.9.1.02</t>
  </si>
  <si>
    <t>Materiales de limpieza e higiene personal</t>
  </si>
  <si>
    <t>2.6.3.1</t>
  </si>
  <si>
    <t>Equipo  mèdico y de laboratorio</t>
  </si>
  <si>
    <t>2.6.3.1.01</t>
  </si>
  <si>
    <t>2.4.9.1</t>
  </si>
  <si>
    <t>2.4.9.1.03</t>
  </si>
  <si>
    <t>Transferencias corrientes destinadas a otras instituciones pùblicas</t>
  </si>
  <si>
    <t>Transferencias corrientes  a otras instituciones pùblicas destinadas a gasto</t>
  </si>
  <si>
    <t>2.1.1.5.01</t>
  </si>
  <si>
    <t xml:space="preserve"> </t>
  </si>
  <si>
    <t xml:space="preserve"> Elpidio José García Álvarez</t>
  </si>
  <si>
    <t xml:space="preserve"> Yohanny Rachel Zapata Reyes</t>
  </si>
  <si>
    <t>2.2.7.1.06</t>
  </si>
  <si>
    <t>2.4.1.4.02</t>
  </si>
  <si>
    <t>Becas extranjeras</t>
  </si>
  <si>
    <t>Mantenimiento y reparación  de instalaciones eléctricas</t>
  </si>
  <si>
    <t>2.2.3.2</t>
  </si>
  <si>
    <t>2.2.3.2.01</t>
  </si>
  <si>
    <t>Viáticos fuera del país</t>
  </si>
  <si>
    <t>2.4.1.6</t>
  </si>
  <si>
    <t>2.4.1.6.05</t>
  </si>
  <si>
    <t>Transferencias corrientes a asociaciones sin fines de lucro y partidos polì</t>
  </si>
  <si>
    <t xml:space="preserve">Transferencias corrientes ocasionales a asociaciones sin fines de lucro </t>
  </si>
  <si>
    <t xml:space="preserve">2.2.8.7.03                                                        </t>
  </si>
  <si>
    <t>Servicios de contabilidad y auditoría</t>
  </si>
  <si>
    <t>Fernando Pichardo Taveras</t>
  </si>
  <si>
    <t xml:space="preserve">                                                 Encargado de Presupuesto</t>
  </si>
  <si>
    <t>Encargado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</si>
</sst>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9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0"/>
      <color rgb="FF000000"/>
      <name val="Calibri"/>
      <family val="2"/>
    </font>
    <font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D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wrapText="1"/>
    </xf>
    <xf numFmtId="4" fontId="3" fillId="2" borderId="7" xfId="0" applyNumberFormat="1" applyFont="1" applyFill="1" applyBorder="1" applyAlignment="1">
      <alignment horizontal="center" vertical="top" shrinkToFit="1"/>
    </xf>
    <xf numFmtId="4" fontId="3" fillId="2" borderId="7" xfId="0" applyNumberFormat="1" applyFont="1" applyFill="1" applyBorder="1" applyAlignment="1">
      <alignment horizontal="right" vertical="top" indent="2" shrinkToFit="1"/>
    </xf>
    <xf numFmtId="0" fontId="3" fillId="0" borderId="0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Alignment="1">
      <alignment horizontal="left" vertical="center"/>
    </xf>
    <xf numFmtId="0" fontId="2" fillId="0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left" vertical="top"/>
    </xf>
    <xf numFmtId="164" fontId="7" fillId="0" borderId="1" xfId="1" applyFont="1" applyFill="1" applyBorder="1" applyAlignment="1">
      <alignment vertical="top"/>
    </xf>
    <xf numFmtId="0" fontId="8" fillId="3" borderId="0" xfId="0" applyFont="1" applyFill="1" applyBorder="1" applyAlignment="1">
      <alignment horizontal="left" vertical="center"/>
    </xf>
    <xf numFmtId="164" fontId="7" fillId="0" borderId="0" xfId="1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164" fontId="2" fillId="0" borderId="0" xfId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164" fontId="3" fillId="3" borderId="9" xfId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164" fontId="3" fillId="3" borderId="3" xfId="1" applyFont="1" applyFill="1" applyBorder="1" applyAlignment="1">
      <alignment horizontal="left" vertical="top"/>
    </xf>
    <xf numFmtId="164" fontId="2" fillId="3" borderId="3" xfId="1" applyFont="1" applyFill="1" applyBorder="1" applyAlignment="1">
      <alignment horizontal="left" vertical="top"/>
    </xf>
    <xf numFmtId="164" fontId="2" fillId="3" borderId="4" xfId="1" applyFont="1" applyFill="1" applyBorder="1" applyAlignment="1">
      <alignment horizontal="left" vertical="top"/>
    </xf>
    <xf numFmtId="0" fontId="3" fillId="0" borderId="14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left" vertical="top"/>
    </xf>
    <xf numFmtId="0" fontId="3" fillId="0" borderId="13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top"/>
    </xf>
    <xf numFmtId="0" fontId="2" fillId="0" borderId="16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5" fillId="3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1298863</xdr:colOff>
      <xdr:row>0</xdr:row>
      <xdr:rowOff>0</xdr:rowOff>
    </xdr:from>
    <xdr:to>
      <xdr:col>4</xdr:col>
      <xdr:colOff>302021</xdr:colOff>
      <xdr:row>8</xdr:row>
      <xdr:rowOff>115825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4431" y="0"/>
          <a:ext cx="1419045" cy="1432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K284"/>
  <sheetViews>
    <sheetView showGridLines="0" tabSelected="1" zoomScale="140" zoomScaleNormal="140" workbookViewId="0">
      <selection sqref="A1:K285"/>
    </sheetView>
  </sheetViews>
  <sheetFormatPr baseColWidth="10" defaultColWidth="8.83203125" defaultRowHeight="12.75" x14ac:dyDescent="0.2"/>
  <cols>
    <col min="1" max="1" width="5.33203125" style="1" customWidth="1"/>
    <col min="2" max="2" width="16.6640625" style="1" customWidth="1"/>
    <col min="3" max="3" width="26.83203125" style="1" customWidth="1"/>
    <col min="4" max="4" width="15.5" style="1" customWidth="1"/>
    <col min="5" max="5" width="29.1640625" style="1" customWidth="1"/>
    <col min="6" max="6" width="25.1640625" style="1" bestFit="1" customWidth="1"/>
    <col min="7" max="7" width="29.83203125" style="1" bestFit="1" customWidth="1"/>
    <col min="8" max="8" width="23.83203125" style="1" customWidth="1"/>
    <col min="9" max="9" width="12.83203125" style="1" bestFit="1" customWidth="1"/>
    <col min="10" max="16384" width="8.83203125" style="1"/>
  </cols>
  <sheetData>
    <row r="7" spans="2:9" s="25" customFormat="1" x14ac:dyDescent="0.2"/>
    <row r="10" spans="2:9" x14ac:dyDescent="0.2">
      <c r="C10" s="60" t="s">
        <v>416</v>
      </c>
      <c r="D10" s="60"/>
      <c r="E10" s="60"/>
    </row>
    <row r="11" spans="2:9" x14ac:dyDescent="0.2">
      <c r="B11" s="59" t="s">
        <v>3</v>
      </c>
      <c r="C11" s="59"/>
      <c r="D11" s="59"/>
      <c r="E11" s="59"/>
      <c r="F11" s="59"/>
    </row>
    <row r="12" spans="2:9" x14ac:dyDescent="0.2">
      <c r="C12" s="59" t="s">
        <v>4</v>
      </c>
      <c r="D12" s="59"/>
      <c r="E12" s="59"/>
    </row>
    <row r="13" spans="2:9" s="15" customFormat="1" ht="13.5" thickBot="1" x14ac:dyDescent="0.25">
      <c r="B13" s="17"/>
      <c r="C13" s="17"/>
      <c r="D13" s="17"/>
    </row>
    <row r="14" spans="2:9" ht="13.5" thickBot="1" x14ac:dyDescent="0.25">
      <c r="B14" s="4" t="s">
        <v>0</v>
      </c>
      <c r="C14" s="50" t="s">
        <v>2</v>
      </c>
      <c r="D14" s="51"/>
      <c r="E14" s="52"/>
      <c r="F14" s="5" t="s">
        <v>1</v>
      </c>
      <c r="G14" s="6" t="s">
        <v>14</v>
      </c>
    </row>
    <row r="15" spans="2:9" x14ac:dyDescent="0.2">
      <c r="B15" s="8">
        <v>1</v>
      </c>
      <c r="C15" s="53" t="s">
        <v>15</v>
      </c>
      <c r="D15" s="54" t="s">
        <v>15</v>
      </c>
      <c r="E15" s="55" t="s">
        <v>15</v>
      </c>
      <c r="F15" s="35">
        <f>+F16+F18+F21+F23+F27+F33+F35+F37+F39+F41+F43+F45+F47+F49+F52+F54+F58+F60+F62+F64+F67+F70+F72+F74+F76+F78+F80+F82+F86+F93+F95+F97+F100+F102+F109+F111+F113+F116+F118+F121+F123+F125+F127+F129+F131+F133+F135+F137+F139+F141+F143+F145+F149+F152+F155+F158+F164+F169+F172+F175+F177+F179+F181+F183+F186+F191+F193+F198+F200+F202+F204+F206+F208+F210+F212+F214+F216+F218+F220+F222+F224+F226+F228+F230+F232+F234+F236+F239+F241+F243+F245+F247+F249+F251+F253+F255+F257+F259+F261+F263+F265</f>
        <v>4023650547</v>
      </c>
      <c r="G15" s="35">
        <f>+G16+G18+G21+G23+G27+G33+G35+G37+G39+G41+G43+G45+G47+G49+G52+G54+G56+G58+G60+G62+G64+G67+G70+G72+G74+G76+G78+G80+G82+G86+G93+G95+G97+G100+G102+G109+G111+G113+G116+G118+G121+G123+G125+G127+G129+G131+G133+G135+G137+G139+G141+G143+G145+G149+G152+G155+G158+G164+G169+G172+G175+G177+G179+G181+G183+G186+G191+G193+G196+G198+G200+G202+G204+G206+G208+G210+G212+G214+G216+G218+G220+G222+G224+G226+G228+G230+G232+G234+G236+G239+G241+G243+G245+G247+G249+G251+G253+G255+G257+G259+G261+G263+G265</f>
        <v>3601135330.9800005</v>
      </c>
      <c r="H15" s="18"/>
      <c r="I15" s="18"/>
    </row>
    <row r="16" spans="2:9" s="15" customFormat="1" x14ac:dyDescent="0.2">
      <c r="B16" s="9" t="s">
        <v>16</v>
      </c>
      <c r="C16" s="44" t="s">
        <v>17</v>
      </c>
      <c r="D16" s="45" t="s">
        <v>17</v>
      </c>
      <c r="E16" s="46" t="s">
        <v>17</v>
      </c>
      <c r="F16" s="41">
        <v>1026828000</v>
      </c>
      <c r="G16" s="41">
        <f>+G17</f>
        <v>1014177713.9400001</v>
      </c>
    </row>
    <row r="17" spans="2:7" s="15" customFormat="1" x14ac:dyDescent="0.2">
      <c r="B17" s="10" t="s">
        <v>18</v>
      </c>
      <c r="C17" s="47" t="s">
        <v>19</v>
      </c>
      <c r="D17" s="48" t="s">
        <v>19</v>
      </c>
      <c r="E17" s="49" t="s">
        <v>19</v>
      </c>
      <c r="F17" s="42">
        <v>1026828000</v>
      </c>
      <c r="G17" s="42">
        <v>1014177713.9400001</v>
      </c>
    </row>
    <row r="18" spans="2:7" s="15" customFormat="1" x14ac:dyDescent="0.2">
      <c r="B18" s="9" t="s">
        <v>20</v>
      </c>
      <c r="C18" s="44" t="s">
        <v>21</v>
      </c>
      <c r="D18" s="45" t="s">
        <v>21</v>
      </c>
      <c r="E18" s="46" t="s">
        <v>21</v>
      </c>
      <c r="F18" s="41">
        <v>1020000000</v>
      </c>
      <c r="G18" s="41">
        <f>+G19+G20</f>
        <v>1029764400</v>
      </c>
    </row>
    <row r="19" spans="2:7" s="15" customFormat="1" x14ac:dyDescent="0.2">
      <c r="B19" s="10" t="s">
        <v>22</v>
      </c>
      <c r="C19" s="56" t="s">
        <v>23</v>
      </c>
      <c r="D19" s="57" t="s">
        <v>23</v>
      </c>
      <c r="E19" s="58" t="s">
        <v>23</v>
      </c>
      <c r="F19" s="42">
        <v>132000000</v>
      </c>
      <c r="G19" s="42">
        <v>141764400</v>
      </c>
    </row>
    <row r="20" spans="2:7" s="15" customFormat="1" x14ac:dyDescent="0.2">
      <c r="B20" s="10" t="s">
        <v>324</v>
      </c>
      <c r="C20" s="47" t="s">
        <v>325</v>
      </c>
      <c r="D20" s="48" t="s">
        <v>325</v>
      </c>
      <c r="E20" s="49" t="s">
        <v>325</v>
      </c>
      <c r="F20" s="42">
        <v>888000000</v>
      </c>
      <c r="G20" s="42">
        <v>888000000</v>
      </c>
    </row>
    <row r="21" spans="2:7" s="15" customFormat="1" x14ac:dyDescent="0.2">
      <c r="B21" s="9" t="s">
        <v>24</v>
      </c>
      <c r="C21" s="44" t="s">
        <v>25</v>
      </c>
      <c r="D21" s="45" t="s">
        <v>25</v>
      </c>
      <c r="E21" s="46" t="s">
        <v>25</v>
      </c>
      <c r="F21" s="41">
        <v>172122383</v>
      </c>
      <c r="G21" s="41">
        <f>+G22</f>
        <v>172122383</v>
      </c>
    </row>
    <row r="22" spans="2:7" s="15" customFormat="1" x14ac:dyDescent="0.2">
      <c r="B22" s="10" t="s">
        <v>26</v>
      </c>
      <c r="C22" s="47" t="s">
        <v>27</v>
      </c>
      <c r="D22" s="48" t="s">
        <v>27</v>
      </c>
      <c r="E22" s="49" t="s">
        <v>27</v>
      </c>
      <c r="F22" s="42">
        <v>172122383</v>
      </c>
      <c r="G22" s="42">
        <v>172122383</v>
      </c>
    </row>
    <row r="23" spans="2:7" s="15" customFormat="1" x14ac:dyDescent="0.2">
      <c r="B23" s="9" t="s">
        <v>28</v>
      </c>
      <c r="C23" s="44" t="s">
        <v>29</v>
      </c>
      <c r="D23" s="45" t="s">
        <v>29</v>
      </c>
      <c r="E23" s="46" t="s">
        <v>29</v>
      </c>
      <c r="F23" s="41">
        <f>+F24+F25+F26</f>
        <v>25000000</v>
      </c>
      <c r="G23" s="41">
        <f>+G25+G26+G24</f>
        <v>25799999.999999996</v>
      </c>
    </row>
    <row r="24" spans="2:7" s="28" customFormat="1" x14ac:dyDescent="0.2">
      <c r="B24" s="10" t="s">
        <v>441</v>
      </c>
      <c r="C24" s="47" t="s">
        <v>29</v>
      </c>
      <c r="D24" s="48" t="s">
        <v>29</v>
      </c>
      <c r="E24" s="49" t="s">
        <v>29</v>
      </c>
      <c r="F24" s="42">
        <v>0</v>
      </c>
      <c r="G24" s="42">
        <v>1550548.45</v>
      </c>
    </row>
    <row r="25" spans="2:7" s="15" customFormat="1" x14ac:dyDescent="0.2">
      <c r="B25" s="10" t="s">
        <v>30</v>
      </c>
      <c r="C25" s="47" t="s">
        <v>31</v>
      </c>
      <c r="D25" s="48" t="s">
        <v>31</v>
      </c>
      <c r="E25" s="49" t="s">
        <v>31</v>
      </c>
      <c r="F25" s="42">
        <v>11000000</v>
      </c>
      <c r="G25" s="42">
        <v>10507448.779999999</v>
      </c>
    </row>
    <row r="26" spans="2:7" s="15" customFormat="1" x14ac:dyDescent="0.2">
      <c r="B26" s="10" t="s">
        <v>32</v>
      </c>
      <c r="C26" s="47" t="s">
        <v>33</v>
      </c>
      <c r="D26" s="48" t="s">
        <v>33</v>
      </c>
      <c r="E26" s="49" t="s">
        <v>33</v>
      </c>
      <c r="F26" s="42">
        <v>14000000</v>
      </c>
      <c r="G26" s="42">
        <v>13742002.77</v>
      </c>
    </row>
    <row r="27" spans="2:7" s="15" customFormat="1" x14ac:dyDescent="0.2">
      <c r="B27" s="9" t="s">
        <v>34</v>
      </c>
      <c r="C27" s="44" t="s">
        <v>35</v>
      </c>
      <c r="D27" s="45" t="s">
        <v>35</v>
      </c>
      <c r="E27" s="46" t="s">
        <v>35</v>
      </c>
      <c r="F27" s="41">
        <v>266338080</v>
      </c>
      <c r="G27" s="41">
        <f>+G28+G29+G30+G31+G32</f>
        <v>269223965.06</v>
      </c>
    </row>
    <row r="28" spans="2:7" s="15" customFormat="1" x14ac:dyDescent="0.2">
      <c r="B28" s="10" t="s">
        <v>326</v>
      </c>
      <c r="C28" s="47" t="s">
        <v>327</v>
      </c>
      <c r="D28" s="48" t="s">
        <v>327</v>
      </c>
      <c r="E28" s="49" t="s">
        <v>327</v>
      </c>
      <c r="F28" s="42">
        <v>15000000</v>
      </c>
      <c r="G28" s="42">
        <v>17000000</v>
      </c>
    </row>
    <row r="29" spans="2:7" s="15" customFormat="1" x14ac:dyDescent="0.2">
      <c r="B29" s="10" t="s">
        <v>36</v>
      </c>
      <c r="C29" s="47" t="s">
        <v>37</v>
      </c>
      <c r="D29" s="48" t="s">
        <v>37</v>
      </c>
      <c r="E29" s="49" t="s">
        <v>37</v>
      </c>
      <c r="F29" s="42">
        <v>2200080</v>
      </c>
      <c r="G29" s="42">
        <v>2200080</v>
      </c>
    </row>
    <row r="30" spans="2:7" s="15" customFormat="1" x14ac:dyDescent="0.2">
      <c r="B30" s="10" t="s">
        <v>38</v>
      </c>
      <c r="C30" s="47" t="s">
        <v>39</v>
      </c>
      <c r="D30" s="48" t="s">
        <v>39</v>
      </c>
      <c r="E30" s="49" t="s">
        <v>39</v>
      </c>
      <c r="F30" s="42">
        <v>78000000</v>
      </c>
      <c r="G30" s="42">
        <v>75600000</v>
      </c>
    </row>
    <row r="31" spans="2:7" s="15" customFormat="1" x14ac:dyDescent="0.2">
      <c r="B31" s="10" t="s">
        <v>40</v>
      </c>
      <c r="C31" s="47" t="s">
        <v>41</v>
      </c>
      <c r="D31" s="48" t="s">
        <v>41</v>
      </c>
      <c r="E31" s="49" t="s">
        <v>41</v>
      </c>
      <c r="F31" s="42">
        <v>85569000</v>
      </c>
      <c r="G31" s="42">
        <v>80997820</v>
      </c>
    </row>
    <row r="32" spans="2:7" s="15" customFormat="1" x14ac:dyDescent="0.2">
      <c r="B32" s="10" t="s">
        <v>42</v>
      </c>
      <c r="C32" s="47" t="s">
        <v>328</v>
      </c>
      <c r="D32" s="48" t="s">
        <v>328</v>
      </c>
      <c r="E32" s="49" t="s">
        <v>328</v>
      </c>
      <c r="F32" s="42">
        <v>85569000</v>
      </c>
      <c r="G32" s="42">
        <v>93426065.060000002</v>
      </c>
    </row>
    <row r="33" spans="2:9" s="15" customFormat="1" x14ac:dyDescent="0.2">
      <c r="B33" s="9" t="s">
        <v>43</v>
      </c>
      <c r="C33" s="44" t="s">
        <v>44</v>
      </c>
      <c r="D33" s="45" t="s">
        <v>44</v>
      </c>
      <c r="E33" s="46" t="s">
        <v>44</v>
      </c>
      <c r="F33" s="41">
        <v>135761305</v>
      </c>
      <c r="G33" s="41">
        <f>+G34</f>
        <v>135761305</v>
      </c>
    </row>
    <row r="34" spans="2:9" s="15" customFormat="1" x14ac:dyDescent="0.2">
      <c r="B34" s="10" t="s">
        <v>45</v>
      </c>
      <c r="C34" s="47" t="s">
        <v>44</v>
      </c>
      <c r="D34" s="48" t="s">
        <v>44</v>
      </c>
      <c r="E34" s="49" t="s">
        <v>44</v>
      </c>
      <c r="F34" s="42">
        <v>135761305</v>
      </c>
      <c r="G34" s="42">
        <v>135761305</v>
      </c>
    </row>
    <row r="35" spans="2:9" s="15" customFormat="1" x14ac:dyDescent="0.2">
      <c r="B35" s="9" t="s">
        <v>46</v>
      </c>
      <c r="C35" s="44" t="s">
        <v>47</v>
      </c>
      <c r="D35" s="45" t="s">
        <v>47</v>
      </c>
      <c r="E35" s="46" t="s">
        <v>47</v>
      </c>
      <c r="F35" s="41">
        <v>135952788</v>
      </c>
      <c r="G35" s="41">
        <f>+G36</f>
        <v>135952788</v>
      </c>
    </row>
    <row r="36" spans="2:9" s="15" customFormat="1" x14ac:dyDescent="0.2">
      <c r="B36" s="10" t="s">
        <v>48</v>
      </c>
      <c r="C36" s="47" t="s">
        <v>47</v>
      </c>
      <c r="D36" s="48" t="s">
        <v>47</v>
      </c>
      <c r="E36" s="49" t="s">
        <v>47</v>
      </c>
      <c r="F36" s="42">
        <v>135952788</v>
      </c>
      <c r="G36" s="42">
        <v>135952788</v>
      </c>
    </row>
    <row r="37" spans="2:9" s="15" customFormat="1" x14ac:dyDescent="0.2">
      <c r="B37" s="9" t="s">
        <v>49</v>
      </c>
      <c r="C37" s="44" t="s">
        <v>50</v>
      </c>
      <c r="D37" s="45" t="s">
        <v>50</v>
      </c>
      <c r="E37" s="46" t="s">
        <v>50</v>
      </c>
      <c r="F37" s="41">
        <v>21063108</v>
      </c>
      <c r="G37" s="41">
        <f>+G38</f>
        <v>21063108</v>
      </c>
    </row>
    <row r="38" spans="2:9" s="15" customFormat="1" x14ac:dyDescent="0.2">
      <c r="B38" s="10" t="s">
        <v>51</v>
      </c>
      <c r="C38" s="47" t="s">
        <v>50</v>
      </c>
      <c r="D38" s="48" t="s">
        <v>50</v>
      </c>
      <c r="E38" s="49" t="s">
        <v>50</v>
      </c>
      <c r="F38" s="42">
        <v>21063108</v>
      </c>
      <c r="G38" s="42">
        <v>21063108</v>
      </c>
    </row>
    <row r="39" spans="2:9" s="15" customFormat="1" x14ac:dyDescent="0.2">
      <c r="B39" s="9" t="s">
        <v>52</v>
      </c>
      <c r="C39" s="44" t="s">
        <v>53</v>
      </c>
      <c r="D39" s="45" t="s">
        <v>53</v>
      </c>
      <c r="E39" s="46" t="s">
        <v>53</v>
      </c>
      <c r="F39" s="41">
        <v>58687234</v>
      </c>
      <c r="G39" s="41">
        <f>+G40</f>
        <v>78500000</v>
      </c>
    </row>
    <row r="40" spans="2:9" s="15" customFormat="1" x14ac:dyDescent="0.2">
      <c r="B40" s="10" t="s">
        <v>54</v>
      </c>
      <c r="C40" s="47" t="s">
        <v>53</v>
      </c>
      <c r="D40" s="48" t="s">
        <v>53</v>
      </c>
      <c r="E40" s="49" t="s">
        <v>53</v>
      </c>
      <c r="F40" s="42">
        <v>58687234</v>
      </c>
      <c r="G40" s="42">
        <v>78500000</v>
      </c>
      <c r="I40"/>
    </row>
    <row r="41" spans="2:9" s="15" customFormat="1" x14ac:dyDescent="0.2">
      <c r="B41" s="9" t="s">
        <v>55</v>
      </c>
      <c r="C41" s="44" t="s">
        <v>56</v>
      </c>
      <c r="D41" s="45" t="s">
        <v>56</v>
      </c>
      <c r="E41" s="46" t="s">
        <v>56</v>
      </c>
      <c r="F41" s="41">
        <v>24577453</v>
      </c>
      <c r="G41" s="41">
        <f>+G42</f>
        <v>37000000</v>
      </c>
    </row>
    <row r="42" spans="2:9" s="15" customFormat="1" x14ac:dyDescent="0.2">
      <c r="B42" s="10" t="s">
        <v>57</v>
      </c>
      <c r="C42" s="47" t="s">
        <v>56</v>
      </c>
      <c r="D42" s="48" t="s">
        <v>56</v>
      </c>
      <c r="E42" s="49" t="s">
        <v>56</v>
      </c>
      <c r="F42" s="42">
        <v>24577453</v>
      </c>
      <c r="G42" s="42">
        <v>37000000</v>
      </c>
    </row>
    <row r="43" spans="2:9" s="15" customFormat="1" x14ac:dyDescent="0.2">
      <c r="B43" s="9" t="s">
        <v>58</v>
      </c>
      <c r="C43" s="44" t="s">
        <v>59</v>
      </c>
      <c r="D43" s="45" t="s">
        <v>59</v>
      </c>
      <c r="E43" s="46" t="s">
        <v>59</v>
      </c>
      <c r="F43" s="41">
        <v>40200002</v>
      </c>
      <c r="G43" s="41">
        <f>+G44</f>
        <v>40610000</v>
      </c>
    </row>
    <row r="44" spans="2:9" s="15" customFormat="1" x14ac:dyDescent="0.2">
      <c r="B44" s="10" t="s">
        <v>60</v>
      </c>
      <c r="C44" s="47" t="s">
        <v>61</v>
      </c>
      <c r="D44" s="48" t="s">
        <v>61</v>
      </c>
      <c r="E44" s="49" t="s">
        <v>61</v>
      </c>
      <c r="F44" s="42">
        <v>40200002</v>
      </c>
      <c r="G44" s="42">
        <v>40610000</v>
      </c>
    </row>
    <row r="45" spans="2:9" s="15" customFormat="1" x14ac:dyDescent="0.2">
      <c r="B45" s="9" t="s">
        <v>62</v>
      </c>
      <c r="C45" s="44" t="s">
        <v>63</v>
      </c>
      <c r="D45" s="45" t="s">
        <v>63</v>
      </c>
      <c r="E45" s="46" t="s">
        <v>63</v>
      </c>
      <c r="F45" s="41">
        <v>192000</v>
      </c>
      <c r="G45" s="41">
        <f>+G46</f>
        <v>260000</v>
      </c>
    </row>
    <row r="46" spans="2:9" s="15" customFormat="1" x14ac:dyDescent="0.2">
      <c r="B46" s="10" t="s">
        <v>64</v>
      </c>
      <c r="C46" s="47" t="s">
        <v>63</v>
      </c>
      <c r="D46" s="48" t="s">
        <v>63</v>
      </c>
      <c r="E46" s="49" t="s">
        <v>63</v>
      </c>
      <c r="F46" s="42">
        <v>192000</v>
      </c>
      <c r="G46" s="42">
        <v>260000</v>
      </c>
    </row>
    <row r="47" spans="2:9" s="15" customFormat="1" x14ac:dyDescent="0.2">
      <c r="B47" s="9" t="s">
        <v>405</v>
      </c>
      <c r="C47" s="44" t="s">
        <v>406</v>
      </c>
      <c r="D47" s="45" t="s">
        <v>406</v>
      </c>
      <c r="E47" s="46" t="s">
        <v>406</v>
      </c>
      <c r="F47" s="41">
        <v>492000</v>
      </c>
      <c r="G47" s="41">
        <f>+G48</f>
        <v>492000</v>
      </c>
    </row>
    <row r="48" spans="2:9" s="15" customFormat="1" x14ac:dyDescent="0.2">
      <c r="B48" s="10" t="s">
        <v>66</v>
      </c>
      <c r="C48" s="47" t="s">
        <v>65</v>
      </c>
      <c r="D48" s="48" t="s">
        <v>65</v>
      </c>
      <c r="E48" s="49" t="s">
        <v>65</v>
      </c>
      <c r="F48" s="42">
        <v>492000</v>
      </c>
      <c r="G48" s="42">
        <v>492000</v>
      </c>
    </row>
    <row r="49" spans="2:7" s="15" customFormat="1" x14ac:dyDescent="0.2">
      <c r="B49" s="9" t="s">
        <v>67</v>
      </c>
      <c r="C49" s="44" t="s">
        <v>68</v>
      </c>
      <c r="D49" s="45" t="s">
        <v>68</v>
      </c>
      <c r="E49" s="46" t="s">
        <v>68</v>
      </c>
      <c r="F49" s="41">
        <v>10700000</v>
      </c>
      <c r="G49" s="41">
        <f>+G50+G51</f>
        <v>11450000</v>
      </c>
    </row>
    <row r="50" spans="2:7" s="15" customFormat="1" x14ac:dyDescent="0.2">
      <c r="B50" s="10" t="s">
        <v>69</v>
      </c>
      <c r="C50" s="47" t="s">
        <v>68</v>
      </c>
      <c r="D50" s="48" t="s">
        <v>68</v>
      </c>
      <c r="E50" s="49" t="s">
        <v>68</v>
      </c>
      <c r="F50" s="42">
        <v>10000000</v>
      </c>
      <c r="G50" s="42">
        <v>10750000</v>
      </c>
    </row>
    <row r="51" spans="2:7" s="15" customFormat="1" x14ac:dyDescent="0.2">
      <c r="B51" s="10" t="s">
        <v>70</v>
      </c>
      <c r="C51" s="47" t="s">
        <v>71</v>
      </c>
      <c r="D51" s="48" t="s">
        <v>71</v>
      </c>
      <c r="E51" s="49" t="s">
        <v>71</v>
      </c>
      <c r="F51" s="42">
        <v>700000</v>
      </c>
      <c r="G51" s="42">
        <v>700000</v>
      </c>
    </row>
    <row r="52" spans="2:7" s="15" customFormat="1" x14ac:dyDescent="0.2">
      <c r="B52" s="9" t="s">
        <v>72</v>
      </c>
      <c r="C52" s="44" t="s">
        <v>73</v>
      </c>
      <c r="D52" s="45" t="s">
        <v>73</v>
      </c>
      <c r="E52" s="46" t="s">
        <v>73</v>
      </c>
      <c r="F52" s="41">
        <v>3000000</v>
      </c>
      <c r="G52" s="41">
        <f>+G53</f>
        <v>47500.2</v>
      </c>
    </row>
    <row r="53" spans="2:7" s="15" customFormat="1" x14ac:dyDescent="0.2">
      <c r="B53" s="10" t="s">
        <v>74</v>
      </c>
      <c r="C53" s="47" t="s">
        <v>73</v>
      </c>
      <c r="D53" s="48" t="s">
        <v>73</v>
      </c>
      <c r="E53" s="49" t="s">
        <v>73</v>
      </c>
      <c r="F53" s="42">
        <v>3000000</v>
      </c>
      <c r="G53" s="42">
        <v>47500.2</v>
      </c>
    </row>
    <row r="54" spans="2:7" s="15" customFormat="1" x14ac:dyDescent="0.2">
      <c r="B54" s="9" t="s">
        <v>75</v>
      </c>
      <c r="C54" s="44" t="s">
        <v>76</v>
      </c>
      <c r="D54" s="45" t="s">
        <v>76</v>
      </c>
      <c r="E54" s="46" t="s">
        <v>76</v>
      </c>
      <c r="F54" s="41">
        <v>27000000</v>
      </c>
      <c r="G54" s="41">
        <f>+G55</f>
        <v>34000000</v>
      </c>
    </row>
    <row r="55" spans="2:7" s="15" customFormat="1" x14ac:dyDescent="0.2">
      <c r="B55" s="10" t="s">
        <v>77</v>
      </c>
      <c r="C55" s="47" t="s">
        <v>76</v>
      </c>
      <c r="D55" s="48" t="s">
        <v>76</v>
      </c>
      <c r="E55" s="49" t="s">
        <v>76</v>
      </c>
      <c r="F55" s="42">
        <v>27000000</v>
      </c>
      <c r="G55" s="42">
        <v>34000000</v>
      </c>
    </row>
    <row r="56" spans="2:7" s="37" customFormat="1" x14ac:dyDescent="0.2">
      <c r="B56" s="9" t="s">
        <v>449</v>
      </c>
      <c r="C56" s="44" t="s">
        <v>451</v>
      </c>
      <c r="D56" s="45" t="s">
        <v>76</v>
      </c>
      <c r="E56" s="46" t="s">
        <v>76</v>
      </c>
      <c r="F56" s="41">
        <f>+F57</f>
        <v>0</v>
      </c>
      <c r="G56" s="41">
        <f>+G57</f>
        <v>650000</v>
      </c>
    </row>
    <row r="57" spans="2:7" s="37" customFormat="1" x14ac:dyDescent="0.2">
      <c r="B57" s="10" t="s">
        <v>450</v>
      </c>
      <c r="C57" s="47" t="s">
        <v>451</v>
      </c>
      <c r="D57" s="48" t="s">
        <v>76</v>
      </c>
      <c r="E57" s="49" t="s">
        <v>76</v>
      </c>
      <c r="F57" s="42">
        <v>0</v>
      </c>
      <c r="G57" s="42">
        <v>650000</v>
      </c>
    </row>
    <row r="58" spans="2:7" s="23" customFormat="1" x14ac:dyDescent="0.2">
      <c r="B58" s="9" t="s">
        <v>419</v>
      </c>
      <c r="C58" s="44" t="s">
        <v>420</v>
      </c>
      <c r="D58" s="45"/>
      <c r="E58" s="46"/>
      <c r="F58" s="41">
        <v>0</v>
      </c>
      <c r="G58" s="41">
        <f>+G59</f>
        <v>1343639.6</v>
      </c>
    </row>
    <row r="59" spans="2:7" s="23" customFormat="1" x14ac:dyDescent="0.2">
      <c r="B59" s="10" t="s">
        <v>421</v>
      </c>
      <c r="C59" s="47" t="s">
        <v>420</v>
      </c>
      <c r="D59" s="48"/>
      <c r="E59" s="49"/>
      <c r="F59" s="42">
        <v>0</v>
      </c>
      <c r="G59" s="42">
        <v>1343639.6</v>
      </c>
    </row>
    <row r="60" spans="2:7" s="23" customFormat="1" x14ac:dyDescent="0.2">
      <c r="B60" s="9" t="s">
        <v>422</v>
      </c>
      <c r="C60" s="44" t="s">
        <v>423</v>
      </c>
      <c r="D60" s="45"/>
      <c r="E60" s="46"/>
      <c r="F60" s="41">
        <v>0</v>
      </c>
      <c r="G60" s="41">
        <f>+G61</f>
        <v>778499.8</v>
      </c>
    </row>
    <row r="61" spans="2:7" s="23" customFormat="1" x14ac:dyDescent="0.2">
      <c r="B61" s="10" t="s">
        <v>424</v>
      </c>
      <c r="C61" s="47" t="s">
        <v>423</v>
      </c>
      <c r="D61" s="48"/>
      <c r="E61" s="49"/>
      <c r="F61" s="42">
        <v>0</v>
      </c>
      <c r="G61" s="42">
        <v>778499.8</v>
      </c>
    </row>
    <row r="62" spans="2:7" s="15" customFormat="1" x14ac:dyDescent="0.2">
      <c r="B62" s="9" t="s">
        <v>78</v>
      </c>
      <c r="C62" s="44" t="s">
        <v>79</v>
      </c>
      <c r="D62" s="45" t="s">
        <v>79</v>
      </c>
      <c r="E62" s="46" t="s">
        <v>79</v>
      </c>
      <c r="F62" s="41">
        <v>1200000</v>
      </c>
      <c r="G62" s="41">
        <f>+G63</f>
        <v>1600000</v>
      </c>
    </row>
    <row r="63" spans="2:7" s="15" customFormat="1" x14ac:dyDescent="0.2">
      <c r="B63" s="10" t="s">
        <v>80</v>
      </c>
      <c r="C63" s="47" t="s">
        <v>79</v>
      </c>
      <c r="D63" s="48" t="s">
        <v>79</v>
      </c>
      <c r="E63" s="49" t="s">
        <v>79</v>
      </c>
      <c r="F63" s="42">
        <v>1200000</v>
      </c>
      <c r="G63" s="42">
        <v>1600000</v>
      </c>
    </row>
    <row r="64" spans="2:7" s="15" customFormat="1" x14ac:dyDescent="0.2">
      <c r="B64" s="9" t="s">
        <v>81</v>
      </c>
      <c r="C64" s="44" t="s">
        <v>82</v>
      </c>
      <c r="D64" s="45" t="s">
        <v>82</v>
      </c>
      <c r="E64" s="46" t="s">
        <v>82</v>
      </c>
      <c r="F64" s="41">
        <v>45280000</v>
      </c>
      <c r="G64" s="41">
        <f>+G65+G66</f>
        <v>52520173.530000001</v>
      </c>
    </row>
    <row r="65" spans="2:7" s="15" customFormat="1" x14ac:dyDescent="0.2">
      <c r="B65" s="10" t="s">
        <v>83</v>
      </c>
      <c r="C65" s="47" t="s">
        <v>82</v>
      </c>
      <c r="D65" s="48" t="s">
        <v>82</v>
      </c>
      <c r="E65" s="49" t="s">
        <v>82</v>
      </c>
      <c r="F65" s="42">
        <v>40080000</v>
      </c>
      <c r="G65" s="42">
        <v>46320173.530000001</v>
      </c>
    </row>
    <row r="66" spans="2:7" s="15" customFormat="1" x14ac:dyDescent="0.2">
      <c r="B66" s="10" t="s">
        <v>329</v>
      </c>
      <c r="C66" s="47" t="s">
        <v>330</v>
      </c>
      <c r="D66" s="48" t="s">
        <v>330</v>
      </c>
      <c r="E66" s="49" t="s">
        <v>330</v>
      </c>
      <c r="F66" s="42">
        <v>5200000</v>
      </c>
      <c r="G66" s="42">
        <v>6200000</v>
      </c>
    </row>
    <row r="67" spans="2:7" s="15" customFormat="1" x14ac:dyDescent="0.2">
      <c r="B67" s="9" t="s">
        <v>331</v>
      </c>
      <c r="C67" s="44" t="s">
        <v>332</v>
      </c>
      <c r="D67" s="45" t="s">
        <v>332</v>
      </c>
      <c r="E67" s="46" t="s">
        <v>332</v>
      </c>
      <c r="F67" s="41">
        <v>600000</v>
      </c>
      <c r="G67" s="41">
        <f>+G68+G69</f>
        <v>13276000.300000001</v>
      </c>
    </row>
    <row r="68" spans="2:7" s="15" customFormat="1" x14ac:dyDescent="0.2">
      <c r="B68" s="10" t="s">
        <v>333</v>
      </c>
      <c r="C68" s="47" t="s">
        <v>334</v>
      </c>
      <c r="D68" s="48" t="s">
        <v>334</v>
      </c>
      <c r="E68" s="49" t="s">
        <v>334</v>
      </c>
      <c r="F68" s="42">
        <v>100000</v>
      </c>
      <c r="G68" s="42">
        <v>0</v>
      </c>
    </row>
    <row r="69" spans="2:7" s="15" customFormat="1" x14ac:dyDescent="0.2">
      <c r="B69" s="10" t="s">
        <v>335</v>
      </c>
      <c r="C69" s="47" t="s">
        <v>336</v>
      </c>
      <c r="D69" s="48" t="s">
        <v>336</v>
      </c>
      <c r="E69" s="49" t="s">
        <v>336</v>
      </c>
      <c r="F69" s="42">
        <v>500000</v>
      </c>
      <c r="G69" s="42">
        <v>13276000.300000001</v>
      </c>
    </row>
    <row r="70" spans="2:7" s="15" customFormat="1" x14ac:dyDescent="0.2">
      <c r="B70" s="9" t="s">
        <v>337</v>
      </c>
      <c r="C70" s="44" t="s">
        <v>338</v>
      </c>
      <c r="D70" s="45" t="s">
        <v>338</v>
      </c>
      <c r="E70" s="46" t="s">
        <v>338</v>
      </c>
      <c r="F70" s="41">
        <v>10400000</v>
      </c>
      <c r="G70" s="41">
        <f>+G71</f>
        <v>7000000</v>
      </c>
    </row>
    <row r="71" spans="2:7" s="15" customFormat="1" x14ac:dyDescent="0.2">
      <c r="B71" s="10" t="s">
        <v>339</v>
      </c>
      <c r="C71" s="47" t="s">
        <v>338</v>
      </c>
      <c r="D71" s="48" t="s">
        <v>338</v>
      </c>
      <c r="E71" s="49" t="s">
        <v>338</v>
      </c>
      <c r="F71" s="42">
        <v>10400000</v>
      </c>
      <c r="G71" s="42">
        <v>7000000</v>
      </c>
    </row>
    <row r="72" spans="2:7" s="15" customFormat="1" x14ac:dyDescent="0.2">
      <c r="B72" s="9" t="s">
        <v>84</v>
      </c>
      <c r="C72" s="44" t="s">
        <v>85</v>
      </c>
      <c r="D72" s="45" t="s">
        <v>85</v>
      </c>
      <c r="E72" s="46" t="s">
        <v>85</v>
      </c>
      <c r="F72" s="41">
        <v>5200000</v>
      </c>
      <c r="G72" s="41">
        <f>+G73</f>
        <v>7304826.4699999997</v>
      </c>
    </row>
    <row r="73" spans="2:7" s="15" customFormat="1" x14ac:dyDescent="0.2">
      <c r="B73" s="10" t="s">
        <v>86</v>
      </c>
      <c r="C73" s="47" t="s">
        <v>87</v>
      </c>
      <c r="D73" s="48" t="s">
        <v>87</v>
      </c>
      <c r="E73" s="49" t="s">
        <v>87</v>
      </c>
      <c r="F73" s="42">
        <v>5200000</v>
      </c>
      <c r="G73" s="42">
        <v>7304826.4699999997</v>
      </c>
    </row>
    <row r="74" spans="2:7" s="15" customFormat="1" x14ac:dyDescent="0.2">
      <c r="B74" s="9" t="s">
        <v>340</v>
      </c>
      <c r="C74" s="44" t="s">
        <v>341</v>
      </c>
      <c r="D74" s="45" t="s">
        <v>341</v>
      </c>
      <c r="E74" s="46" t="s">
        <v>341</v>
      </c>
      <c r="F74" s="41">
        <v>600000</v>
      </c>
      <c r="G74" s="41">
        <f>+G75</f>
        <v>749943.9</v>
      </c>
    </row>
    <row r="75" spans="2:7" s="15" customFormat="1" x14ac:dyDescent="0.2">
      <c r="B75" s="10" t="s">
        <v>342</v>
      </c>
      <c r="C75" s="47" t="s">
        <v>343</v>
      </c>
      <c r="D75" s="48" t="s">
        <v>343</v>
      </c>
      <c r="E75" s="49" t="s">
        <v>343</v>
      </c>
      <c r="F75" s="42">
        <v>600000</v>
      </c>
      <c r="G75" s="42">
        <v>749943.9</v>
      </c>
    </row>
    <row r="76" spans="2:7" s="15" customFormat="1" x14ac:dyDescent="0.2">
      <c r="B76" s="9" t="s">
        <v>88</v>
      </c>
      <c r="C76" s="44" t="s">
        <v>89</v>
      </c>
      <c r="D76" s="45" t="s">
        <v>89</v>
      </c>
      <c r="E76" s="46" t="s">
        <v>89</v>
      </c>
      <c r="F76" s="41">
        <v>7000000</v>
      </c>
      <c r="G76" s="41">
        <f>+G77</f>
        <v>6922201.1600000001</v>
      </c>
    </row>
    <row r="77" spans="2:7" s="15" customFormat="1" x14ac:dyDescent="0.2">
      <c r="B77" s="10" t="s">
        <v>90</v>
      </c>
      <c r="C77" s="47" t="s">
        <v>89</v>
      </c>
      <c r="D77" s="48" t="s">
        <v>89</v>
      </c>
      <c r="E77" s="49" t="s">
        <v>89</v>
      </c>
      <c r="F77" s="42">
        <v>7000000</v>
      </c>
      <c r="G77" s="42">
        <v>6922201.1600000001</v>
      </c>
    </row>
    <row r="78" spans="2:7" s="15" customFormat="1" x14ac:dyDescent="0.2">
      <c r="B78" s="9" t="s">
        <v>91</v>
      </c>
      <c r="C78" s="44" t="s">
        <v>92</v>
      </c>
      <c r="D78" s="45" t="s">
        <v>92</v>
      </c>
      <c r="E78" s="46" t="s">
        <v>92</v>
      </c>
      <c r="F78" s="41">
        <v>21400000</v>
      </c>
      <c r="G78" s="41">
        <f>+G79</f>
        <v>25813962.870000001</v>
      </c>
    </row>
    <row r="79" spans="2:7" s="15" customFormat="1" x14ac:dyDescent="0.2">
      <c r="B79" s="10" t="s">
        <v>93</v>
      </c>
      <c r="C79" s="47" t="s">
        <v>92</v>
      </c>
      <c r="D79" s="48" t="s">
        <v>92</v>
      </c>
      <c r="E79" s="49" t="s">
        <v>92</v>
      </c>
      <c r="F79" s="42">
        <v>21400000</v>
      </c>
      <c r="G79" s="42">
        <v>25813962.870000001</v>
      </c>
    </row>
    <row r="80" spans="2:7" s="15" customFormat="1" x14ac:dyDescent="0.2">
      <c r="B80" s="9" t="s">
        <v>344</v>
      </c>
      <c r="C80" s="44" t="s">
        <v>345</v>
      </c>
      <c r="D80" s="45" t="s">
        <v>345</v>
      </c>
      <c r="E80" s="46" t="s">
        <v>345</v>
      </c>
      <c r="F80" s="41">
        <v>10000000</v>
      </c>
      <c r="G80" s="41">
        <f>+G81</f>
        <v>9927854.9399999995</v>
      </c>
    </row>
    <row r="81" spans="2:7" s="15" customFormat="1" x14ac:dyDescent="0.2">
      <c r="B81" s="10" t="s">
        <v>346</v>
      </c>
      <c r="C81" s="47" t="s">
        <v>345</v>
      </c>
      <c r="D81" s="48" t="s">
        <v>345</v>
      </c>
      <c r="E81" s="49" t="s">
        <v>345</v>
      </c>
      <c r="F81" s="42">
        <v>10000000</v>
      </c>
      <c r="G81" s="42">
        <v>9927854.9399999995</v>
      </c>
    </row>
    <row r="82" spans="2:7" s="15" customFormat="1" x14ac:dyDescent="0.2">
      <c r="B82" s="9" t="s">
        <v>94</v>
      </c>
      <c r="C82" s="44" t="s">
        <v>95</v>
      </c>
      <c r="D82" s="45" t="s">
        <v>95</v>
      </c>
      <c r="E82" s="46" t="s">
        <v>95</v>
      </c>
      <c r="F82" s="41">
        <v>10850000</v>
      </c>
      <c r="G82" s="41">
        <f>+G83+G84+G85</f>
        <v>10965957.029999999</v>
      </c>
    </row>
    <row r="83" spans="2:7" s="15" customFormat="1" x14ac:dyDescent="0.2">
      <c r="B83" s="10" t="s">
        <v>96</v>
      </c>
      <c r="C83" s="47" t="s">
        <v>97</v>
      </c>
      <c r="D83" s="48" t="s">
        <v>97</v>
      </c>
      <c r="E83" s="49" t="s">
        <v>97</v>
      </c>
      <c r="F83" s="42">
        <v>10400000</v>
      </c>
      <c r="G83" s="42">
        <v>7926778.4900000002</v>
      </c>
    </row>
    <row r="84" spans="2:7" s="15" customFormat="1" x14ac:dyDescent="0.2">
      <c r="B84" s="10" t="s">
        <v>98</v>
      </c>
      <c r="C84" s="47" t="s">
        <v>99</v>
      </c>
      <c r="D84" s="48" t="s">
        <v>99</v>
      </c>
      <c r="E84" s="49" t="s">
        <v>99</v>
      </c>
      <c r="F84" s="42">
        <v>450000</v>
      </c>
      <c r="G84" s="42">
        <v>2923221.51</v>
      </c>
    </row>
    <row r="85" spans="2:7" s="36" customFormat="1" x14ac:dyDescent="0.2">
      <c r="B85" s="10" t="s">
        <v>445</v>
      </c>
      <c r="C85" s="47" t="s">
        <v>448</v>
      </c>
      <c r="D85" s="48" t="s">
        <v>99</v>
      </c>
      <c r="E85" s="49" t="s">
        <v>99</v>
      </c>
      <c r="F85" s="42">
        <v>0</v>
      </c>
      <c r="G85" s="42">
        <v>115957.03</v>
      </c>
    </row>
    <row r="86" spans="2:7" s="15" customFormat="1" x14ac:dyDescent="0.2">
      <c r="B86" s="9" t="s">
        <v>100</v>
      </c>
      <c r="C86" s="44" t="s">
        <v>101</v>
      </c>
      <c r="D86" s="45" t="s">
        <v>101</v>
      </c>
      <c r="E86" s="46" t="s">
        <v>101</v>
      </c>
      <c r="F86" s="41">
        <v>7300000</v>
      </c>
      <c r="G86" s="41">
        <f>+G87+G88+G89+G90+G91+G92</f>
        <v>15120200</v>
      </c>
    </row>
    <row r="87" spans="2:7" s="15" customFormat="1" x14ac:dyDescent="0.2">
      <c r="B87" s="10" t="s">
        <v>102</v>
      </c>
      <c r="C87" s="47" t="s">
        <v>103</v>
      </c>
      <c r="D87" s="48" t="s">
        <v>103</v>
      </c>
      <c r="E87" s="49" t="s">
        <v>103</v>
      </c>
      <c r="F87" s="42">
        <v>200000</v>
      </c>
      <c r="G87" s="42">
        <v>0</v>
      </c>
    </row>
    <row r="88" spans="2:7" s="23" customFormat="1" x14ac:dyDescent="0.2">
      <c r="B88" s="10" t="s">
        <v>425</v>
      </c>
      <c r="C88" s="47" t="s">
        <v>426</v>
      </c>
      <c r="D88" s="48" t="s">
        <v>103</v>
      </c>
      <c r="E88" s="49" t="s">
        <v>103</v>
      </c>
      <c r="F88" s="42">
        <v>0</v>
      </c>
      <c r="G88" s="42">
        <v>176871.38</v>
      </c>
    </row>
    <row r="89" spans="2:7" s="15" customFormat="1" x14ac:dyDescent="0.2">
      <c r="B89" s="10" t="s">
        <v>347</v>
      </c>
      <c r="C89" s="47" t="s">
        <v>348</v>
      </c>
      <c r="D89" s="48" t="s">
        <v>348</v>
      </c>
      <c r="E89" s="49" t="s">
        <v>348</v>
      </c>
      <c r="F89" s="42">
        <v>1000000</v>
      </c>
      <c r="G89" s="42">
        <v>500000</v>
      </c>
    </row>
    <row r="90" spans="2:7" s="15" customFormat="1" x14ac:dyDescent="0.2">
      <c r="B90" s="10" t="s">
        <v>349</v>
      </c>
      <c r="C90" s="47" t="s">
        <v>350</v>
      </c>
      <c r="D90" s="48" t="s">
        <v>350</v>
      </c>
      <c r="E90" s="49" t="s">
        <v>350</v>
      </c>
      <c r="F90" s="42">
        <v>5200000</v>
      </c>
      <c r="G90" s="42">
        <v>5042632.97</v>
      </c>
    </row>
    <row r="91" spans="2:7" s="15" customFormat="1" x14ac:dyDescent="0.2">
      <c r="B91" s="10" t="s">
        <v>104</v>
      </c>
      <c r="C91" s="47" t="s">
        <v>105</v>
      </c>
      <c r="D91" s="48" t="s">
        <v>105</v>
      </c>
      <c r="E91" s="49" t="s">
        <v>105</v>
      </c>
      <c r="F91" s="42">
        <v>400000</v>
      </c>
      <c r="G91" s="42">
        <v>1020360.2</v>
      </c>
    </row>
    <row r="92" spans="2:7" s="15" customFormat="1" x14ac:dyDescent="0.2">
      <c r="B92" s="10" t="s">
        <v>106</v>
      </c>
      <c r="C92" s="47" t="s">
        <v>107</v>
      </c>
      <c r="D92" s="48" t="s">
        <v>107</v>
      </c>
      <c r="E92" s="49" t="s">
        <v>107</v>
      </c>
      <c r="F92" s="42">
        <v>500000</v>
      </c>
      <c r="G92" s="42">
        <v>8380335.4500000002</v>
      </c>
    </row>
    <row r="93" spans="2:7" s="15" customFormat="1" x14ac:dyDescent="0.2">
      <c r="B93" s="9" t="s">
        <v>108</v>
      </c>
      <c r="C93" s="44" t="s">
        <v>109</v>
      </c>
      <c r="D93" s="45" t="s">
        <v>109</v>
      </c>
      <c r="E93" s="46" t="s">
        <v>109</v>
      </c>
      <c r="F93" s="41">
        <v>2359300</v>
      </c>
      <c r="G93" s="41">
        <f>+G94</f>
        <v>2359300</v>
      </c>
    </row>
    <row r="94" spans="2:7" s="15" customFormat="1" x14ac:dyDescent="0.2">
      <c r="B94" s="10" t="s">
        <v>407</v>
      </c>
      <c r="C94" s="47" t="s">
        <v>408</v>
      </c>
      <c r="D94" s="48" t="s">
        <v>408</v>
      </c>
      <c r="E94" s="49" t="s">
        <v>408</v>
      </c>
      <c r="F94" s="42">
        <v>2359300</v>
      </c>
      <c r="G94" s="42">
        <v>2359300</v>
      </c>
    </row>
    <row r="95" spans="2:7" s="15" customFormat="1" x14ac:dyDescent="0.2">
      <c r="B95" s="9" t="s">
        <v>351</v>
      </c>
      <c r="C95" s="44" t="s">
        <v>352</v>
      </c>
      <c r="D95" s="45" t="s">
        <v>352</v>
      </c>
      <c r="E95" s="46" t="s">
        <v>352</v>
      </c>
      <c r="F95" s="41">
        <v>50000</v>
      </c>
      <c r="G95" s="41">
        <f>+G96</f>
        <v>0</v>
      </c>
    </row>
    <row r="96" spans="2:7" s="15" customFormat="1" x14ac:dyDescent="0.2">
      <c r="B96" s="10" t="s">
        <v>353</v>
      </c>
      <c r="C96" s="47" t="s">
        <v>352</v>
      </c>
      <c r="D96" s="48" t="s">
        <v>352</v>
      </c>
      <c r="E96" s="49" t="s">
        <v>352</v>
      </c>
      <c r="F96" s="42">
        <v>50000</v>
      </c>
      <c r="G96" s="42">
        <v>0</v>
      </c>
    </row>
    <row r="97" spans="2:8" s="15" customFormat="1" x14ac:dyDescent="0.2">
      <c r="B97" s="9" t="s">
        <v>110</v>
      </c>
      <c r="C97" s="44" t="s">
        <v>111</v>
      </c>
      <c r="D97" s="45" t="s">
        <v>111</v>
      </c>
      <c r="E97" s="46" t="s">
        <v>111</v>
      </c>
      <c r="F97" s="41">
        <v>3000000</v>
      </c>
      <c r="G97" s="41">
        <f>+G98+G99</f>
        <v>1554529.3599999999</v>
      </c>
    </row>
    <row r="98" spans="2:8" s="15" customFormat="1" x14ac:dyDescent="0.2">
      <c r="B98" s="10" t="s">
        <v>112</v>
      </c>
      <c r="C98" s="47" t="s">
        <v>113</v>
      </c>
      <c r="D98" s="48" t="s">
        <v>113</v>
      </c>
      <c r="E98" s="49" t="s">
        <v>113</v>
      </c>
      <c r="F98" s="42">
        <v>3000000</v>
      </c>
      <c r="G98" s="42">
        <v>1301278</v>
      </c>
      <c r="H98"/>
    </row>
    <row r="99" spans="2:8" s="23" customFormat="1" x14ac:dyDescent="0.2">
      <c r="B99" s="10" t="s">
        <v>427</v>
      </c>
      <c r="C99" s="47" t="s">
        <v>428</v>
      </c>
      <c r="D99" s="48"/>
      <c r="E99" s="49"/>
      <c r="F99" s="42">
        <v>0</v>
      </c>
      <c r="G99" s="42">
        <v>253251.36</v>
      </c>
      <c r="H99"/>
    </row>
    <row r="100" spans="2:8" s="15" customFormat="1" x14ac:dyDescent="0.2">
      <c r="B100" s="9" t="s">
        <v>114</v>
      </c>
      <c r="C100" s="44" t="s">
        <v>115</v>
      </c>
      <c r="D100" s="45" t="s">
        <v>115</v>
      </c>
      <c r="E100" s="46" t="s">
        <v>115</v>
      </c>
      <c r="F100" s="41">
        <v>15600000</v>
      </c>
      <c r="G100" s="41">
        <f>+G101</f>
        <v>16600000</v>
      </c>
      <c r="H100"/>
    </row>
    <row r="101" spans="2:8" s="15" customFormat="1" x14ac:dyDescent="0.2">
      <c r="B101" s="10" t="s">
        <v>116</v>
      </c>
      <c r="C101" s="47" t="s">
        <v>117</v>
      </c>
      <c r="D101" s="48" t="s">
        <v>117</v>
      </c>
      <c r="E101" s="49" t="s">
        <v>117</v>
      </c>
      <c r="F101" s="42">
        <v>15600000</v>
      </c>
      <c r="G101" s="42">
        <v>16600000</v>
      </c>
      <c r="H101"/>
    </row>
    <row r="102" spans="2:8" s="15" customFormat="1" x14ac:dyDescent="0.2">
      <c r="B102" s="9" t="s">
        <v>118</v>
      </c>
      <c r="C102" s="44" t="s">
        <v>119</v>
      </c>
      <c r="D102" s="45" t="s">
        <v>119</v>
      </c>
      <c r="E102" s="46" t="s">
        <v>119</v>
      </c>
      <c r="F102" s="41">
        <v>20004479</v>
      </c>
      <c r="G102" s="41">
        <f>+G103+G104+G105+G106+G107+G108</f>
        <v>21962621.34</v>
      </c>
      <c r="H102"/>
    </row>
    <row r="103" spans="2:8" s="15" customFormat="1" x14ac:dyDescent="0.2">
      <c r="B103" s="10" t="s">
        <v>409</v>
      </c>
      <c r="C103" s="47" t="s">
        <v>354</v>
      </c>
      <c r="D103" s="48" t="s">
        <v>354</v>
      </c>
      <c r="E103" s="49" t="s">
        <v>354</v>
      </c>
      <c r="F103" s="42">
        <v>700000</v>
      </c>
      <c r="G103" s="42">
        <v>0</v>
      </c>
      <c r="H103"/>
    </row>
    <row r="104" spans="2:8" s="15" customFormat="1" x14ac:dyDescent="0.2">
      <c r="B104" s="10" t="s">
        <v>410</v>
      </c>
      <c r="C104" s="47" t="s">
        <v>120</v>
      </c>
      <c r="D104" s="48" t="s">
        <v>120</v>
      </c>
      <c r="E104" s="49" t="s">
        <v>120</v>
      </c>
      <c r="F104" s="42">
        <v>1500000</v>
      </c>
      <c r="G104" s="42">
        <v>3136351.96</v>
      </c>
      <c r="H104"/>
    </row>
    <row r="105" spans="2:8" s="39" customFormat="1" x14ac:dyDescent="0.2">
      <c r="B105" s="10" t="s">
        <v>456</v>
      </c>
      <c r="C105" s="47" t="s">
        <v>457</v>
      </c>
      <c r="D105" s="48"/>
      <c r="E105" s="49"/>
      <c r="F105" s="42">
        <v>0</v>
      </c>
      <c r="G105" s="42">
        <v>234908</v>
      </c>
      <c r="H105"/>
    </row>
    <row r="106" spans="2:8" s="15" customFormat="1" x14ac:dyDescent="0.2">
      <c r="B106" s="10" t="s">
        <v>411</v>
      </c>
      <c r="C106" s="47" t="s">
        <v>121</v>
      </c>
      <c r="D106" s="48" t="s">
        <v>121</v>
      </c>
      <c r="E106" s="49" t="s">
        <v>121</v>
      </c>
      <c r="F106" s="42">
        <v>5200000</v>
      </c>
      <c r="G106" s="42">
        <v>2377335.0299999998</v>
      </c>
      <c r="H106"/>
    </row>
    <row r="107" spans="2:8" s="15" customFormat="1" x14ac:dyDescent="0.2">
      <c r="B107" s="10" t="s">
        <v>122</v>
      </c>
      <c r="C107" s="47" t="s">
        <v>123</v>
      </c>
      <c r="D107" s="48" t="s">
        <v>123</v>
      </c>
      <c r="E107" s="49" t="s">
        <v>123</v>
      </c>
      <c r="F107" s="42">
        <v>604479</v>
      </c>
      <c r="G107" s="42">
        <v>3978517.19</v>
      </c>
      <c r="H107"/>
    </row>
    <row r="108" spans="2:8" s="15" customFormat="1" x14ac:dyDescent="0.2">
      <c r="B108" s="10" t="s">
        <v>124</v>
      </c>
      <c r="C108" s="47" t="s">
        <v>125</v>
      </c>
      <c r="D108" s="48" t="s">
        <v>125</v>
      </c>
      <c r="E108" s="49" t="s">
        <v>125</v>
      </c>
      <c r="F108" s="42">
        <v>12000000</v>
      </c>
      <c r="G108" s="42">
        <v>12235509.16</v>
      </c>
      <c r="H108"/>
    </row>
    <row r="109" spans="2:8" s="15" customFormat="1" x14ac:dyDescent="0.2">
      <c r="B109" s="9" t="s">
        <v>126</v>
      </c>
      <c r="C109" s="44" t="s">
        <v>127</v>
      </c>
      <c r="D109" s="45" t="s">
        <v>127</v>
      </c>
      <c r="E109" s="46" t="s">
        <v>127</v>
      </c>
      <c r="F109" s="41">
        <v>3000000</v>
      </c>
      <c r="G109" s="41">
        <f>+G110</f>
        <v>103500</v>
      </c>
      <c r="H109"/>
    </row>
    <row r="110" spans="2:8" s="15" customFormat="1" x14ac:dyDescent="0.2">
      <c r="B110" s="10" t="s">
        <v>128</v>
      </c>
      <c r="C110" s="47" t="s">
        <v>129</v>
      </c>
      <c r="D110" s="48" t="s">
        <v>129</v>
      </c>
      <c r="E110" s="49" t="s">
        <v>129</v>
      </c>
      <c r="F110" s="42">
        <v>3000000</v>
      </c>
      <c r="G110" s="42">
        <v>103500</v>
      </c>
      <c r="H110"/>
    </row>
    <row r="111" spans="2:8" s="15" customFormat="1" x14ac:dyDescent="0.2">
      <c r="B111" s="9" t="s">
        <v>355</v>
      </c>
      <c r="C111" s="44" t="s">
        <v>356</v>
      </c>
      <c r="D111" s="45" t="s">
        <v>356</v>
      </c>
      <c r="E111" s="46" t="s">
        <v>356</v>
      </c>
      <c r="F111" s="41">
        <v>50000</v>
      </c>
      <c r="G111" s="41">
        <f>+G112</f>
        <v>469400</v>
      </c>
      <c r="H111"/>
    </row>
    <row r="112" spans="2:8" s="15" customFormat="1" x14ac:dyDescent="0.2">
      <c r="B112" s="10" t="s">
        <v>357</v>
      </c>
      <c r="C112" s="47" t="s">
        <v>356</v>
      </c>
      <c r="D112" s="48" t="s">
        <v>356</v>
      </c>
      <c r="E112" s="49" t="s">
        <v>356</v>
      </c>
      <c r="F112" s="42">
        <v>50000</v>
      </c>
      <c r="G112" s="42">
        <v>469400</v>
      </c>
      <c r="H112"/>
    </row>
    <row r="113" spans="2:8" s="15" customFormat="1" x14ac:dyDescent="0.2">
      <c r="B113" s="9" t="s">
        <v>130</v>
      </c>
      <c r="C113" s="44" t="s">
        <v>131</v>
      </c>
      <c r="D113" s="45" t="s">
        <v>131</v>
      </c>
      <c r="E113" s="46" t="s">
        <v>131</v>
      </c>
      <c r="F113" s="41">
        <v>20301597</v>
      </c>
      <c r="G113" s="41">
        <f>+G114+G115</f>
        <v>22173597</v>
      </c>
      <c r="H113"/>
    </row>
    <row r="114" spans="2:8" s="15" customFormat="1" x14ac:dyDescent="0.2">
      <c r="B114" s="10" t="s">
        <v>358</v>
      </c>
      <c r="C114" s="47" t="s">
        <v>131</v>
      </c>
      <c r="D114" s="48" t="s">
        <v>131</v>
      </c>
      <c r="E114" s="49" t="s">
        <v>131</v>
      </c>
      <c r="F114" s="42">
        <v>5200000</v>
      </c>
      <c r="G114" s="42">
        <v>11464102.9</v>
      </c>
      <c r="H114"/>
    </row>
    <row r="115" spans="2:8" s="15" customFormat="1" x14ac:dyDescent="0.2">
      <c r="B115" s="10" t="s">
        <v>132</v>
      </c>
      <c r="C115" s="47" t="s">
        <v>133</v>
      </c>
      <c r="D115" s="48" t="s">
        <v>133</v>
      </c>
      <c r="E115" s="49" t="s">
        <v>133</v>
      </c>
      <c r="F115" s="42">
        <v>15101597</v>
      </c>
      <c r="G115" s="42">
        <v>10709494.1</v>
      </c>
      <c r="H115"/>
    </row>
    <row r="116" spans="2:8" s="15" customFormat="1" x14ac:dyDescent="0.2">
      <c r="B116" s="9" t="s">
        <v>134</v>
      </c>
      <c r="C116" s="44" t="s">
        <v>135</v>
      </c>
      <c r="D116" s="45" t="s">
        <v>135</v>
      </c>
      <c r="E116" s="46" t="s">
        <v>135</v>
      </c>
      <c r="F116" s="41">
        <v>5200000</v>
      </c>
      <c r="G116" s="41">
        <f>+G117</f>
        <v>5586703.0899999999</v>
      </c>
      <c r="H116"/>
    </row>
    <row r="117" spans="2:8" s="15" customFormat="1" x14ac:dyDescent="0.2">
      <c r="B117" s="10" t="s">
        <v>136</v>
      </c>
      <c r="C117" s="47" t="s">
        <v>135</v>
      </c>
      <c r="D117" s="48" t="s">
        <v>135</v>
      </c>
      <c r="E117" s="49" t="s">
        <v>135</v>
      </c>
      <c r="F117" s="42">
        <v>5200000</v>
      </c>
      <c r="G117" s="42">
        <v>5586703.0899999999</v>
      </c>
      <c r="H117"/>
    </row>
    <row r="118" spans="2:8" s="15" customFormat="1" x14ac:dyDescent="0.2">
      <c r="B118" s="9" t="s">
        <v>137</v>
      </c>
      <c r="C118" s="44" t="s">
        <v>138</v>
      </c>
      <c r="D118" s="45" t="s">
        <v>138</v>
      </c>
      <c r="E118" s="46" t="s">
        <v>138</v>
      </c>
      <c r="F118" s="41">
        <v>400000</v>
      </c>
      <c r="G118" s="41">
        <f>+G119+G120</f>
        <v>659100</v>
      </c>
      <c r="H118"/>
    </row>
    <row r="119" spans="2:8" s="15" customFormat="1" x14ac:dyDescent="0.2">
      <c r="B119" s="10" t="s">
        <v>359</v>
      </c>
      <c r="C119" s="47" t="s">
        <v>360</v>
      </c>
      <c r="D119" s="48" t="s">
        <v>360</v>
      </c>
      <c r="E119" s="49" t="s">
        <v>360</v>
      </c>
      <c r="F119" s="42">
        <v>100000</v>
      </c>
      <c r="G119" s="42">
        <v>0</v>
      </c>
      <c r="H119"/>
    </row>
    <row r="120" spans="2:8" s="15" customFormat="1" x14ac:dyDescent="0.2">
      <c r="B120" s="10" t="s">
        <v>139</v>
      </c>
      <c r="C120" s="47" t="s">
        <v>140</v>
      </c>
      <c r="D120" s="48" t="s">
        <v>140</v>
      </c>
      <c r="E120" s="49" t="s">
        <v>140</v>
      </c>
      <c r="F120" s="42">
        <v>300000</v>
      </c>
      <c r="G120" s="42">
        <v>659100</v>
      </c>
      <c r="H120"/>
    </row>
    <row r="121" spans="2:8" s="15" customFormat="1" x14ac:dyDescent="0.2">
      <c r="B121" s="9" t="s">
        <v>141</v>
      </c>
      <c r="C121" s="44" t="s">
        <v>142</v>
      </c>
      <c r="D121" s="45" t="s">
        <v>142</v>
      </c>
      <c r="E121" s="46" t="s">
        <v>142</v>
      </c>
      <c r="F121" s="41">
        <v>1500000</v>
      </c>
      <c r="G121" s="41">
        <f>+G122</f>
        <v>78271.91</v>
      </c>
      <c r="H121"/>
    </row>
    <row r="122" spans="2:8" s="15" customFormat="1" x14ac:dyDescent="0.2">
      <c r="B122" s="10" t="s">
        <v>143</v>
      </c>
      <c r="C122" s="47" t="s">
        <v>142</v>
      </c>
      <c r="D122" s="48" t="s">
        <v>142</v>
      </c>
      <c r="E122" s="49" t="s">
        <v>142</v>
      </c>
      <c r="F122" s="42">
        <v>1500000</v>
      </c>
      <c r="G122" s="42">
        <v>78271.91</v>
      </c>
      <c r="H122"/>
    </row>
    <row r="123" spans="2:8" s="15" customFormat="1" x14ac:dyDescent="0.2">
      <c r="B123" s="9" t="s">
        <v>361</v>
      </c>
      <c r="C123" s="44" t="s">
        <v>144</v>
      </c>
      <c r="D123" s="45" t="s">
        <v>144</v>
      </c>
      <c r="E123" s="46" t="s">
        <v>144</v>
      </c>
      <c r="F123" s="41">
        <v>1000000</v>
      </c>
      <c r="G123" s="41">
        <f>+G124</f>
        <v>674574.02</v>
      </c>
      <c r="H123"/>
    </row>
    <row r="124" spans="2:8" s="15" customFormat="1" x14ac:dyDescent="0.2">
      <c r="B124" s="10" t="s">
        <v>145</v>
      </c>
      <c r="C124" s="47" t="s">
        <v>144</v>
      </c>
      <c r="D124" s="48" t="s">
        <v>144</v>
      </c>
      <c r="E124" s="49" t="s">
        <v>144</v>
      </c>
      <c r="F124" s="42">
        <v>1000000</v>
      </c>
      <c r="G124" s="42">
        <v>674574.02</v>
      </c>
      <c r="H124"/>
    </row>
    <row r="125" spans="2:8" s="15" customFormat="1" x14ac:dyDescent="0.2">
      <c r="B125" s="9" t="s">
        <v>146</v>
      </c>
      <c r="C125" s="44" t="s">
        <v>147</v>
      </c>
      <c r="D125" s="45" t="s">
        <v>147</v>
      </c>
      <c r="E125" s="46" t="s">
        <v>147</v>
      </c>
      <c r="F125" s="41">
        <v>500000</v>
      </c>
      <c r="G125" s="41">
        <f>+G126</f>
        <v>71371.990000000005</v>
      </c>
      <c r="H125"/>
    </row>
    <row r="126" spans="2:8" s="15" customFormat="1" x14ac:dyDescent="0.2">
      <c r="B126" s="10" t="s">
        <v>148</v>
      </c>
      <c r="C126" s="47" t="s">
        <v>147</v>
      </c>
      <c r="D126" s="48" t="s">
        <v>147</v>
      </c>
      <c r="E126" s="49" t="s">
        <v>147</v>
      </c>
      <c r="F126" s="42">
        <v>500000</v>
      </c>
      <c r="G126" s="42">
        <v>71371.990000000005</v>
      </c>
      <c r="H126"/>
    </row>
    <row r="127" spans="2:8" s="15" customFormat="1" x14ac:dyDescent="0.2">
      <c r="B127" s="9" t="s">
        <v>149</v>
      </c>
      <c r="C127" s="44" t="s">
        <v>150</v>
      </c>
      <c r="D127" s="45" t="s">
        <v>150</v>
      </c>
      <c r="E127" s="46" t="s">
        <v>150</v>
      </c>
      <c r="F127" s="41">
        <v>10400000</v>
      </c>
      <c r="G127" s="41">
        <f>+G128</f>
        <v>2639553.9900000002</v>
      </c>
      <c r="H127"/>
    </row>
    <row r="128" spans="2:8" s="15" customFormat="1" x14ac:dyDescent="0.2">
      <c r="B128" s="10" t="s">
        <v>151</v>
      </c>
      <c r="C128" s="47" t="s">
        <v>150</v>
      </c>
      <c r="D128" s="48" t="s">
        <v>150</v>
      </c>
      <c r="E128" s="49" t="s">
        <v>150</v>
      </c>
      <c r="F128" s="42">
        <v>10400000</v>
      </c>
      <c r="G128" s="42">
        <v>2639553.9900000002</v>
      </c>
      <c r="H128"/>
    </row>
    <row r="129" spans="2:8" s="15" customFormat="1" x14ac:dyDescent="0.2">
      <c r="B129" s="9" t="s">
        <v>152</v>
      </c>
      <c r="C129" s="44" t="s">
        <v>153</v>
      </c>
      <c r="D129" s="45" t="s">
        <v>153</v>
      </c>
      <c r="E129" s="46" t="s">
        <v>153</v>
      </c>
      <c r="F129" s="41">
        <v>1500000</v>
      </c>
      <c r="G129" s="41">
        <f>+G130</f>
        <v>339116.86</v>
      </c>
      <c r="H129"/>
    </row>
    <row r="130" spans="2:8" s="15" customFormat="1" x14ac:dyDescent="0.2">
      <c r="B130" s="10" t="s">
        <v>154</v>
      </c>
      <c r="C130" s="47" t="s">
        <v>153</v>
      </c>
      <c r="D130" s="48" t="s">
        <v>153</v>
      </c>
      <c r="E130" s="49" t="s">
        <v>153</v>
      </c>
      <c r="F130" s="42">
        <v>1500000</v>
      </c>
      <c r="G130" s="42">
        <v>339116.86</v>
      </c>
      <c r="H130"/>
    </row>
    <row r="131" spans="2:8" s="15" customFormat="1" x14ac:dyDescent="0.2">
      <c r="B131" s="9" t="s">
        <v>155</v>
      </c>
      <c r="C131" s="44" t="s">
        <v>156</v>
      </c>
      <c r="D131" s="45" t="s">
        <v>156</v>
      </c>
      <c r="E131" s="46" t="s">
        <v>156</v>
      </c>
      <c r="F131" s="41">
        <v>1500000</v>
      </c>
      <c r="G131" s="41">
        <f>+G132</f>
        <v>1823281.76</v>
      </c>
      <c r="H131"/>
    </row>
    <row r="132" spans="2:8" s="15" customFormat="1" x14ac:dyDescent="0.2">
      <c r="B132" s="10" t="s">
        <v>157</v>
      </c>
      <c r="C132" s="47" t="s">
        <v>156</v>
      </c>
      <c r="D132" s="48" t="s">
        <v>156</v>
      </c>
      <c r="E132" s="49" t="s">
        <v>156</v>
      </c>
      <c r="F132" s="42">
        <v>1500000</v>
      </c>
      <c r="G132" s="42">
        <v>1823281.76</v>
      </c>
      <c r="H132"/>
    </row>
    <row r="133" spans="2:8" s="15" customFormat="1" x14ac:dyDescent="0.2">
      <c r="B133" s="9" t="s">
        <v>158</v>
      </c>
      <c r="C133" s="44" t="s">
        <v>159</v>
      </c>
      <c r="D133" s="45" t="s">
        <v>159</v>
      </c>
      <c r="E133" s="46" t="s">
        <v>159</v>
      </c>
      <c r="F133" s="41">
        <v>500000</v>
      </c>
      <c r="G133" s="41">
        <f>+G134</f>
        <v>1137601.3799999999</v>
      </c>
      <c r="H133"/>
    </row>
    <row r="134" spans="2:8" s="15" customFormat="1" x14ac:dyDescent="0.2">
      <c r="B134" s="10" t="s">
        <v>160</v>
      </c>
      <c r="C134" s="47" t="s">
        <v>159</v>
      </c>
      <c r="D134" s="48" t="s">
        <v>159</v>
      </c>
      <c r="E134" s="49" t="s">
        <v>159</v>
      </c>
      <c r="F134" s="42">
        <v>500000</v>
      </c>
      <c r="G134" s="42">
        <v>1137601.3799999999</v>
      </c>
      <c r="H134"/>
    </row>
    <row r="135" spans="2:8" s="23" customFormat="1" x14ac:dyDescent="0.2">
      <c r="B135" s="9" t="s">
        <v>429</v>
      </c>
      <c r="C135" s="44" t="s">
        <v>430</v>
      </c>
      <c r="D135" s="45"/>
      <c r="E135" s="46"/>
      <c r="F135" s="41">
        <v>0</v>
      </c>
      <c r="G135" s="41">
        <f>+G136</f>
        <v>0</v>
      </c>
      <c r="H135"/>
    </row>
    <row r="136" spans="2:8" s="23" customFormat="1" x14ac:dyDescent="0.2">
      <c r="B136" s="10" t="s">
        <v>431</v>
      </c>
      <c r="C136" s="47" t="s">
        <v>430</v>
      </c>
      <c r="D136" s="48"/>
      <c r="E136" s="49"/>
      <c r="F136" s="42">
        <v>0</v>
      </c>
      <c r="G136" s="42">
        <v>0</v>
      </c>
      <c r="H136"/>
    </row>
    <row r="137" spans="2:8" s="15" customFormat="1" x14ac:dyDescent="0.2">
      <c r="B137" s="9" t="s">
        <v>161</v>
      </c>
      <c r="C137" s="44" t="s">
        <v>162</v>
      </c>
      <c r="D137" s="45" t="s">
        <v>162</v>
      </c>
      <c r="E137" s="46" t="s">
        <v>162</v>
      </c>
      <c r="F137" s="41">
        <v>3000000</v>
      </c>
      <c r="G137" s="41">
        <f>+G138</f>
        <v>3200000</v>
      </c>
      <c r="H137"/>
    </row>
    <row r="138" spans="2:8" s="15" customFormat="1" x14ac:dyDescent="0.2">
      <c r="B138" s="10" t="s">
        <v>163</v>
      </c>
      <c r="C138" s="47" t="s">
        <v>162</v>
      </c>
      <c r="D138" s="48" t="s">
        <v>162</v>
      </c>
      <c r="E138" s="49" t="s">
        <v>162</v>
      </c>
      <c r="F138" s="42">
        <v>3000000</v>
      </c>
      <c r="G138" s="42">
        <v>3200000</v>
      </c>
      <c r="H138"/>
    </row>
    <row r="139" spans="2:8" s="15" customFormat="1" x14ac:dyDescent="0.2">
      <c r="B139" s="9" t="s">
        <v>164</v>
      </c>
      <c r="C139" s="44" t="s">
        <v>165</v>
      </c>
      <c r="D139" s="45" t="s">
        <v>165</v>
      </c>
      <c r="E139" s="46" t="s">
        <v>165</v>
      </c>
      <c r="F139" s="41">
        <v>5200000</v>
      </c>
      <c r="G139" s="41">
        <f>+G140</f>
        <v>3343742.08</v>
      </c>
      <c r="H139"/>
    </row>
    <row r="140" spans="2:8" s="15" customFormat="1" x14ac:dyDescent="0.2">
      <c r="B140" s="10" t="s">
        <v>166</v>
      </c>
      <c r="C140" s="47" t="s">
        <v>165</v>
      </c>
      <c r="D140" s="48" t="s">
        <v>165</v>
      </c>
      <c r="E140" s="49" t="s">
        <v>165</v>
      </c>
      <c r="F140" s="42">
        <v>5200000</v>
      </c>
      <c r="G140" s="42">
        <v>3343742.08</v>
      </c>
      <c r="H140"/>
    </row>
    <row r="141" spans="2:8" s="15" customFormat="1" x14ac:dyDescent="0.2">
      <c r="B141" s="9" t="s">
        <v>167</v>
      </c>
      <c r="C141" s="44" t="s">
        <v>168</v>
      </c>
      <c r="D141" s="45" t="s">
        <v>168</v>
      </c>
      <c r="E141" s="46" t="s">
        <v>168</v>
      </c>
      <c r="F141" s="41">
        <v>500000</v>
      </c>
      <c r="G141" s="41">
        <f>+G142</f>
        <v>750991.8</v>
      </c>
      <c r="H141"/>
    </row>
    <row r="142" spans="2:8" s="15" customFormat="1" x14ac:dyDescent="0.2">
      <c r="B142" s="10" t="s">
        <v>169</v>
      </c>
      <c r="C142" s="47" t="s">
        <v>168</v>
      </c>
      <c r="D142" s="48" t="s">
        <v>168</v>
      </c>
      <c r="E142" s="49" t="s">
        <v>168</v>
      </c>
      <c r="F142" s="42">
        <v>500000</v>
      </c>
      <c r="G142" s="42">
        <v>750991.8</v>
      </c>
      <c r="H142"/>
    </row>
    <row r="143" spans="2:8" s="15" customFormat="1" x14ac:dyDescent="0.2">
      <c r="B143" s="9" t="s">
        <v>170</v>
      </c>
      <c r="C143" s="44" t="s">
        <v>171</v>
      </c>
      <c r="D143" s="45" t="s">
        <v>171</v>
      </c>
      <c r="E143" s="46" t="s">
        <v>171</v>
      </c>
      <c r="F143" s="41">
        <v>500000</v>
      </c>
      <c r="G143" s="41">
        <f>+G144</f>
        <v>297332.12</v>
      </c>
      <c r="H143"/>
    </row>
    <row r="144" spans="2:8" s="15" customFormat="1" x14ac:dyDescent="0.2">
      <c r="B144" s="10" t="s">
        <v>172</v>
      </c>
      <c r="C144" s="47" t="s">
        <v>171</v>
      </c>
      <c r="D144" s="48" t="s">
        <v>171</v>
      </c>
      <c r="E144" s="49" t="s">
        <v>171</v>
      </c>
      <c r="F144" s="42">
        <v>500000</v>
      </c>
      <c r="G144" s="42">
        <v>297332.12</v>
      </c>
      <c r="H144"/>
    </row>
    <row r="145" spans="2:8" s="15" customFormat="1" x14ac:dyDescent="0.2">
      <c r="B145" s="9" t="s">
        <v>173</v>
      </c>
      <c r="C145" s="44" t="s">
        <v>174</v>
      </c>
      <c r="D145" s="45" t="s">
        <v>174</v>
      </c>
      <c r="E145" s="46" t="s">
        <v>174</v>
      </c>
      <c r="F145" s="41">
        <v>7200000</v>
      </c>
      <c r="G145" s="41">
        <f>+G146+G147+G148</f>
        <v>1116904.96</v>
      </c>
      <c r="H145"/>
    </row>
    <row r="146" spans="2:8" s="15" customFormat="1" x14ac:dyDescent="0.2">
      <c r="B146" s="10" t="s">
        <v>175</v>
      </c>
      <c r="C146" s="47" t="s">
        <v>176</v>
      </c>
      <c r="D146" s="48" t="s">
        <v>176</v>
      </c>
      <c r="E146" s="49" t="s">
        <v>176</v>
      </c>
      <c r="F146" s="42">
        <v>5200000</v>
      </c>
      <c r="G146" s="42">
        <v>147084</v>
      </c>
      <c r="H146"/>
    </row>
    <row r="147" spans="2:8" s="15" customFormat="1" x14ac:dyDescent="0.2">
      <c r="B147" s="10" t="s">
        <v>177</v>
      </c>
      <c r="C147" s="47" t="s">
        <v>178</v>
      </c>
      <c r="D147" s="48" t="s">
        <v>178</v>
      </c>
      <c r="E147" s="49" t="s">
        <v>178</v>
      </c>
      <c r="F147" s="42">
        <v>1000000</v>
      </c>
      <c r="G147" s="42">
        <v>437820.96</v>
      </c>
      <c r="H147"/>
    </row>
    <row r="148" spans="2:8" s="15" customFormat="1" x14ac:dyDescent="0.2">
      <c r="B148" s="10" t="s">
        <v>179</v>
      </c>
      <c r="C148" s="47" t="s">
        <v>180</v>
      </c>
      <c r="D148" s="48" t="s">
        <v>180</v>
      </c>
      <c r="E148" s="49" t="s">
        <v>180</v>
      </c>
      <c r="F148" s="42">
        <v>1000000</v>
      </c>
      <c r="G148" s="42">
        <v>532000</v>
      </c>
      <c r="H148"/>
    </row>
    <row r="149" spans="2:8" s="15" customFormat="1" x14ac:dyDescent="0.2">
      <c r="B149" s="9" t="s">
        <v>181</v>
      </c>
      <c r="C149" s="44" t="s">
        <v>182</v>
      </c>
      <c r="D149" s="45" t="s">
        <v>182</v>
      </c>
      <c r="E149" s="46" t="s">
        <v>182</v>
      </c>
      <c r="F149" s="41">
        <v>6200000</v>
      </c>
      <c r="G149" s="41">
        <f>+G150+G151</f>
        <v>1055979.08</v>
      </c>
      <c r="H149"/>
    </row>
    <row r="150" spans="2:8" s="15" customFormat="1" x14ac:dyDescent="0.2">
      <c r="B150" s="10" t="s">
        <v>183</v>
      </c>
      <c r="C150" s="47" t="s">
        <v>184</v>
      </c>
      <c r="D150" s="48" t="s">
        <v>184</v>
      </c>
      <c r="E150" s="49" t="s">
        <v>184</v>
      </c>
      <c r="F150" s="42">
        <v>1000000</v>
      </c>
      <c r="G150" s="42">
        <v>874367.18</v>
      </c>
      <c r="H150"/>
    </row>
    <row r="151" spans="2:8" s="15" customFormat="1" x14ac:dyDescent="0.2">
      <c r="B151" s="10" t="s">
        <v>185</v>
      </c>
      <c r="C151" s="47" t="s">
        <v>186</v>
      </c>
      <c r="D151" s="48" t="s">
        <v>186</v>
      </c>
      <c r="E151" s="49" t="s">
        <v>186</v>
      </c>
      <c r="F151" s="42">
        <v>5200000</v>
      </c>
      <c r="G151" s="42">
        <v>181611.9</v>
      </c>
      <c r="H151"/>
    </row>
    <row r="152" spans="2:8" s="15" customFormat="1" x14ac:dyDescent="0.2">
      <c r="B152" s="9" t="s">
        <v>187</v>
      </c>
      <c r="C152" s="44" t="s">
        <v>188</v>
      </c>
      <c r="D152" s="45" t="s">
        <v>188</v>
      </c>
      <c r="E152" s="46" t="s">
        <v>188</v>
      </c>
      <c r="F152" s="41">
        <v>6200000</v>
      </c>
      <c r="G152" s="41">
        <f>+G153+G154</f>
        <v>3081408.44</v>
      </c>
      <c r="H152"/>
    </row>
    <row r="153" spans="2:8" s="15" customFormat="1" x14ac:dyDescent="0.2">
      <c r="B153" s="10" t="s">
        <v>189</v>
      </c>
      <c r="C153" s="47" t="s">
        <v>190</v>
      </c>
      <c r="D153" s="48" t="s">
        <v>190</v>
      </c>
      <c r="E153" s="49" t="s">
        <v>190</v>
      </c>
      <c r="F153" s="42">
        <v>5200000</v>
      </c>
      <c r="G153" s="42">
        <v>1386860.94</v>
      </c>
      <c r="H153"/>
    </row>
    <row r="154" spans="2:8" s="15" customFormat="1" x14ac:dyDescent="0.2">
      <c r="B154" s="10" t="s">
        <v>191</v>
      </c>
      <c r="C154" s="47" t="s">
        <v>192</v>
      </c>
      <c r="D154" s="48" t="s">
        <v>192</v>
      </c>
      <c r="E154" s="49" t="s">
        <v>192</v>
      </c>
      <c r="F154" s="42">
        <v>1000000</v>
      </c>
      <c r="G154" s="42">
        <v>1694547.5</v>
      </c>
      <c r="H154"/>
    </row>
    <row r="155" spans="2:8" s="15" customFormat="1" x14ac:dyDescent="0.2">
      <c r="B155" s="9" t="s">
        <v>193</v>
      </c>
      <c r="C155" s="44" t="s">
        <v>194</v>
      </c>
      <c r="D155" s="45" t="s">
        <v>194</v>
      </c>
      <c r="E155" s="46" t="s">
        <v>194</v>
      </c>
      <c r="F155" s="41">
        <v>2000000</v>
      </c>
      <c r="G155" s="41">
        <f>+G156+G157</f>
        <v>450914.37</v>
      </c>
      <c r="H155"/>
    </row>
    <row r="156" spans="2:8" s="15" customFormat="1" x14ac:dyDescent="0.2">
      <c r="B156" s="10" t="s">
        <v>195</v>
      </c>
      <c r="C156" s="47" t="s">
        <v>196</v>
      </c>
      <c r="D156" s="48" t="s">
        <v>196</v>
      </c>
      <c r="E156" s="49" t="s">
        <v>196</v>
      </c>
      <c r="F156" s="42">
        <v>1000000</v>
      </c>
      <c r="G156" s="42">
        <v>445914.37</v>
      </c>
      <c r="H156"/>
    </row>
    <row r="157" spans="2:8" s="15" customFormat="1" x14ac:dyDescent="0.2">
      <c r="B157" s="10" t="s">
        <v>197</v>
      </c>
      <c r="C157" s="47" t="s">
        <v>198</v>
      </c>
      <c r="D157" s="48" t="s">
        <v>198</v>
      </c>
      <c r="E157" s="49" t="s">
        <v>198</v>
      </c>
      <c r="F157" s="42">
        <v>1000000</v>
      </c>
      <c r="G157" s="42">
        <v>5000</v>
      </c>
      <c r="H157"/>
    </row>
    <row r="158" spans="2:8" s="15" customFormat="1" x14ac:dyDescent="0.2">
      <c r="B158" s="9" t="s">
        <v>199</v>
      </c>
      <c r="C158" s="44" t="s">
        <v>200</v>
      </c>
      <c r="D158" s="45" t="s">
        <v>200</v>
      </c>
      <c r="E158" s="46" t="s">
        <v>200</v>
      </c>
      <c r="F158" s="41">
        <v>46000000</v>
      </c>
      <c r="G158" s="41">
        <f>+G159+G160+G161+G162+G163</f>
        <v>45700000</v>
      </c>
      <c r="H158"/>
    </row>
    <row r="159" spans="2:8" s="15" customFormat="1" x14ac:dyDescent="0.2">
      <c r="B159" s="10" t="s">
        <v>201</v>
      </c>
      <c r="C159" s="47" t="s">
        <v>202</v>
      </c>
      <c r="D159" s="48" t="s">
        <v>202</v>
      </c>
      <c r="E159" s="49" t="s">
        <v>202</v>
      </c>
      <c r="F159" s="42">
        <v>40000000</v>
      </c>
      <c r="G159" s="42">
        <v>41359203</v>
      </c>
      <c r="H159"/>
    </row>
    <row r="160" spans="2:8" s="15" customFormat="1" x14ac:dyDescent="0.2">
      <c r="B160" s="10" t="s">
        <v>203</v>
      </c>
      <c r="C160" s="47" t="s">
        <v>204</v>
      </c>
      <c r="D160" s="48" t="s">
        <v>204</v>
      </c>
      <c r="E160" s="49" t="s">
        <v>204</v>
      </c>
      <c r="F160" s="42">
        <v>3000000</v>
      </c>
      <c r="G160" s="42">
        <v>1640797</v>
      </c>
      <c r="H160"/>
    </row>
    <row r="161" spans="2:8" s="15" customFormat="1" x14ac:dyDescent="0.2">
      <c r="B161" s="10" t="s">
        <v>205</v>
      </c>
      <c r="C161" s="47" t="s">
        <v>206</v>
      </c>
      <c r="D161" s="48" t="s">
        <v>206</v>
      </c>
      <c r="E161" s="49" t="s">
        <v>206</v>
      </c>
      <c r="F161" s="42">
        <v>500000</v>
      </c>
      <c r="G161" s="42">
        <v>500000</v>
      </c>
      <c r="H161"/>
    </row>
    <row r="162" spans="2:8" s="15" customFormat="1" x14ac:dyDescent="0.2">
      <c r="B162" s="10" t="s">
        <v>207</v>
      </c>
      <c r="C162" s="47" t="s">
        <v>208</v>
      </c>
      <c r="D162" s="48" t="s">
        <v>208</v>
      </c>
      <c r="E162" s="49" t="s">
        <v>208</v>
      </c>
      <c r="F162" s="42">
        <v>1000000</v>
      </c>
      <c r="G162" s="42">
        <v>1500000</v>
      </c>
      <c r="H162"/>
    </row>
    <row r="163" spans="2:8" s="15" customFormat="1" x14ac:dyDescent="0.2">
      <c r="B163" s="10" t="s">
        <v>209</v>
      </c>
      <c r="C163" s="47" t="s">
        <v>210</v>
      </c>
      <c r="D163" s="48" t="s">
        <v>210</v>
      </c>
      <c r="E163" s="49" t="s">
        <v>210</v>
      </c>
      <c r="F163" s="42">
        <v>1500000</v>
      </c>
      <c r="G163" s="42">
        <v>700000</v>
      </c>
      <c r="H163"/>
    </row>
    <row r="164" spans="2:8" s="15" customFormat="1" x14ac:dyDescent="0.2">
      <c r="B164" s="9" t="s">
        <v>211</v>
      </c>
      <c r="C164" s="44" t="s">
        <v>212</v>
      </c>
      <c r="D164" s="45" t="s">
        <v>212</v>
      </c>
      <c r="E164" s="46" t="s">
        <v>212</v>
      </c>
      <c r="F164" s="41">
        <v>5800000</v>
      </c>
      <c r="G164" s="41">
        <f>+G165+G166+G167+G168</f>
        <v>7018336</v>
      </c>
      <c r="H164"/>
    </row>
    <row r="165" spans="2:8" s="15" customFormat="1" x14ac:dyDescent="0.2">
      <c r="B165" s="10" t="s">
        <v>362</v>
      </c>
      <c r="C165" s="47" t="s">
        <v>363</v>
      </c>
      <c r="D165" s="48" t="s">
        <v>363</v>
      </c>
      <c r="E165" s="49" t="s">
        <v>363</v>
      </c>
      <c r="F165" s="42">
        <v>50000</v>
      </c>
      <c r="G165" s="42">
        <v>3095280.23</v>
      </c>
      <c r="H165"/>
    </row>
    <row r="166" spans="2:8" s="15" customFormat="1" x14ac:dyDescent="0.2">
      <c r="B166" s="10" t="s">
        <v>364</v>
      </c>
      <c r="C166" s="47" t="s">
        <v>365</v>
      </c>
      <c r="D166" s="48" t="s">
        <v>365</v>
      </c>
      <c r="E166" s="49" t="s">
        <v>365</v>
      </c>
      <c r="F166" s="42">
        <v>50000</v>
      </c>
      <c r="G166" s="42">
        <v>0</v>
      </c>
      <c r="H166"/>
    </row>
    <row r="167" spans="2:8" s="15" customFormat="1" x14ac:dyDescent="0.2">
      <c r="B167" s="10" t="s">
        <v>213</v>
      </c>
      <c r="C167" s="47" t="s">
        <v>214</v>
      </c>
      <c r="D167" s="48" t="s">
        <v>214</v>
      </c>
      <c r="E167" s="49" t="s">
        <v>214</v>
      </c>
      <c r="F167" s="42">
        <v>5200000</v>
      </c>
      <c r="G167" s="42">
        <v>3174182</v>
      </c>
      <c r="H167"/>
    </row>
    <row r="168" spans="2:8" s="15" customFormat="1" x14ac:dyDescent="0.2">
      <c r="B168" s="10" t="s">
        <v>215</v>
      </c>
      <c r="C168" s="47" t="s">
        <v>216</v>
      </c>
      <c r="D168" s="48" t="s">
        <v>216</v>
      </c>
      <c r="E168" s="49" t="s">
        <v>216</v>
      </c>
      <c r="F168" s="42">
        <v>500000</v>
      </c>
      <c r="G168" s="42">
        <v>748873.77</v>
      </c>
      <c r="H168"/>
    </row>
    <row r="169" spans="2:8" s="15" customFormat="1" x14ac:dyDescent="0.2">
      <c r="B169" s="9" t="s">
        <v>217</v>
      </c>
      <c r="C169" s="44" t="s">
        <v>218</v>
      </c>
      <c r="D169" s="45" t="s">
        <v>218</v>
      </c>
      <c r="E169" s="46" t="s">
        <v>218</v>
      </c>
      <c r="F169" s="41">
        <f>+F170+F171</f>
        <v>1500000</v>
      </c>
      <c r="G169" s="41">
        <f>+G170+G171</f>
        <v>1870203.17</v>
      </c>
      <c r="H169"/>
    </row>
    <row r="170" spans="2:8" s="15" customFormat="1" x14ac:dyDescent="0.2">
      <c r="B170" s="10" t="s">
        <v>219</v>
      </c>
      <c r="C170" s="47" t="s">
        <v>218</v>
      </c>
      <c r="D170" s="48" t="s">
        <v>218</v>
      </c>
      <c r="E170" s="49" t="s">
        <v>218</v>
      </c>
      <c r="F170" s="42">
        <v>1500000</v>
      </c>
      <c r="G170" s="42">
        <v>1262197.9099999999</v>
      </c>
      <c r="H170"/>
    </row>
    <row r="171" spans="2:8" s="25" customFormat="1" x14ac:dyDescent="0.2">
      <c r="B171" s="10" t="s">
        <v>432</v>
      </c>
      <c r="C171" s="24" t="s">
        <v>433</v>
      </c>
      <c r="E171" s="26"/>
      <c r="F171" s="42">
        <v>0</v>
      </c>
      <c r="G171" s="42">
        <v>608005.26</v>
      </c>
      <c r="H171"/>
    </row>
    <row r="172" spans="2:8" s="15" customFormat="1" x14ac:dyDescent="0.2">
      <c r="B172" s="9" t="s">
        <v>220</v>
      </c>
      <c r="C172" s="44" t="s">
        <v>221</v>
      </c>
      <c r="D172" s="45" t="s">
        <v>221</v>
      </c>
      <c r="E172" s="46" t="s">
        <v>221</v>
      </c>
      <c r="F172" s="41">
        <v>3300000</v>
      </c>
      <c r="G172" s="41">
        <f>+G173+G174</f>
        <v>4921796.83</v>
      </c>
      <c r="H172"/>
    </row>
    <row r="173" spans="2:8" s="15" customFormat="1" x14ac:dyDescent="0.2">
      <c r="B173" s="10" t="s">
        <v>222</v>
      </c>
      <c r="C173" s="47" t="s">
        <v>223</v>
      </c>
      <c r="D173" s="48" t="s">
        <v>223</v>
      </c>
      <c r="E173" s="49" t="s">
        <v>223</v>
      </c>
      <c r="F173" s="42">
        <v>3000000</v>
      </c>
      <c r="G173" s="42">
        <v>4571796.83</v>
      </c>
      <c r="H173"/>
    </row>
    <row r="174" spans="2:8" s="15" customFormat="1" x14ac:dyDescent="0.2">
      <c r="B174" s="10" t="s">
        <v>366</v>
      </c>
      <c r="C174" s="47" t="s">
        <v>367</v>
      </c>
      <c r="D174" s="48" t="s">
        <v>367</v>
      </c>
      <c r="E174" s="49" t="s">
        <v>367</v>
      </c>
      <c r="F174" s="42">
        <v>300000</v>
      </c>
      <c r="G174" s="42">
        <v>350000</v>
      </c>
      <c r="H174"/>
    </row>
    <row r="175" spans="2:8" s="15" customFormat="1" x14ac:dyDescent="0.2">
      <c r="B175" s="9" t="s">
        <v>224</v>
      </c>
      <c r="C175" s="44" t="s">
        <v>225</v>
      </c>
      <c r="D175" s="45" t="s">
        <v>225</v>
      </c>
      <c r="E175" s="46" t="s">
        <v>225</v>
      </c>
      <c r="F175" s="41">
        <v>500000</v>
      </c>
      <c r="G175" s="41">
        <f>+G176</f>
        <v>260000</v>
      </c>
      <c r="H175"/>
    </row>
    <row r="176" spans="2:8" s="15" customFormat="1" x14ac:dyDescent="0.2">
      <c r="B176" s="10" t="s">
        <v>226</v>
      </c>
      <c r="C176" s="47" t="s">
        <v>225</v>
      </c>
      <c r="D176" s="48" t="s">
        <v>225</v>
      </c>
      <c r="E176" s="49" t="s">
        <v>225</v>
      </c>
      <c r="F176" s="42">
        <v>500000</v>
      </c>
      <c r="G176" s="42">
        <v>260000</v>
      </c>
      <c r="H176"/>
    </row>
    <row r="177" spans="2:8" s="15" customFormat="1" x14ac:dyDescent="0.2">
      <c r="B177" s="9" t="s">
        <v>368</v>
      </c>
      <c r="C177" s="44" t="s">
        <v>369</v>
      </c>
      <c r="D177" s="45" t="s">
        <v>369</v>
      </c>
      <c r="E177" s="46" t="s">
        <v>369</v>
      </c>
      <c r="F177" s="41">
        <v>500000</v>
      </c>
      <c r="G177" s="41">
        <f>+G178</f>
        <v>450000</v>
      </c>
      <c r="H177"/>
    </row>
    <row r="178" spans="2:8" s="15" customFormat="1" x14ac:dyDescent="0.2">
      <c r="B178" s="10" t="s">
        <v>370</v>
      </c>
      <c r="C178" s="47" t="s">
        <v>369</v>
      </c>
      <c r="D178" s="48" t="s">
        <v>369</v>
      </c>
      <c r="E178" s="49" t="s">
        <v>369</v>
      </c>
      <c r="F178" s="42">
        <v>500000</v>
      </c>
      <c r="G178" s="42">
        <v>450000</v>
      </c>
      <c r="H178"/>
    </row>
    <row r="179" spans="2:8" s="15" customFormat="1" x14ac:dyDescent="0.2">
      <c r="B179" s="9" t="s">
        <v>227</v>
      </c>
      <c r="C179" s="44" t="s">
        <v>228</v>
      </c>
      <c r="D179" s="45" t="s">
        <v>228</v>
      </c>
      <c r="E179" s="46" t="s">
        <v>228</v>
      </c>
      <c r="F179" s="41">
        <v>4500000</v>
      </c>
      <c r="G179" s="41">
        <f>+G180</f>
        <v>3380602.38</v>
      </c>
      <c r="H179"/>
    </row>
    <row r="180" spans="2:8" s="15" customFormat="1" x14ac:dyDescent="0.2">
      <c r="B180" s="10" t="s">
        <v>229</v>
      </c>
      <c r="C180" s="47" t="s">
        <v>228</v>
      </c>
      <c r="D180" s="48" t="s">
        <v>228</v>
      </c>
      <c r="E180" s="49" t="s">
        <v>228</v>
      </c>
      <c r="F180" s="42">
        <v>4500000</v>
      </c>
      <c r="G180" s="42">
        <v>3380602.38</v>
      </c>
      <c r="H180"/>
    </row>
    <row r="181" spans="2:8" s="15" customFormat="1" x14ac:dyDescent="0.2">
      <c r="B181" s="9" t="s">
        <v>230</v>
      </c>
      <c r="C181" s="44" t="s">
        <v>231</v>
      </c>
      <c r="D181" s="45" t="s">
        <v>231</v>
      </c>
      <c r="E181" s="46" t="s">
        <v>231</v>
      </c>
      <c r="F181" s="41">
        <v>11350000</v>
      </c>
      <c r="G181" s="41">
        <f>+G182</f>
        <v>11676446.83</v>
      </c>
      <c r="H181"/>
    </row>
    <row r="182" spans="2:8" s="15" customFormat="1" x14ac:dyDescent="0.2">
      <c r="B182" s="10" t="s">
        <v>232</v>
      </c>
      <c r="C182" s="47" t="s">
        <v>231</v>
      </c>
      <c r="D182" s="48" t="s">
        <v>231</v>
      </c>
      <c r="E182" s="49" t="s">
        <v>231</v>
      </c>
      <c r="F182" s="42">
        <v>11350000</v>
      </c>
      <c r="G182" s="42">
        <v>11676446.83</v>
      </c>
      <c r="H182"/>
    </row>
    <row r="183" spans="2:8" s="15" customFormat="1" x14ac:dyDescent="0.2">
      <c r="B183" s="9" t="s">
        <v>371</v>
      </c>
      <c r="C183" s="44" t="s">
        <v>372</v>
      </c>
      <c r="D183" s="45" t="s">
        <v>372</v>
      </c>
      <c r="E183" s="46" t="s">
        <v>372</v>
      </c>
      <c r="F183" s="41">
        <v>13400000</v>
      </c>
      <c r="G183" s="41">
        <f>+G184+G185</f>
        <v>6938504.5700000003</v>
      </c>
      <c r="H183"/>
    </row>
    <row r="184" spans="2:8" s="15" customFormat="1" x14ac:dyDescent="0.2">
      <c r="B184" s="10" t="s">
        <v>373</v>
      </c>
      <c r="C184" s="47" t="s">
        <v>374</v>
      </c>
      <c r="D184" s="48" t="s">
        <v>374</v>
      </c>
      <c r="E184" s="49" t="s">
        <v>374</v>
      </c>
      <c r="F184" s="42">
        <v>10400000</v>
      </c>
      <c r="G184" s="42">
        <v>3883472.49</v>
      </c>
      <c r="H184"/>
    </row>
    <row r="185" spans="2:8" s="15" customFormat="1" x14ac:dyDescent="0.2">
      <c r="B185" s="10" t="s">
        <v>375</v>
      </c>
      <c r="C185" s="47" t="s">
        <v>376</v>
      </c>
      <c r="D185" s="48" t="s">
        <v>376</v>
      </c>
      <c r="E185" s="49" t="s">
        <v>376</v>
      </c>
      <c r="F185" s="42">
        <v>3000000</v>
      </c>
      <c r="G185" s="42">
        <v>3055032.08</v>
      </c>
      <c r="H185"/>
    </row>
    <row r="186" spans="2:8" s="15" customFormat="1" x14ac:dyDescent="0.2">
      <c r="B186" s="9" t="s">
        <v>233</v>
      </c>
      <c r="C186" s="44" t="s">
        <v>234</v>
      </c>
      <c r="D186" s="45" t="s">
        <v>234</v>
      </c>
      <c r="E186" s="46" t="s">
        <v>234</v>
      </c>
      <c r="F186" s="41">
        <v>55540818</v>
      </c>
      <c r="G186" s="41">
        <f>+G187+G188+G189+G190</f>
        <v>11103387.720000001</v>
      </c>
      <c r="H186"/>
    </row>
    <row r="187" spans="2:8" s="15" customFormat="1" x14ac:dyDescent="0.2">
      <c r="B187" s="10" t="s">
        <v>235</v>
      </c>
      <c r="C187" s="47" t="s">
        <v>236</v>
      </c>
      <c r="D187" s="48" t="s">
        <v>236</v>
      </c>
      <c r="E187" s="49" t="s">
        <v>236</v>
      </c>
      <c r="F187" s="42">
        <v>43690818</v>
      </c>
      <c r="G187" s="42">
        <v>1005984.54</v>
      </c>
      <c r="H187"/>
    </row>
    <row r="188" spans="2:8" s="15" customFormat="1" x14ac:dyDescent="0.2">
      <c r="B188" s="10" t="s">
        <v>377</v>
      </c>
      <c r="C188" s="14" t="s">
        <v>417</v>
      </c>
      <c r="E188" s="16"/>
      <c r="F188" s="42">
        <v>0</v>
      </c>
      <c r="G188" s="42">
        <v>6300000</v>
      </c>
      <c r="H188"/>
    </row>
    <row r="189" spans="2:8" s="15" customFormat="1" x14ac:dyDescent="0.2">
      <c r="B189" s="10" t="s">
        <v>378</v>
      </c>
      <c r="C189" s="47" t="s">
        <v>379</v>
      </c>
      <c r="D189" s="48" t="s">
        <v>379</v>
      </c>
      <c r="E189" s="49" t="s">
        <v>379</v>
      </c>
      <c r="F189" s="42">
        <v>500000</v>
      </c>
      <c r="G189" s="42">
        <v>765271.11</v>
      </c>
      <c r="H189"/>
    </row>
    <row r="190" spans="2:8" s="15" customFormat="1" x14ac:dyDescent="0.2">
      <c r="B190" s="10" t="s">
        <v>380</v>
      </c>
      <c r="C190" s="47" t="s">
        <v>381</v>
      </c>
      <c r="D190" s="48" t="s">
        <v>381</v>
      </c>
      <c r="E190" s="49" t="s">
        <v>381</v>
      </c>
      <c r="F190" s="42">
        <v>11350000</v>
      </c>
      <c r="G190" s="42">
        <v>3032132.07</v>
      </c>
      <c r="H190"/>
    </row>
    <row r="191" spans="2:8" s="15" customFormat="1" x14ac:dyDescent="0.2">
      <c r="B191" s="9" t="s">
        <v>237</v>
      </c>
      <c r="C191" s="44" t="s">
        <v>238</v>
      </c>
      <c r="D191" s="45" t="s">
        <v>238</v>
      </c>
      <c r="E191" s="46" t="s">
        <v>238</v>
      </c>
      <c r="F191" s="41">
        <v>30000000</v>
      </c>
      <c r="G191" s="41">
        <f>+G192</f>
        <v>19300000</v>
      </c>
      <c r="H191"/>
    </row>
    <row r="192" spans="2:8" s="15" customFormat="1" x14ac:dyDescent="0.2">
      <c r="B192" s="10" t="s">
        <v>239</v>
      </c>
      <c r="C192" s="47" t="s">
        <v>240</v>
      </c>
      <c r="D192" s="48" t="s">
        <v>240</v>
      </c>
      <c r="E192" s="49" t="s">
        <v>240</v>
      </c>
      <c r="F192" s="42">
        <v>30000000</v>
      </c>
      <c r="G192" s="42">
        <v>19300000</v>
      </c>
      <c r="H192"/>
    </row>
    <row r="193" spans="2:8" s="15" customFormat="1" x14ac:dyDescent="0.2">
      <c r="B193" s="9" t="s">
        <v>241</v>
      </c>
      <c r="C193" s="44" t="s">
        <v>242</v>
      </c>
      <c r="D193" s="45" t="s">
        <v>242</v>
      </c>
      <c r="E193" s="46" t="s">
        <v>242</v>
      </c>
      <c r="F193" s="41">
        <v>6000000</v>
      </c>
      <c r="G193" s="41">
        <f>+G194+G195</f>
        <v>8290038.1299999999</v>
      </c>
      <c r="H193"/>
    </row>
    <row r="194" spans="2:8" s="15" customFormat="1" x14ac:dyDescent="0.2">
      <c r="B194" s="10" t="s">
        <v>243</v>
      </c>
      <c r="C194" s="47" t="s">
        <v>244</v>
      </c>
      <c r="D194" s="48" t="s">
        <v>244</v>
      </c>
      <c r="E194" s="49" t="s">
        <v>244</v>
      </c>
      <c r="F194" s="42">
        <v>6000000</v>
      </c>
      <c r="G194" s="42">
        <v>7227737.7000000002</v>
      </c>
      <c r="H194"/>
    </row>
    <row r="195" spans="2:8" s="36" customFormat="1" x14ac:dyDescent="0.2">
      <c r="B195" s="10" t="s">
        <v>446</v>
      </c>
      <c r="C195" s="47" t="s">
        <v>447</v>
      </c>
      <c r="D195" s="48" t="s">
        <v>244</v>
      </c>
      <c r="E195" s="49" t="s">
        <v>244</v>
      </c>
      <c r="F195" s="42">
        <v>0</v>
      </c>
      <c r="G195" s="42">
        <v>1062300.43</v>
      </c>
      <c r="H195"/>
    </row>
    <row r="196" spans="2:8" s="38" customFormat="1" x14ac:dyDescent="0.2">
      <c r="B196" s="9" t="s">
        <v>452</v>
      </c>
      <c r="C196" s="44" t="s">
        <v>454</v>
      </c>
      <c r="D196" s="45"/>
      <c r="E196" s="46"/>
      <c r="F196" s="41">
        <f>+F197</f>
        <v>0</v>
      </c>
      <c r="G196" s="41">
        <f>+G197</f>
        <v>1800000</v>
      </c>
      <c r="H196"/>
    </row>
    <row r="197" spans="2:8" s="38" customFormat="1" x14ac:dyDescent="0.2">
      <c r="B197" s="10" t="s">
        <v>453</v>
      </c>
      <c r="C197" s="47" t="s">
        <v>455</v>
      </c>
      <c r="D197" s="48"/>
      <c r="E197" s="49"/>
      <c r="F197" s="42">
        <v>0</v>
      </c>
      <c r="G197" s="42">
        <v>1800000</v>
      </c>
      <c r="H197"/>
    </row>
    <row r="198" spans="2:8" s="27" customFormat="1" x14ac:dyDescent="0.2">
      <c r="B198" s="9" t="s">
        <v>437</v>
      </c>
      <c r="C198" s="44" t="s">
        <v>439</v>
      </c>
      <c r="D198" s="45"/>
      <c r="E198" s="46"/>
      <c r="F198" s="41">
        <f>+F199</f>
        <v>0</v>
      </c>
      <c r="G198" s="41">
        <f>+G199</f>
        <v>89761.87</v>
      </c>
      <c r="H198"/>
    </row>
    <row r="199" spans="2:8" s="27" customFormat="1" x14ac:dyDescent="0.2">
      <c r="B199" s="10" t="s">
        <v>438</v>
      </c>
      <c r="C199" s="47" t="s">
        <v>440</v>
      </c>
      <c r="D199" s="48"/>
      <c r="E199" s="49"/>
      <c r="F199" s="42">
        <v>0</v>
      </c>
      <c r="G199" s="42">
        <v>89761.87</v>
      </c>
      <c r="H199"/>
    </row>
    <row r="200" spans="2:8" s="15" customFormat="1" x14ac:dyDescent="0.2">
      <c r="B200" s="9" t="s">
        <v>245</v>
      </c>
      <c r="C200" s="44" t="s">
        <v>246</v>
      </c>
      <c r="D200" s="45" t="s">
        <v>246</v>
      </c>
      <c r="E200" s="46" t="s">
        <v>246</v>
      </c>
      <c r="F200" s="41">
        <v>10400000</v>
      </c>
      <c r="G200" s="41">
        <f>+G201</f>
        <v>8619650.8800000008</v>
      </c>
      <c r="H200"/>
    </row>
    <row r="201" spans="2:8" s="15" customFormat="1" x14ac:dyDescent="0.2">
      <c r="B201" s="10" t="s">
        <v>247</v>
      </c>
      <c r="C201" s="47" t="s">
        <v>246</v>
      </c>
      <c r="D201" s="48" t="s">
        <v>246</v>
      </c>
      <c r="E201" s="49" t="s">
        <v>246</v>
      </c>
      <c r="F201" s="42">
        <v>10400000</v>
      </c>
      <c r="G201" s="42">
        <v>8619650.8800000008</v>
      </c>
      <c r="H201"/>
    </row>
    <row r="202" spans="2:8" s="15" customFormat="1" x14ac:dyDescent="0.2">
      <c r="B202" s="9" t="s">
        <v>248</v>
      </c>
      <c r="C202" s="44" t="s">
        <v>249</v>
      </c>
      <c r="D202" s="45" t="s">
        <v>249</v>
      </c>
      <c r="E202" s="46" t="s">
        <v>249</v>
      </c>
      <c r="F202" s="41">
        <v>2000000</v>
      </c>
      <c r="G202" s="41">
        <f>+G203</f>
        <v>400000</v>
      </c>
      <c r="H202"/>
    </row>
    <row r="203" spans="2:8" s="15" customFormat="1" x14ac:dyDescent="0.2">
      <c r="B203" s="10" t="s">
        <v>250</v>
      </c>
      <c r="C203" s="47" t="s">
        <v>249</v>
      </c>
      <c r="D203" s="48" t="s">
        <v>249</v>
      </c>
      <c r="E203" s="49" t="s">
        <v>249</v>
      </c>
      <c r="F203" s="42">
        <v>2000000</v>
      </c>
      <c r="G203" s="42">
        <v>400000</v>
      </c>
      <c r="H203"/>
    </row>
    <row r="204" spans="2:8" s="15" customFormat="1" x14ac:dyDescent="0.2">
      <c r="B204" s="9" t="s">
        <v>251</v>
      </c>
      <c r="C204" s="44" t="s">
        <v>252</v>
      </c>
      <c r="D204" s="45" t="s">
        <v>252</v>
      </c>
      <c r="E204" s="46" t="s">
        <v>252</v>
      </c>
      <c r="F204" s="41">
        <v>10400000</v>
      </c>
      <c r="G204" s="41">
        <f>+G205</f>
        <v>14218015.539999999</v>
      </c>
      <c r="H204"/>
    </row>
    <row r="205" spans="2:8" s="15" customFormat="1" x14ac:dyDescent="0.2">
      <c r="B205" s="10" t="s">
        <v>253</v>
      </c>
      <c r="C205" s="47" t="s">
        <v>252</v>
      </c>
      <c r="D205" s="48" t="s">
        <v>252</v>
      </c>
      <c r="E205" s="49" t="s">
        <v>252</v>
      </c>
      <c r="F205" s="42">
        <v>10400000</v>
      </c>
      <c r="G205" s="42">
        <v>14218015.539999999</v>
      </c>
      <c r="H205"/>
    </row>
    <row r="206" spans="2:8" s="15" customFormat="1" x14ac:dyDescent="0.2">
      <c r="B206" s="9" t="s">
        <v>254</v>
      </c>
      <c r="C206" s="44" t="s">
        <v>255</v>
      </c>
      <c r="D206" s="45" t="s">
        <v>255</v>
      </c>
      <c r="E206" s="46" t="s">
        <v>255</v>
      </c>
      <c r="F206" s="41">
        <v>10400000</v>
      </c>
      <c r="G206" s="41">
        <f>+G207</f>
        <v>7814922.7300000004</v>
      </c>
      <c r="H206"/>
    </row>
    <row r="207" spans="2:8" s="15" customFormat="1" x14ac:dyDescent="0.2">
      <c r="B207" s="10" t="s">
        <v>256</v>
      </c>
      <c r="C207" s="47" t="s">
        <v>255</v>
      </c>
      <c r="D207" s="48" t="s">
        <v>255</v>
      </c>
      <c r="E207" s="49" t="s">
        <v>255</v>
      </c>
      <c r="F207" s="42">
        <v>10400000</v>
      </c>
      <c r="G207" s="42">
        <v>7814922.7300000004</v>
      </c>
      <c r="H207"/>
    </row>
    <row r="208" spans="2:8" s="15" customFormat="1" x14ac:dyDescent="0.2">
      <c r="B208" s="9" t="s">
        <v>257</v>
      </c>
      <c r="C208" s="44" t="s">
        <v>258</v>
      </c>
      <c r="D208" s="45" t="s">
        <v>258</v>
      </c>
      <c r="E208" s="46" t="s">
        <v>258</v>
      </c>
      <c r="F208" s="41">
        <v>500000</v>
      </c>
      <c r="G208" s="41">
        <f>+G209</f>
        <v>1227684.92</v>
      </c>
      <c r="H208"/>
    </row>
    <row r="209" spans="2:8" s="15" customFormat="1" x14ac:dyDescent="0.2">
      <c r="B209" s="10" t="s">
        <v>259</v>
      </c>
      <c r="C209" s="47" t="s">
        <v>260</v>
      </c>
      <c r="D209" s="48" t="s">
        <v>260</v>
      </c>
      <c r="E209" s="49" t="s">
        <v>260</v>
      </c>
      <c r="F209" s="42">
        <v>500000</v>
      </c>
      <c r="G209" s="42">
        <v>1227684.92</v>
      </c>
      <c r="H209"/>
    </row>
    <row r="210" spans="2:8" s="15" customFormat="1" x14ac:dyDescent="0.2">
      <c r="B210" s="9" t="s">
        <v>261</v>
      </c>
      <c r="C210" s="44" t="s">
        <v>262</v>
      </c>
      <c r="D210" s="45" t="s">
        <v>262</v>
      </c>
      <c r="E210" s="46" t="s">
        <v>262</v>
      </c>
      <c r="F210" s="41">
        <v>1000000</v>
      </c>
      <c r="G210" s="41">
        <f>+G211</f>
        <v>2020466</v>
      </c>
      <c r="H210"/>
    </row>
    <row r="211" spans="2:8" s="15" customFormat="1" x14ac:dyDescent="0.2">
      <c r="B211" s="10" t="s">
        <v>263</v>
      </c>
      <c r="C211" s="47" t="s">
        <v>264</v>
      </c>
      <c r="D211" s="48" t="s">
        <v>264</v>
      </c>
      <c r="E211" s="49" t="s">
        <v>264</v>
      </c>
      <c r="F211" s="42">
        <v>1000000</v>
      </c>
      <c r="G211" s="42">
        <v>2020466</v>
      </c>
      <c r="H211"/>
    </row>
    <row r="212" spans="2:8" s="15" customFormat="1" x14ac:dyDescent="0.2">
      <c r="B212" s="9" t="s">
        <v>265</v>
      </c>
      <c r="C212" s="44" t="s">
        <v>266</v>
      </c>
      <c r="D212" s="45" t="s">
        <v>266</v>
      </c>
      <c r="E212" s="46" t="s">
        <v>266</v>
      </c>
      <c r="F212" s="41">
        <v>200000</v>
      </c>
      <c r="G212" s="41">
        <f>+G213</f>
        <v>120000</v>
      </c>
      <c r="H212"/>
    </row>
    <row r="213" spans="2:8" s="15" customFormat="1" x14ac:dyDescent="0.2">
      <c r="B213" s="10" t="s">
        <v>267</v>
      </c>
      <c r="C213" s="47" t="s">
        <v>266</v>
      </c>
      <c r="D213" s="48" t="s">
        <v>266</v>
      </c>
      <c r="E213" s="49" t="s">
        <v>266</v>
      </c>
      <c r="F213" s="42">
        <v>200000</v>
      </c>
      <c r="G213" s="42">
        <v>120000</v>
      </c>
      <c r="H213"/>
    </row>
    <row r="214" spans="2:8" s="15" customFormat="1" x14ac:dyDescent="0.2">
      <c r="B214" s="9" t="s">
        <v>268</v>
      </c>
      <c r="C214" s="44" t="s">
        <v>269</v>
      </c>
      <c r="D214" s="45" t="s">
        <v>269</v>
      </c>
      <c r="E214" s="46" t="s">
        <v>269</v>
      </c>
      <c r="F214" s="41">
        <v>1000000</v>
      </c>
      <c r="G214" s="41">
        <f>+G215</f>
        <v>436194</v>
      </c>
      <c r="H214"/>
    </row>
    <row r="215" spans="2:8" s="15" customFormat="1" x14ac:dyDescent="0.2">
      <c r="B215" s="10" t="s">
        <v>270</v>
      </c>
      <c r="C215" s="47" t="s">
        <v>269</v>
      </c>
      <c r="D215" s="48" t="s">
        <v>269</v>
      </c>
      <c r="E215" s="49" t="s">
        <v>269</v>
      </c>
      <c r="F215" s="42">
        <v>1000000</v>
      </c>
      <c r="G215" s="42">
        <v>436194</v>
      </c>
      <c r="H215"/>
    </row>
    <row r="216" spans="2:8" s="15" customFormat="1" x14ac:dyDescent="0.2">
      <c r="B216" s="9" t="s">
        <v>271</v>
      </c>
      <c r="C216" s="44" t="s">
        <v>272</v>
      </c>
      <c r="D216" s="45" t="s">
        <v>272</v>
      </c>
      <c r="E216" s="46" t="s">
        <v>272</v>
      </c>
      <c r="F216" s="41">
        <v>500000</v>
      </c>
      <c r="G216" s="41">
        <f>+G217</f>
        <v>2831708</v>
      </c>
      <c r="H216"/>
    </row>
    <row r="217" spans="2:8" s="15" customFormat="1" x14ac:dyDescent="0.2">
      <c r="B217" s="10" t="s">
        <v>273</v>
      </c>
      <c r="C217" s="47" t="s">
        <v>272</v>
      </c>
      <c r="D217" s="48" t="s">
        <v>272</v>
      </c>
      <c r="E217" s="49" t="s">
        <v>272</v>
      </c>
      <c r="F217" s="42">
        <v>500000</v>
      </c>
      <c r="G217" s="42">
        <v>2831708</v>
      </c>
      <c r="H217"/>
    </row>
    <row r="218" spans="2:8" s="25" customFormat="1" x14ac:dyDescent="0.2">
      <c r="B218" s="9" t="s">
        <v>434</v>
      </c>
      <c r="C218" s="44" t="s">
        <v>435</v>
      </c>
      <c r="D218" s="45"/>
      <c r="E218" s="46"/>
      <c r="F218" s="41">
        <f>+F219</f>
        <v>0</v>
      </c>
      <c r="G218" s="41">
        <f>+G219</f>
        <v>280000</v>
      </c>
      <c r="H218"/>
    </row>
    <row r="219" spans="2:8" s="25" customFormat="1" x14ac:dyDescent="0.2">
      <c r="B219" s="10" t="s">
        <v>436</v>
      </c>
      <c r="C219" s="47" t="s">
        <v>435</v>
      </c>
      <c r="D219" s="48"/>
      <c r="E219" s="49"/>
      <c r="F219" s="42">
        <v>0</v>
      </c>
      <c r="G219" s="42">
        <v>280000</v>
      </c>
      <c r="H219"/>
    </row>
    <row r="220" spans="2:8" s="15" customFormat="1" x14ac:dyDescent="0.2">
      <c r="B220" s="9" t="s">
        <v>382</v>
      </c>
      <c r="C220" s="44" t="s">
        <v>383</v>
      </c>
      <c r="D220" s="45" t="s">
        <v>383</v>
      </c>
      <c r="E220" s="46" t="s">
        <v>383</v>
      </c>
      <c r="F220" s="41">
        <v>500000</v>
      </c>
      <c r="G220" s="41">
        <f>+G221</f>
        <v>0</v>
      </c>
      <c r="H220"/>
    </row>
    <row r="221" spans="2:8" s="15" customFormat="1" x14ac:dyDescent="0.2">
      <c r="B221" s="10" t="s">
        <v>384</v>
      </c>
      <c r="C221" s="47" t="s">
        <v>383</v>
      </c>
      <c r="D221" s="48" t="s">
        <v>383</v>
      </c>
      <c r="E221" s="49" t="s">
        <v>383</v>
      </c>
      <c r="F221" s="42">
        <v>500000</v>
      </c>
      <c r="G221" s="42">
        <v>0</v>
      </c>
      <c r="H221"/>
    </row>
    <row r="222" spans="2:8" s="15" customFormat="1" x14ac:dyDescent="0.2">
      <c r="B222" s="9" t="s">
        <v>274</v>
      </c>
      <c r="C222" s="44" t="s">
        <v>275</v>
      </c>
      <c r="D222" s="45" t="s">
        <v>275</v>
      </c>
      <c r="E222" s="46" t="s">
        <v>275</v>
      </c>
      <c r="F222" s="41">
        <v>50000</v>
      </c>
      <c r="G222" s="41">
        <f>+G223</f>
        <v>24784.65</v>
      </c>
      <c r="H222"/>
    </row>
    <row r="223" spans="2:8" s="15" customFormat="1" x14ac:dyDescent="0.2">
      <c r="B223" s="10" t="s">
        <v>276</v>
      </c>
      <c r="C223" s="47" t="s">
        <v>277</v>
      </c>
      <c r="D223" s="48" t="s">
        <v>277</v>
      </c>
      <c r="E223" s="49" t="s">
        <v>277</v>
      </c>
      <c r="F223" s="42">
        <v>50000</v>
      </c>
      <c r="G223" s="42">
        <v>24784.65</v>
      </c>
      <c r="H223"/>
    </row>
    <row r="224" spans="2:8" s="15" customFormat="1" x14ac:dyDescent="0.2">
      <c r="B224" s="9" t="s">
        <v>278</v>
      </c>
      <c r="C224" s="44" t="s">
        <v>279</v>
      </c>
      <c r="D224" s="45" t="s">
        <v>279</v>
      </c>
      <c r="E224" s="46" t="s">
        <v>279</v>
      </c>
      <c r="F224" s="41">
        <v>12600000</v>
      </c>
      <c r="G224" s="41">
        <f>+G225</f>
        <v>2224000</v>
      </c>
      <c r="H224"/>
    </row>
    <row r="225" spans="2:8" s="15" customFormat="1" x14ac:dyDescent="0.2">
      <c r="B225" s="10" t="s">
        <v>280</v>
      </c>
      <c r="C225" s="47" t="s">
        <v>279</v>
      </c>
      <c r="D225" s="48" t="s">
        <v>279</v>
      </c>
      <c r="E225" s="49" t="s">
        <v>279</v>
      </c>
      <c r="F225" s="42">
        <v>12600000</v>
      </c>
      <c r="G225" s="42">
        <v>2224000</v>
      </c>
      <c r="H225"/>
    </row>
    <row r="226" spans="2:8" s="15" customFormat="1" x14ac:dyDescent="0.2">
      <c r="B226" s="9" t="s">
        <v>281</v>
      </c>
      <c r="C226" s="44" t="s">
        <v>282</v>
      </c>
      <c r="D226" s="45" t="s">
        <v>282</v>
      </c>
      <c r="E226" s="46" t="s">
        <v>282</v>
      </c>
      <c r="F226" s="41">
        <v>100000</v>
      </c>
      <c r="G226" s="41">
        <f>+G227</f>
        <v>0</v>
      </c>
      <c r="H226"/>
    </row>
    <row r="227" spans="2:8" s="15" customFormat="1" x14ac:dyDescent="0.2">
      <c r="B227" s="10" t="s">
        <v>283</v>
      </c>
      <c r="C227" s="47" t="s">
        <v>282</v>
      </c>
      <c r="D227" s="48" t="s">
        <v>282</v>
      </c>
      <c r="E227" s="49" t="s">
        <v>282</v>
      </c>
      <c r="F227" s="42">
        <v>100000</v>
      </c>
      <c r="G227" s="42">
        <v>0</v>
      </c>
      <c r="H227"/>
    </row>
    <row r="228" spans="2:8" s="15" customFormat="1" x14ac:dyDescent="0.2">
      <c r="B228" s="9" t="s">
        <v>284</v>
      </c>
      <c r="C228" s="44" t="s">
        <v>285</v>
      </c>
      <c r="D228" s="45" t="s">
        <v>285</v>
      </c>
      <c r="E228" s="46" t="s">
        <v>285</v>
      </c>
      <c r="F228" s="41">
        <v>1500000</v>
      </c>
      <c r="G228" s="41">
        <f>+G229</f>
        <v>656000</v>
      </c>
      <c r="H228"/>
    </row>
    <row r="229" spans="2:8" s="15" customFormat="1" x14ac:dyDescent="0.2">
      <c r="B229" s="10" t="s">
        <v>286</v>
      </c>
      <c r="C229" s="47" t="s">
        <v>285</v>
      </c>
      <c r="D229" s="48" t="s">
        <v>285</v>
      </c>
      <c r="E229" s="49" t="s">
        <v>285</v>
      </c>
      <c r="F229" s="42">
        <v>1500000</v>
      </c>
      <c r="G229" s="42">
        <v>656000</v>
      </c>
      <c r="H229"/>
    </row>
    <row r="230" spans="2:8" s="15" customFormat="1" x14ac:dyDescent="0.2">
      <c r="B230" s="9" t="s">
        <v>287</v>
      </c>
      <c r="C230" s="44" t="s">
        <v>288</v>
      </c>
      <c r="D230" s="45" t="s">
        <v>288</v>
      </c>
      <c r="E230" s="46" t="s">
        <v>288</v>
      </c>
      <c r="F230" s="41">
        <v>50000</v>
      </c>
      <c r="G230" s="41">
        <f>+G231</f>
        <v>11927.91</v>
      </c>
      <c r="H230"/>
    </row>
    <row r="231" spans="2:8" s="15" customFormat="1" x14ac:dyDescent="0.2">
      <c r="B231" s="10" t="s">
        <v>289</v>
      </c>
      <c r="C231" s="47" t="s">
        <v>288</v>
      </c>
      <c r="D231" s="48" t="s">
        <v>288</v>
      </c>
      <c r="E231" s="49" t="s">
        <v>288</v>
      </c>
      <c r="F231" s="42">
        <v>50000</v>
      </c>
      <c r="G231" s="42">
        <v>11927.91</v>
      </c>
      <c r="H231"/>
    </row>
    <row r="232" spans="2:8" s="15" customFormat="1" x14ac:dyDescent="0.2">
      <c r="B232" s="9" t="s">
        <v>290</v>
      </c>
      <c r="C232" s="44" t="s">
        <v>291</v>
      </c>
      <c r="D232" s="45" t="s">
        <v>291</v>
      </c>
      <c r="E232" s="46" t="s">
        <v>291</v>
      </c>
      <c r="F232" s="41">
        <v>100000</v>
      </c>
      <c r="G232" s="41">
        <f>+G233</f>
        <v>4468695.1500000004</v>
      </c>
      <c r="H232"/>
    </row>
    <row r="233" spans="2:8" s="15" customFormat="1" x14ac:dyDescent="0.2">
      <c r="B233" s="10" t="s">
        <v>292</v>
      </c>
      <c r="C233" s="47" t="s">
        <v>291</v>
      </c>
      <c r="D233" s="48" t="s">
        <v>291</v>
      </c>
      <c r="E233" s="49" t="s">
        <v>291</v>
      </c>
      <c r="F233" s="42">
        <v>100000</v>
      </c>
      <c r="G233" s="42">
        <v>4468695.1500000004</v>
      </c>
      <c r="H233"/>
    </row>
    <row r="234" spans="2:8" s="15" customFormat="1" x14ac:dyDescent="0.2">
      <c r="B234" s="9" t="s">
        <v>385</v>
      </c>
      <c r="C234" s="44" t="s">
        <v>386</v>
      </c>
      <c r="D234" s="45" t="s">
        <v>386</v>
      </c>
      <c r="E234" s="46" t="s">
        <v>386</v>
      </c>
      <c r="F234" s="41">
        <v>50000</v>
      </c>
      <c r="G234" s="41">
        <f>+G235</f>
        <v>0</v>
      </c>
      <c r="H234"/>
    </row>
    <row r="235" spans="2:8" s="15" customFormat="1" x14ac:dyDescent="0.2">
      <c r="B235" s="10" t="s">
        <v>387</v>
      </c>
      <c r="C235" s="47" t="s">
        <v>386</v>
      </c>
      <c r="D235" s="48" t="s">
        <v>386</v>
      </c>
      <c r="E235" s="49" t="s">
        <v>386</v>
      </c>
      <c r="F235" s="42">
        <v>50000</v>
      </c>
      <c r="G235" s="42">
        <v>0</v>
      </c>
      <c r="H235"/>
    </row>
    <row r="236" spans="2:8" s="15" customFormat="1" x14ac:dyDescent="0.2">
      <c r="B236" s="9" t="s">
        <v>293</v>
      </c>
      <c r="C236" s="44" t="s">
        <v>294</v>
      </c>
      <c r="D236" s="45" t="s">
        <v>294</v>
      </c>
      <c r="E236" s="46" t="s">
        <v>294</v>
      </c>
      <c r="F236" s="41">
        <v>5700000</v>
      </c>
      <c r="G236" s="41">
        <f>+G237+G238</f>
        <v>5753224</v>
      </c>
      <c r="H236"/>
    </row>
    <row r="237" spans="2:8" s="15" customFormat="1" x14ac:dyDescent="0.2">
      <c r="B237" s="10" t="s">
        <v>295</v>
      </c>
      <c r="C237" s="47" t="s">
        <v>294</v>
      </c>
      <c r="D237" s="48" t="s">
        <v>294</v>
      </c>
      <c r="E237" s="49" t="s">
        <v>294</v>
      </c>
      <c r="F237" s="42">
        <v>500000</v>
      </c>
      <c r="G237" s="42">
        <v>461020</v>
      </c>
      <c r="H237"/>
    </row>
    <row r="238" spans="2:8" s="15" customFormat="1" x14ac:dyDescent="0.2">
      <c r="B238" s="10" t="s">
        <v>388</v>
      </c>
      <c r="C238" s="47" t="s">
        <v>389</v>
      </c>
      <c r="D238" s="48" t="s">
        <v>389</v>
      </c>
      <c r="E238" s="49" t="s">
        <v>389</v>
      </c>
      <c r="F238" s="42">
        <v>5200000</v>
      </c>
      <c r="G238" s="42">
        <v>5292204</v>
      </c>
      <c r="H238"/>
    </row>
    <row r="239" spans="2:8" s="15" customFormat="1" x14ac:dyDescent="0.2">
      <c r="B239" s="9" t="s">
        <v>296</v>
      </c>
      <c r="C239" s="44" t="s">
        <v>297</v>
      </c>
      <c r="D239" s="45" t="s">
        <v>297</v>
      </c>
      <c r="E239" s="46" t="s">
        <v>297</v>
      </c>
      <c r="F239" s="41">
        <v>50000</v>
      </c>
      <c r="G239" s="41">
        <f>+G240</f>
        <v>77980</v>
      </c>
      <c r="H239"/>
    </row>
    <row r="240" spans="2:8" s="15" customFormat="1" x14ac:dyDescent="0.2">
      <c r="B240" s="10" t="s">
        <v>298</v>
      </c>
      <c r="C240" s="47" t="s">
        <v>297</v>
      </c>
      <c r="D240" s="48" t="s">
        <v>297</v>
      </c>
      <c r="E240" s="49" t="s">
        <v>297</v>
      </c>
      <c r="F240" s="42">
        <v>50000</v>
      </c>
      <c r="G240" s="42">
        <v>77980</v>
      </c>
      <c r="H240"/>
    </row>
    <row r="241" spans="2:8" s="15" customFormat="1" x14ac:dyDescent="0.2">
      <c r="B241" s="9" t="s">
        <v>299</v>
      </c>
      <c r="C241" s="44" t="s">
        <v>300</v>
      </c>
      <c r="D241" s="45" t="s">
        <v>300</v>
      </c>
      <c r="E241" s="46" t="s">
        <v>300</v>
      </c>
      <c r="F241" s="41">
        <v>400000</v>
      </c>
      <c r="G241" s="41">
        <f>+G242</f>
        <v>1500000</v>
      </c>
      <c r="H241"/>
    </row>
    <row r="242" spans="2:8" s="15" customFormat="1" x14ac:dyDescent="0.2">
      <c r="B242" s="10" t="s">
        <v>301</v>
      </c>
      <c r="C242" s="47" t="s">
        <v>300</v>
      </c>
      <c r="D242" s="48" t="s">
        <v>300</v>
      </c>
      <c r="E242" s="49" t="s">
        <v>300</v>
      </c>
      <c r="F242" s="42">
        <v>400000</v>
      </c>
      <c r="G242" s="42">
        <v>1500000</v>
      </c>
      <c r="H242"/>
    </row>
    <row r="243" spans="2:8" x14ac:dyDescent="0.2">
      <c r="B243" s="9" t="s">
        <v>302</v>
      </c>
      <c r="C243" s="44" t="s">
        <v>303</v>
      </c>
      <c r="D243" s="45" t="s">
        <v>303</v>
      </c>
      <c r="E243" s="46" t="s">
        <v>303</v>
      </c>
      <c r="F243" s="41">
        <v>500000</v>
      </c>
      <c r="G243" s="41">
        <f>+G244</f>
        <v>485013.68</v>
      </c>
      <c r="H243"/>
    </row>
    <row r="244" spans="2:8" x14ac:dyDescent="0.2">
      <c r="B244" s="10" t="s">
        <v>304</v>
      </c>
      <c r="C244" s="47" t="s">
        <v>303</v>
      </c>
      <c r="D244" s="48" t="s">
        <v>303</v>
      </c>
      <c r="E244" s="49" t="s">
        <v>303</v>
      </c>
      <c r="F244" s="42">
        <v>500000</v>
      </c>
      <c r="G244" s="42">
        <v>485013.68</v>
      </c>
      <c r="H244"/>
    </row>
    <row r="245" spans="2:8" s="7" customFormat="1" x14ac:dyDescent="0.2">
      <c r="B245" s="9" t="s">
        <v>305</v>
      </c>
      <c r="C245" s="44" t="s">
        <v>306</v>
      </c>
      <c r="D245" s="45" t="s">
        <v>306</v>
      </c>
      <c r="E245" s="46" t="s">
        <v>306</v>
      </c>
      <c r="F245" s="41">
        <v>500000</v>
      </c>
      <c r="G245" s="41">
        <f>+G246</f>
        <v>374048.03</v>
      </c>
      <c r="H245"/>
    </row>
    <row r="246" spans="2:8" x14ac:dyDescent="0.2">
      <c r="B246" s="10" t="s">
        <v>307</v>
      </c>
      <c r="C246" s="47" t="s">
        <v>306</v>
      </c>
      <c r="D246" s="48" t="s">
        <v>306</v>
      </c>
      <c r="E246" s="49" t="s">
        <v>306</v>
      </c>
      <c r="F246" s="42">
        <v>500000</v>
      </c>
      <c r="G246" s="42">
        <v>374048.03</v>
      </c>
      <c r="H246"/>
    </row>
    <row r="247" spans="2:8" s="7" customFormat="1" x14ac:dyDescent="0.2">
      <c r="B247" s="9" t="s">
        <v>308</v>
      </c>
      <c r="C247" s="44" t="s">
        <v>309</v>
      </c>
      <c r="D247" s="45" t="s">
        <v>309</v>
      </c>
      <c r="E247" s="46" t="s">
        <v>309</v>
      </c>
      <c r="F247" s="41">
        <v>300000</v>
      </c>
      <c r="G247" s="41">
        <f>+G248</f>
        <v>70000</v>
      </c>
      <c r="H247"/>
    </row>
    <row r="248" spans="2:8" x14ac:dyDescent="0.2">
      <c r="B248" s="10" t="s">
        <v>310</v>
      </c>
      <c r="C248" s="47" t="s">
        <v>309</v>
      </c>
      <c r="D248" s="48" t="s">
        <v>309</v>
      </c>
      <c r="E248" s="49" t="s">
        <v>309</v>
      </c>
      <c r="F248" s="42">
        <v>300000</v>
      </c>
      <c r="G248" s="42">
        <v>70000</v>
      </c>
      <c r="H248"/>
    </row>
    <row r="249" spans="2:8" s="7" customFormat="1" x14ac:dyDescent="0.2">
      <c r="B249" s="9" t="s">
        <v>311</v>
      </c>
      <c r="C249" s="44" t="s">
        <v>312</v>
      </c>
      <c r="D249" s="45" t="s">
        <v>312</v>
      </c>
      <c r="E249" s="46" t="s">
        <v>312</v>
      </c>
      <c r="F249" s="41">
        <v>400000</v>
      </c>
      <c r="G249" s="41">
        <f>+G250</f>
        <v>100000</v>
      </c>
      <c r="H249"/>
    </row>
    <row r="250" spans="2:8" x14ac:dyDescent="0.2">
      <c r="B250" s="10" t="s">
        <v>313</v>
      </c>
      <c r="C250" s="47" t="s">
        <v>312</v>
      </c>
      <c r="D250" s="48" t="s">
        <v>312</v>
      </c>
      <c r="E250" s="49" t="s">
        <v>312</v>
      </c>
      <c r="F250" s="42">
        <v>400000</v>
      </c>
      <c r="G250" s="42">
        <v>100000</v>
      </c>
      <c r="H250"/>
    </row>
    <row r="251" spans="2:8" x14ac:dyDescent="0.2">
      <c r="B251" s="9" t="s">
        <v>314</v>
      </c>
      <c r="C251" s="44" t="s">
        <v>315</v>
      </c>
      <c r="D251" s="45" t="s">
        <v>315</v>
      </c>
      <c r="E251" s="46" t="s">
        <v>315</v>
      </c>
      <c r="F251" s="41">
        <v>200000</v>
      </c>
      <c r="G251" s="41">
        <f>+G252</f>
        <v>0</v>
      </c>
      <c r="H251"/>
    </row>
    <row r="252" spans="2:8" s="7" customFormat="1" x14ac:dyDescent="0.2">
      <c r="B252" s="10" t="s">
        <v>316</v>
      </c>
      <c r="C252" s="47" t="s">
        <v>315</v>
      </c>
      <c r="D252" s="48" t="s">
        <v>315</v>
      </c>
      <c r="E252" s="49" t="s">
        <v>315</v>
      </c>
      <c r="F252" s="42">
        <v>200000</v>
      </c>
      <c r="G252" s="42">
        <v>0</v>
      </c>
      <c r="H252"/>
    </row>
    <row r="253" spans="2:8" x14ac:dyDescent="0.2">
      <c r="B253" s="9" t="s">
        <v>317</v>
      </c>
      <c r="C253" s="44" t="s">
        <v>318</v>
      </c>
      <c r="D253" s="45" t="s">
        <v>318</v>
      </c>
      <c r="E253" s="46" t="s">
        <v>318</v>
      </c>
      <c r="F253" s="41">
        <v>100000</v>
      </c>
      <c r="G253" s="41">
        <f>+G254</f>
        <v>1700000</v>
      </c>
      <c r="H253"/>
    </row>
    <row r="254" spans="2:8" x14ac:dyDescent="0.2">
      <c r="B254" s="10" t="s">
        <v>319</v>
      </c>
      <c r="C254" s="47" t="s">
        <v>320</v>
      </c>
      <c r="D254" s="48" t="s">
        <v>320</v>
      </c>
      <c r="E254" s="49" t="s">
        <v>320</v>
      </c>
      <c r="F254" s="42">
        <v>100000</v>
      </c>
      <c r="G254" s="42">
        <v>1700000</v>
      </c>
      <c r="H254"/>
    </row>
    <row r="255" spans="2:8" x14ac:dyDescent="0.2">
      <c r="B255" s="9" t="s">
        <v>390</v>
      </c>
      <c r="C255" s="44" t="s">
        <v>391</v>
      </c>
      <c r="D255" s="45" t="s">
        <v>391</v>
      </c>
      <c r="E255" s="46" t="s">
        <v>391</v>
      </c>
      <c r="F255" s="41">
        <v>50000</v>
      </c>
      <c r="G255" s="41">
        <f>+G256</f>
        <v>0</v>
      </c>
      <c r="H255"/>
    </row>
    <row r="256" spans="2:8" x14ac:dyDescent="0.2">
      <c r="B256" s="10" t="s">
        <v>392</v>
      </c>
      <c r="C256" s="47" t="s">
        <v>393</v>
      </c>
      <c r="D256" s="48" t="s">
        <v>393</v>
      </c>
      <c r="E256" s="49" t="s">
        <v>393</v>
      </c>
      <c r="F256" s="42">
        <v>50000</v>
      </c>
      <c r="G256" s="42">
        <v>0</v>
      </c>
      <c r="H256"/>
    </row>
    <row r="257" spans="2:8" s="7" customFormat="1" x14ac:dyDescent="0.2">
      <c r="B257" s="9" t="s">
        <v>394</v>
      </c>
      <c r="C257" s="44" t="s">
        <v>395</v>
      </c>
      <c r="D257" s="45" t="s">
        <v>395</v>
      </c>
      <c r="E257" s="46" t="s">
        <v>395</v>
      </c>
      <c r="F257" s="41">
        <v>50000</v>
      </c>
      <c r="G257" s="41">
        <f>+G258</f>
        <v>50000</v>
      </c>
      <c r="H257"/>
    </row>
    <row r="258" spans="2:8" x14ac:dyDescent="0.2">
      <c r="B258" s="10" t="s">
        <v>396</v>
      </c>
      <c r="C258" s="47" t="s">
        <v>395</v>
      </c>
      <c r="D258" s="48" t="s">
        <v>395</v>
      </c>
      <c r="E258" s="49" t="s">
        <v>395</v>
      </c>
      <c r="F258" s="42">
        <v>50000</v>
      </c>
      <c r="G258" s="42">
        <v>50000</v>
      </c>
      <c r="H258"/>
    </row>
    <row r="259" spans="2:8" x14ac:dyDescent="0.2">
      <c r="B259" s="9" t="s">
        <v>397</v>
      </c>
      <c r="C259" s="44" t="s">
        <v>398</v>
      </c>
      <c r="D259" s="45" t="s">
        <v>398</v>
      </c>
      <c r="E259" s="46" t="s">
        <v>398</v>
      </c>
      <c r="F259" s="41">
        <v>500000</v>
      </c>
      <c r="G259" s="41">
        <f>+G260</f>
        <v>50000</v>
      </c>
      <c r="H259"/>
    </row>
    <row r="260" spans="2:8" s="7" customFormat="1" x14ac:dyDescent="0.2">
      <c r="B260" s="10" t="s">
        <v>399</v>
      </c>
      <c r="C260" s="47" t="s">
        <v>398</v>
      </c>
      <c r="D260" s="48" t="s">
        <v>398</v>
      </c>
      <c r="E260" s="49" t="s">
        <v>398</v>
      </c>
      <c r="F260" s="42">
        <v>500000</v>
      </c>
      <c r="G260" s="42">
        <v>50000</v>
      </c>
      <c r="H260"/>
    </row>
    <row r="261" spans="2:8" x14ac:dyDescent="0.2">
      <c r="B261" s="9" t="s">
        <v>321</v>
      </c>
      <c r="C261" s="44" t="s">
        <v>322</v>
      </c>
      <c r="D261" s="45" t="s">
        <v>322</v>
      </c>
      <c r="E261" s="46" t="s">
        <v>322</v>
      </c>
      <c r="F261" s="41">
        <v>7500000</v>
      </c>
      <c r="G261" s="41">
        <f>+G262</f>
        <v>0</v>
      </c>
      <c r="H261"/>
    </row>
    <row r="262" spans="2:8" s="7" customFormat="1" x14ac:dyDescent="0.2">
      <c r="B262" s="10" t="s">
        <v>323</v>
      </c>
      <c r="C262" s="47" t="s">
        <v>322</v>
      </c>
      <c r="D262" s="48" t="s">
        <v>322</v>
      </c>
      <c r="E262" s="49" t="s">
        <v>322</v>
      </c>
      <c r="F262" s="42">
        <v>7500000</v>
      </c>
      <c r="G262" s="42">
        <v>0</v>
      </c>
      <c r="H262"/>
    </row>
    <row r="263" spans="2:8" x14ac:dyDescent="0.2">
      <c r="B263" s="9" t="s">
        <v>400</v>
      </c>
      <c r="C263" s="44" t="s">
        <v>401</v>
      </c>
      <c r="D263" s="45" t="s">
        <v>401</v>
      </c>
      <c r="E263" s="46" t="s">
        <v>401</v>
      </c>
      <c r="F263" s="41">
        <v>30000000</v>
      </c>
      <c r="G263" s="41">
        <f>+G264</f>
        <v>41843719.640000001</v>
      </c>
      <c r="H263"/>
    </row>
    <row r="264" spans="2:8" s="7" customFormat="1" x14ac:dyDescent="0.2">
      <c r="B264" s="10" t="s">
        <v>402</v>
      </c>
      <c r="C264" s="47" t="s">
        <v>401</v>
      </c>
      <c r="D264" s="48" t="s">
        <v>401</v>
      </c>
      <c r="E264" s="49" t="s">
        <v>401</v>
      </c>
      <c r="F264" s="42">
        <v>30000000</v>
      </c>
      <c r="G264" s="42">
        <v>41843719.640000001</v>
      </c>
      <c r="H264" t="s">
        <v>442</v>
      </c>
    </row>
    <row r="265" spans="2:8" x14ac:dyDescent="0.2">
      <c r="B265" s="9" t="s">
        <v>412</v>
      </c>
      <c r="C265" s="44" t="s">
        <v>413</v>
      </c>
      <c r="D265" s="45" t="s">
        <v>413</v>
      </c>
      <c r="E265" s="46" t="s">
        <v>413</v>
      </c>
      <c r="F265" s="41">
        <v>542250000</v>
      </c>
      <c r="G265" s="41">
        <f>+G266</f>
        <v>129250000</v>
      </c>
      <c r="H265"/>
    </row>
    <row r="266" spans="2:8" s="7" customFormat="1" ht="13.5" thickBot="1" x14ac:dyDescent="0.25">
      <c r="B266" s="11" t="s">
        <v>414</v>
      </c>
      <c r="C266" s="65" t="s">
        <v>415</v>
      </c>
      <c r="D266" s="66" t="s">
        <v>415</v>
      </c>
      <c r="E266" s="67" t="s">
        <v>415</v>
      </c>
      <c r="F266" s="43">
        <v>542250000</v>
      </c>
      <c r="G266" s="43">
        <v>129250000</v>
      </c>
      <c r="H266"/>
    </row>
    <row r="267" spans="2:8" s="29" customFormat="1" x14ac:dyDescent="0.2">
      <c r="B267" s="30"/>
      <c r="C267" s="30"/>
      <c r="D267" s="30"/>
      <c r="E267" s="30"/>
      <c r="F267" s="31"/>
      <c r="G267" s="31"/>
      <c r="H267"/>
    </row>
    <row r="268" spans="2:8" s="29" customFormat="1" x14ac:dyDescent="0.2">
      <c r="B268" s="30"/>
      <c r="C268" s="30"/>
      <c r="D268" s="30"/>
      <c r="E268" s="30"/>
      <c r="F268" s="31"/>
      <c r="G268" s="31"/>
      <c r="H268"/>
    </row>
    <row r="269" spans="2:8" x14ac:dyDescent="0.2">
      <c r="B269" s="3" t="s">
        <v>7</v>
      </c>
      <c r="C269" s="13"/>
    </row>
    <row r="270" spans="2:8" x14ac:dyDescent="0.2">
      <c r="B270" s="3" t="s">
        <v>8</v>
      </c>
      <c r="C270" s="13"/>
    </row>
    <row r="271" spans="2:8" x14ac:dyDescent="0.2">
      <c r="B271" s="3" t="s">
        <v>9</v>
      </c>
      <c r="C271" s="13"/>
    </row>
    <row r="272" spans="2:8" x14ac:dyDescent="0.2">
      <c r="B272" s="3" t="s">
        <v>10</v>
      </c>
      <c r="C272" s="13"/>
    </row>
    <row r="273" spans="1:11" x14ac:dyDescent="0.2">
      <c r="B273" s="3" t="s">
        <v>11</v>
      </c>
      <c r="C273" s="13"/>
    </row>
    <row r="274" spans="1:11" x14ac:dyDescent="0.2">
      <c r="B274" s="3" t="s">
        <v>12</v>
      </c>
      <c r="C274" s="13"/>
    </row>
    <row r="275" spans="1:11" x14ac:dyDescent="0.2">
      <c r="B275" s="3" t="s">
        <v>13</v>
      </c>
      <c r="C275" s="13"/>
    </row>
    <row r="278" spans="1:11" x14ac:dyDescent="0.2">
      <c r="B278" s="62" t="s">
        <v>5</v>
      </c>
      <c r="C278" s="62"/>
      <c r="E278" s="62" t="s">
        <v>418</v>
      </c>
      <c r="F278" s="62"/>
      <c r="G278" s="15"/>
      <c r="H278" s="63" t="s">
        <v>404</v>
      </c>
      <c r="I278" s="63"/>
      <c r="J278" s="63"/>
    </row>
    <row r="279" spans="1:11" s="32" customFormat="1" x14ac:dyDescent="0.2">
      <c r="B279" s="33"/>
      <c r="C279" s="33"/>
      <c r="E279" s="33"/>
      <c r="F279" s="33"/>
      <c r="H279" s="34"/>
      <c r="I279" s="34"/>
      <c r="J279" s="34"/>
    </row>
    <row r="280" spans="1:11" s="32" customFormat="1" x14ac:dyDescent="0.2">
      <c r="B280" s="33"/>
      <c r="C280" s="33"/>
      <c r="E280" s="33"/>
      <c r="F280" s="33"/>
      <c r="H280" s="34"/>
      <c r="I280" s="34"/>
      <c r="J280" s="34"/>
    </row>
    <row r="281" spans="1:11" s="32" customFormat="1" x14ac:dyDescent="0.2">
      <c r="B281" s="33"/>
      <c r="C281" s="33"/>
      <c r="E281" s="33"/>
      <c r="F281" s="33"/>
      <c r="H281" s="34"/>
      <c r="I281" s="34"/>
      <c r="J281" s="34"/>
    </row>
    <row r="282" spans="1:11" ht="26.25" x14ac:dyDescent="0.2">
      <c r="B282" s="12"/>
      <c r="C282" s="20"/>
      <c r="D282" s="21"/>
      <c r="E282" s="19"/>
      <c r="F282" s="19"/>
      <c r="G282" s="15"/>
      <c r="H282" s="2"/>
      <c r="I282" s="22"/>
      <c r="J282" s="22"/>
    </row>
    <row r="283" spans="1:11" x14ac:dyDescent="0.2">
      <c r="A283" s="64" t="s">
        <v>444</v>
      </c>
      <c r="B283" s="64"/>
      <c r="C283" s="64"/>
      <c r="E283" s="64" t="s">
        <v>458</v>
      </c>
      <c r="F283" s="64"/>
      <c r="G283" s="15"/>
      <c r="H283" s="61" t="s">
        <v>443</v>
      </c>
      <c r="I283" s="61"/>
      <c r="J283" s="61"/>
      <c r="K283" s="61"/>
    </row>
    <row r="284" spans="1:11" x14ac:dyDescent="0.2">
      <c r="A284" s="25"/>
      <c r="B284" s="62" t="s">
        <v>403</v>
      </c>
      <c r="C284" s="62"/>
      <c r="D284" s="3" t="s">
        <v>459</v>
      </c>
      <c r="E284" s="68" t="s">
        <v>460</v>
      </c>
      <c r="F284" s="68"/>
      <c r="G284" s="40"/>
      <c r="H284" s="62" t="s">
        <v>6</v>
      </c>
      <c r="I284" s="62"/>
      <c r="J284" s="62"/>
      <c r="K284" s="62"/>
    </row>
  </sheetData>
  <mergeCells count="263">
    <mergeCell ref="C196:E196"/>
    <mergeCell ref="C197:E197"/>
    <mergeCell ref="C195:E195"/>
    <mergeCell ref="C259:E259"/>
    <mergeCell ref="C260:E260"/>
    <mergeCell ref="C261:E261"/>
    <mergeCell ref="C262:E262"/>
    <mergeCell ref="C263:E263"/>
    <mergeCell ref="C264:E264"/>
    <mergeCell ref="C240:E240"/>
    <mergeCell ref="C241:E241"/>
    <mergeCell ref="C242:E242"/>
    <mergeCell ref="C243:E243"/>
    <mergeCell ref="C244:E244"/>
    <mergeCell ref="C245:E245"/>
    <mergeCell ref="C246:E246"/>
    <mergeCell ref="C238:E238"/>
    <mergeCell ref="C239:E239"/>
    <mergeCell ref="C229:E229"/>
    <mergeCell ref="C230:E230"/>
    <mergeCell ref="C231:E231"/>
    <mergeCell ref="C232:E232"/>
    <mergeCell ref="C233:E233"/>
    <mergeCell ref="C234:E234"/>
    <mergeCell ref="H283:K283"/>
    <mergeCell ref="H284:K284"/>
    <mergeCell ref="H278:J278"/>
    <mergeCell ref="A283:C283"/>
    <mergeCell ref="E283:F283"/>
    <mergeCell ref="E278:F278"/>
    <mergeCell ref="C247:E247"/>
    <mergeCell ref="C248:E248"/>
    <mergeCell ref="C249:E249"/>
    <mergeCell ref="C250:E250"/>
    <mergeCell ref="C251:E251"/>
    <mergeCell ref="C252:E252"/>
    <mergeCell ref="C253:E253"/>
    <mergeCell ref="C254:E254"/>
    <mergeCell ref="C255:E255"/>
    <mergeCell ref="B278:C278"/>
    <mergeCell ref="C265:E265"/>
    <mergeCell ref="C266:E266"/>
    <mergeCell ref="C256:E256"/>
    <mergeCell ref="C257:E257"/>
    <mergeCell ref="C258:E258"/>
    <mergeCell ref="B284:C284"/>
    <mergeCell ref="E284:F284"/>
    <mergeCell ref="C237:E237"/>
    <mergeCell ref="C220:E220"/>
    <mergeCell ref="C221:E221"/>
    <mergeCell ref="C222:E222"/>
    <mergeCell ref="C223:E223"/>
    <mergeCell ref="C224:E224"/>
    <mergeCell ref="C225:E225"/>
    <mergeCell ref="C226:E226"/>
    <mergeCell ref="C227:E227"/>
    <mergeCell ref="C228:E228"/>
    <mergeCell ref="C235:E235"/>
    <mergeCell ref="C236:E236"/>
    <mergeCell ref="C209:E209"/>
    <mergeCell ref="C210:E210"/>
    <mergeCell ref="C211:E211"/>
    <mergeCell ref="C212:E212"/>
    <mergeCell ref="C213:E213"/>
    <mergeCell ref="C214:E214"/>
    <mergeCell ref="C215:E215"/>
    <mergeCell ref="C216:E216"/>
    <mergeCell ref="C217:E217"/>
    <mergeCell ref="C200:E200"/>
    <mergeCell ref="C201:E201"/>
    <mergeCell ref="C202:E202"/>
    <mergeCell ref="C203:E203"/>
    <mergeCell ref="C204:E204"/>
    <mergeCell ref="C205:E205"/>
    <mergeCell ref="C206:E206"/>
    <mergeCell ref="C207:E207"/>
    <mergeCell ref="C208:E208"/>
    <mergeCell ref="C185:E185"/>
    <mergeCell ref="C186:E186"/>
    <mergeCell ref="C187:E187"/>
    <mergeCell ref="C189:E189"/>
    <mergeCell ref="C190:E190"/>
    <mergeCell ref="C191:E191"/>
    <mergeCell ref="C192:E192"/>
    <mergeCell ref="C193:E193"/>
    <mergeCell ref="C194:E194"/>
    <mergeCell ref="C176:E176"/>
    <mergeCell ref="C177:E177"/>
    <mergeCell ref="C178:E178"/>
    <mergeCell ref="C179:E179"/>
    <mergeCell ref="C180:E180"/>
    <mergeCell ref="C181:E181"/>
    <mergeCell ref="C182:E182"/>
    <mergeCell ref="C183:E183"/>
    <mergeCell ref="C184:E184"/>
    <mergeCell ref="C166:E166"/>
    <mergeCell ref="C167:E167"/>
    <mergeCell ref="C168:E168"/>
    <mergeCell ref="C169:E169"/>
    <mergeCell ref="C170:E170"/>
    <mergeCell ref="C172:E172"/>
    <mergeCell ref="C173:E173"/>
    <mergeCell ref="C174:E174"/>
    <mergeCell ref="C175:E175"/>
    <mergeCell ref="C157:E157"/>
    <mergeCell ref="C158:E158"/>
    <mergeCell ref="C159:E159"/>
    <mergeCell ref="C160:E160"/>
    <mergeCell ref="C161:E161"/>
    <mergeCell ref="C162:E162"/>
    <mergeCell ref="C163:E163"/>
    <mergeCell ref="C164:E164"/>
    <mergeCell ref="C165:E165"/>
    <mergeCell ref="C148:E148"/>
    <mergeCell ref="C149:E149"/>
    <mergeCell ref="C150:E150"/>
    <mergeCell ref="C151:E151"/>
    <mergeCell ref="C152:E152"/>
    <mergeCell ref="C153:E153"/>
    <mergeCell ref="C154:E154"/>
    <mergeCell ref="C155:E155"/>
    <mergeCell ref="C156:E156"/>
    <mergeCell ref="C139:E139"/>
    <mergeCell ref="C140:E140"/>
    <mergeCell ref="C141:E141"/>
    <mergeCell ref="C142:E142"/>
    <mergeCell ref="C143:E143"/>
    <mergeCell ref="C144:E144"/>
    <mergeCell ref="C145:E145"/>
    <mergeCell ref="C146:E146"/>
    <mergeCell ref="C147:E147"/>
    <mergeCell ref="C128:E128"/>
    <mergeCell ref="C129:E129"/>
    <mergeCell ref="C130:E130"/>
    <mergeCell ref="C131:E131"/>
    <mergeCell ref="C132:E132"/>
    <mergeCell ref="C133:E133"/>
    <mergeCell ref="C134:E134"/>
    <mergeCell ref="C137:E137"/>
    <mergeCell ref="C138:E138"/>
    <mergeCell ref="C119:E119"/>
    <mergeCell ref="C120:E120"/>
    <mergeCell ref="C121:E121"/>
    <mergeCell ref="C122:E122"/>
    <mergeCell ref="C123:E123"/>
    <mergeCell ref="C124:E124"/>
    <mergeCell ref="C125:E125"/>
    <mergeCell ref="C126:E126"/>
    <mergeCell ref="C127:E127"/>
    <mergeCell ref="C110:E110"/>
    <mergeCell ref="C111:E111"/>
    <mergeCell ref="C112:E112"/>
    <mergeCell ref="C113:E113"/>
    <mergeCell ref="C114:E114"/>
    <mergeCell ref="C115:E115"/>
    <mergeCell ref="C116:E116"/>
    <mergeCell ref="C117:E117"/>
    <mergeCell ref="C118:E118"/>
    <mergeCell ref="C100:E100"/>
    <mergeCell ref="C101:E101"/>
    <mergeCell ref="C102:E102"/>
    <mergeCell ref="C103:E103"/>
    <mergeCell ref="C104:E104"/>
    <mergeCell ref="C106:E106"/>
    <mergeCell ref="C107:E107"/>
    <mergeCell ref="C108:E108"/>
    <mergeCell ref="C109:E109"/>
    <mergeCell ref="C105:E105"/>
    <mergeCell ref="C90:E90"/>
    <mergeCell ref="C91:E91"/>
    <mergeCell ref="C92:E92"/>
    <mergeCell ref="C93:E93"/>
    <mergeCell ref="C94:E94"/>
    <mergeCell ref="C95:E95"/>
    <mergeCell ref="C96:E96"/>
    <mergeCell ref="C97:E97"/>
    <mergeCell ref="C98:E98"/>
    <mergeCell ref="C79:E79"/>
    <mergeCell ref="C80:E80"/>
    <mergeCell ref="C81:E81"/>
    <mergeCell ref="C82:E82"/>
    <mergeCell ref="C83:E83"/>
    <mergeCell ref="C84:E84"/>
    <mergeCell ref="C86:E86"/>
    <mergeCell ref="C87:E87"/>
    <mergeCell ref="C89:E89"/>
    <mergeCell ref="C85:E85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55:E55"/>
    <mergeCell ref="C62:E62"/>
    <mergeCell ref="C63:E63"/>
    <mergeCell ref="C64:E64"/>
    <mergeCell ref="C65:E65"/>
    <mergeCell ref="C66:E66"/>
    <mergeCell ref="C67:E67"/>
    <mergeCell ref="C68:E68"/>
    <mergeCell ref="C69:E69"/>
    <mergeCell ref="C56:E56"/>
    <mergeCell ref="C57:E57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14:E14"/>
    <mergeCell ref="C15:E15"/>
    <mergeCell ref="C16:E16"/>
    <mergeCell ref="C17:E17"/>
    <mergeCell ref="C18:E18"/>
    <mergeCell ref="C19:E19"/>
    <mergeCell ref="B11:F11"/>
    <mergeCell ref="C12:E12"/>
    <mergeCell ref="C10:E10"/>
    <mergeCell ref="C42:E42"/>
    <mergeCell ref="C43:E43"/>
    <mergeCell ref="C44:E44"/>
    <mergeCell ref="C45:E45"/>
    <mergeCell ref="C20:E20"/>
    <mergeCell ref="C21:E21"/>
    <mergeCell ref="C22:E22"/>
    <mergeCell ref="C23:E23"/>
    <mergeCell ref="C25:E25"/>
    <mergeCell ref="C26:E26"/>
    <mergeCell ref="C27:E27"/>
    <mergeCell ref="C28:E28"/>
    <mergeCell ref="C29:E29"/>
    <mergeCell ref="C24:E24"/>
    <mergeCell ref="C198:E198"/>
    <mergeCell ref="C199:E199"/>
    <mergeCell ref="C218:E218"/>
    <mergeCell ref="C219:E219"/>
    <mergeCell ref="C30:E30"/>
    <mergeCell ref="C58:E58"/>
    <mergeCell ref="C59:E59"/>
    <mergeCell ref="C60:E60"/>
    <mergeCell ref="C61:E61"/>
    <mergeCell ref="C88:E88"/>
    <mergeCell ref="C99:E99"/>
    <mergeCell ref="C135:E135"/>
    <mergeCell ref="C136:E136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</mergeCells>
  <pageMargins left="0.25" right="0.25" top="0.75" bottom="0.75" header="0.3" footer="0.3"/>
  <pageSetup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eg_balance_apropiacion_f60eaNZsF7.pdf</dc:title>
  <dc:creator>Oracle Reports</dc:creator>
  <cp:lastModifiedBy>Yanelys Lara De La Cruz</cp:lastModifiedBy>
  <cp:lastPrinted>2024-12-04T15:51:42Z</cp:lastPrinted>
  <dcterms:created xsi:type="dcterms:W3CDTF">2023-10-25T15:40:08Z</dcterms:created>
  <dcterms:modified xsi:type="dcterms:W3CDTF">2024-12-11T12:25:01Z</dcterms:modified>
</cp:coreProperties>
</file>