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MIPYMES diciem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diciembre'!$B$1:$G$36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diciembre'!#REF!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8" l="1"/>
  <c r="J15" i="18"/>
  <c r="J13" i="18"/>
  <c r="K13" i="18" s="1"/>
  <c r="L13" i="18" s="1"/>
  <c r="K14" i="18" l="1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<sst xmlns="http://schemas.openxmlformats.org/spreadsheetml/2006/main" count="216" uniqueCount="136">
  <si>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</si>
  <si>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</si>
  <si>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</si>
  <si>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</si>
  <si>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</si>
  <si>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</si>
  <si>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</si>
  <si>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</si>
  <si>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</si>
  <si>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</si>
  <si>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</si>
  <si>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</si>
  <si>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</si>
  <si>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</si>
  <si>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</si>
  <si>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</si>
  <si>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</si>
  <si>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</si>
  <si>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</si>
  <si>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</si>
  <si>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</si>
  <si>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</si>
  <si>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</si>
  <si>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</si>
  <si>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</si>
  <si>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</si>
  <si>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</si>
  <si>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</si>
  <si>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</si>
  <si>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</si>
  <si>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</si>
  <si>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</si>
  <si>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</si>
  <si>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</si>
  <si>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</si>
  <si>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</si>
  <si>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</si>
  <si>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</si>
  <si>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</si>
  <si>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</si>
  <si>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</si>
  <si>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</si>
  <si>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</si>
  <si>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</si>
  <si>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</si>
  <si>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</si>
  <si>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</si>
  <si>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</si>
  <si>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</si>
  <si>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</si>
  <si>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</si>
  <si>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</si>
  <si>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</si>
  <si>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</si>
  <si>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</si>
  <si>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</si>
  <si>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</si>
  <si>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</si>
  <si>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</si>
  <si>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</si>
  <si>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</si>
  <si>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</si>
  <si>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</si>
  <si>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</si>
  <si>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</si>
  <si>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</si>
  <si>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</si>
  <si>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</si>
  <si>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</si>
  <si>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</si>
  <si>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</si>
  <si>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Seven &amp; Thirty Marketing, SRL</t>
  </si>
  <si>
    <t>Tecnofijaciones de Dominicana, SRL</t>
  </si>
  <si>
    <t>Adquisición de pinturas y materiales eléctricos para la habilitación de la nueva oficina de cuidados del Programa Supérate, dirigido a mipymes.</t>
  </si>
  <si>
    <t>mipymes</t>
  </si>
  <si>
    <t>PS-DAF-CD-2024-0093</t>
  </si>
  <si>
    <t>Servicio de instalación y adquisición de aires acondicionados para la Dirección de Cuidados del Programa Supérate, dirigido a Mipymes.</t>
  </si>
  <si>
    <t>PS-DAF-CD-2024-0095</t>
  </si>
  <si>
    <t>SM Servicios Electromecánicos, SRL</t>
  </si>
  <si>
    <t>Servicio de instalación y adquisición de equipos de refrigeración para la Dirección de Cuidados del Programa Supérate, dirigido a Mipymes.</t>
  </si>
  <si>
    <t>PS-DAF-CD-2024-0096</t>
  </si>
  <si>
    <t>Amserech AF Segurity, SRL</t>
  </si>
  <si>
    <t>Cancelada</t>
  </si>
  <si>
    <t>Adquisición de cintas de impresora de tarjetas de identificación para carnets de los empleados del Programa Supérate, dirigido a Mipymes.</t>
  </si>
  <si>
    <t>PS-DAF-CD-2024-0098</t>
  </si>
  <si>
    <t>Dipuglia PC Outlet Store, SRL</t>
  </si>
  <si>
    <t>Servicios de combustible a granel para las plantas eléctricas utilizadas en las oficinas del programa supérate en la región sur, dirigido a mipymes</t>
  </si>
  <si>
    <t>PS-DAF-CD-2024-0099</t>
  </si>
  <si>
    <t>DK Petroleum, SRL</t>
  </si>
  <si>
    <t>PS-DAF-CD-2024-0100</t>
  </si>
  <si>
    <t>PS-DAF-CD-2024-0101</t>
  </si>
  <si>
    <t>PS-DAF-CD-2024-0102</t>
  </si>
  <si>
    <t>PS-DAF-CD-2024-0105</t>
  </si>
  <si>
    <t>PS-DAF-CD-2024-0107</t>
  </si>
  <si>
    <t>PS-DAF-CD-2024-0109</t>
  </si>
  <si>
    <t>PS-DAF-CD-2024-0110</t>
  </si>
  <si>
    <t>PS-DAF-CD-2024-0111</t>
  </si>
  <si>
    <t>Adquisición de Agua en Botellas Reciclables, Bizcochitos y Jugos Tetrapack para Usos Diversos de la Institución, dirigido a Mipymes</t>
  </si>
  <si>
    <t>Adquisición de insumos de higiene y limpieza para el uso de la Dirección de Cuidados del Programa Supérate, dirigido a Mipymes Mujer.</t>
  </si>
  <si>
    <t xml:space="preserve"> Mipymes Mujer</t>
  </si>
  <si>
    <t>Criscel Ulloa Distributions, SRL</t>
  </si>
  <si>
    <t>Adquisición de brochures y certificados para ser utilizados durante jornadas de orientación sobre salud sexual reproductiva, dirigido a mipymes.</t>
  </si>
  <si>
    <t>Servicio de brochures informativos para operativos de emprendimiento del Programa Supérate, dirigido a mipymes</t>
  </si>
  <si>
    <t>Grupo Astro, SRL</t>
  </si>
  <si>
    <t>Adquisición de material gastable de oficina para la Dirección de Cuidados del Programa Supérate, dirigido a Mipymes Mujer.</t>
  </si>
  <si>
    <t>Brothers RSR Supply Offices, SRL</t>
  </si>
  <si>
    <t>Adquisición de pines tipo gafete para los centros de superación comunitaria del Programa Supérate, dirigido a mipymes.</t>
  </si>
  <si>
    <t>Genius Print Graphic, SRL</t>
  </si>
  <si>
    <t>Adquisición de cuadros acrílicos para los centros de superación comunitaria del Programa Supérate, dirigido a mipymes.</t>
  </si>
  <si>
    <t>Adquisición de Jugos Tetrapack para Uso de la Dirección de Cuidados del Programa Supérate, dirigido a Mipymes</t>
  </si>
  <si>
    <t>Sarape, S.R.L.</t>
  </si>
  <si>
    <t xml:space="preserve">                              Relación de Procedimientos de Compras realizados: Compra Directa, Menor, Micro pequeñas y Medianas Empresas diciembre  2024</t>
  </si>
  <si>
    <t>Adquisición de PC Desktops y monitores para la habilitación de nuevos centros de capacitación y restructuración de centros existentes del Programa Supérate, dirigido a Mipymes.</t>
  </si>
  <si>
    <t>PS-DAF-CM-2024-0093</t>
  </si>
  <si>
    <t>Diversidad de Articulos Diversidart, SRL</t>
  </si>
  <si>
    <t>Servicios de licencias para la actualización de centros existentes y habilitación de nuevos centros de capacitación del Programa Supérate, dirigido a Mipymes.</t>
  </si>
  <si>
    <t>PS-DAF-CM-2024-0122</t>
  </si>
  <si>
    <t>FL Betances &amp; Asociados, SRL</t>
  </si>
  <si>
    <t>Servicios de alquiler tipo jeepeta Suv para uso en actividades del proyecto de cuidados del programa supérate, dirigido a Mipymes</t>
  </si>
  <si>
    <t>PS-DAF-CM-2024-0126</t>
  </si>
  <si>
    <t>D`LUIS ALCANTARA RENT A CAR, SRL</t>
  </si>
  <si>
    <t>Adquisición de motocicletas para ser utilizadas en actividades del proyecto de cuidados del programa supérate, dirigido a Mipymes</t>
  </si>
  <si>
    <t>PS-DAF-CM-2024-0127</t>
  </si>
  <si>
    <t>Adquisición de proyectores portátiles para habilitar nuevos Centros de Capacitación del Programa Supérate, dirigido a Mipymes.</t>
  </si>
  <si>
    <t>PS-DAF-CM-2024-0128</t>
  </si>
  <si>
    <t>Adquisición de Equipos Tecnológicos para nuevos Centros de Capacitación del Programa Supérate, dirigido a Mipymes.</t>
  </si>
  <si>
    <t>PS-DAF-CM-2024-0129</t>
  </si>
  <si>
    <t>OMX Multiservicios, SRL</t>
  </si>
  <si>
    <t>Adquisición de materiales ferreteros de construcción ligera para las diferentes oficinas del Programa Supérate, dirigido a Mipymes</t>
  </si>
  <si>
    <t>PS-DAF-CM-2024-0132</t>
  </si>
  <si>
    <t>PS-DAF-CM-2024-0133</t>
  </si>
  <si>
    <t>PS-DAF-CM-2024-0135</t>
  </si>
  <si>
    <t>Adquisición de frigoríficos exhibidores para equipamiento de los centros de capacitación del Programa supérate, dirigido a Mipymes.</t>
  </si>
  <si>
    <t>Brimarge Group, SRL</t>
  </si>
  <si>
    <t>Servicio de instalación y adquisición de aire acondicionado hermético para el Edificio Bloque C del Programa Supérate, dirigido a Mipymes.</t>
  </si>
  <si>
    <t>REFRIASU LOGÍSTIC AND CONSTRUCTION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</si>
</sst>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2833687</xdr:colOff>
      <xdr:row>0</xdr:row>
      <xdr:rowOff>214312</xdr:rowOff>
    </xdr:from>
    <xdr:to>
      <xdr:col>4</xdr:col>
      <xdr:colOff>333375</xdr:colOff>
      <xdr:row>3</xdr:row>
      <xdr:rowOff>357187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92125" y="214312"/>
          <a:ext cx="3881438" cy="15001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7"/>
  <sheetViews>
    <sheetView tabSelected="1" zoomScale="40" zoomScaleNormal="40" zoomScaleSheetLayoutView="33" zoomScalePageLayoutView="19" workbookViewId="0">
      <selection activeCell="C10" sqref="C10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6"/>
      <c r="C1" s="47"/>
      <c r="D1" s="47"/>
      <c r="E1" s="47"/>
      <c r="F1" s="47"/>
      <c r="G1" s="48"/>
    </row>
    <row r="2" spans="2:7" ht="36" x14ac:dyDescent="0.55000000000000004">
      <c r="B2" s="49"/>
      <c r="C2" s="10"/>
      <c r="D2" s="10"/>
      <c r="E2" s="10"/>
      <c r="F2" s="10"/>
      <c r="G2" s="50"/>
    </row>
    <row r="3" spans="2:7" ht="36" x14ac:dyDescent="0.55000000000000004">
      <c r="B3" s="49"/>
      <c r="C3" s="10"/>
      <c r="D3" s="10"/>
      <c r="E3" s="10"/>
      <c r="F3" s="10"/>
      <c r="G3" s="50"/>
    </row>
    <row r="4" spans="2:7" ht="36" x14ac:dyDescent="0.55000000000000004">
      <c r="B4" s="49"/>
      <c r="C4" s="10"/>
      <c r="D4" s="10"/>
      <c r="E4" s="10"/>
      <c r="F4" s="10"/>
      <c r="G4" s="50"/>
    </row>
    <row r="5" spans="2:7" s="2" customFormat="1" ht="15" customHeight="1" x14ac:dyDescent="0.25">
      <c r="B5" s="70" t="s">
        <v>111</v>
      </c>
      <c r="C5" s="70"/>
      <c r="D5" s="70"/>
      <c r="E5" s="70"/>
      <c r="F5" s="70"/>
      <c r="G5" s="70"/>
    </row>
    <row r="6" spans="2:7" s="2" customFormat="1" ht="15" customHeight="1" x14ac:dyDescent="0.25">
      <c r="B6" s="70"/>
      <c r="C6" s="70"/>
      <c r="D6" s="70"/>
      <c r="E6" s="70"/>
      <c r="F6" s="70"/>
      <c r="G6" s="70"/>
    </row>
    <row r="7" spans="2:7" s="2" customFormat="1" ht="15" customHeight="1" x14ac:dyDescent="0.25">
      <c r="B7" s="70"/>
      <c r="C7" s="70"/>
      <c r="D7" s="70"/>
      <c r="E7" s="70"/>
      <c r="F7" s="70"/>
      <c r="G7" s="70"/>
    </row>
    <row r="8" spans="2:7" s="2" customFormat="1" ht="36" x14ac:dyDescent="0.55000000000000004">
      <c r="B8" s="49"/>
      <c r="C8" s="10"/>
      <c r="D8" s="10"/>
      <c r="E8" s="10"/>
      <c r="F8" s="10"/>
      <c r="G8" s="50"/>
    </row>
    <row r="9" spans="2:7" s="2" customFormat="1" ht="36" customHeight="1" x14ac:dyDescent="0.25">
      <c r="B9" s="28" t="s">
        <v>5</v>
      </c>
      <c r="C9" s="28" t="s">
        <v>0</v>
      </c>
      <c r="D9" s="28" t="s">
        <v>1</v>
      </c>
      <c r="E9" s="28" t="s">
        <v>4</v>
      </c>
      <c r="F9" s="28" t="s">
        <v>6</v>
      </c>
      <c r="G9" s="28" t="s">
        <v>2</v>
      </c>
    </row>
    <row r="10" spans="2:7" s="2" customFormat="1" ht="177.75" customHeight="1" x14ac:dyDescent="0.25">
      <c r="B10" s="63" t="s">
        <v>75</v>
      </c>
      <c r="C10" s="28" t="s">
        <v>72</v>
      </c>
      <c r="D10" s="28" t="s">
        <v>73</v>
      </c>
      <c r="E10" s="63" t="s">
        <v>74</v>
      </c>
      <c r="F10" s="55">
        <v>81456.58</v>
      </c>
      <c r="G10" s="65">
        <v>45635</v>
      </c>
    </row>
    <row r="11" spans="2:7" s="2" customFormat="1" ht="144" customHeight="1" x14ac:dyDescent="0.25">
      <c r="B11" s="63" t="s">
        <v>77</v>
      </c>
      <c r="C11" s="28" t="s">
        <v>78</v>
      </c>
      <c r="D11" s="28" t="s">
        <v>76</v>
      </c>
      <c r="E11" s="63" t="s">
        <v>74</v>
      </c>
      <c r="F11" s="55">
        <v>214170</v>
      </c>
      <c r="G11" s="65">
        <v>45635</v>
      </c>
    </row>
    <row r="12" spans="2:7" s="2" customFormat="1" ht="150.75" customHeight="1" x14ac:dyDescent="0.25">
      <c r="B12" s="63" t="s">
        <v>80</v>
      </c>
      <c r="C12" s="28" t="s">
        <v>81</v>
      </c>
      <c r="D12" s="29" t="s">
        <v>79</v>
      </c>
      <c r="E12" s="63" t="s">
        <v>74</v>
      </c>
      <c r="F12" s="55">
        <v>145020.01</v>
      </c>
      <c r="G12" s="65">
        <v>45638</v>
      </c>
    </row>
    <row r="13" spans="2:7" s="2" customFormat="1" ht="183.75" customHeight="1" x14ac:dyDescent="0.25">
      <c r="B13" s="63" t="s">
        <v>84</v>
      </c>
      <c r="C13" s="28" t="s">
        <v>85</v>
      </c>
      <c r="D13" s="29" t="s">
        <v>83</v>
      </c>
      <c r="E13" s="63" t="s">
        <v>74</v>
      </c>
      <c r="F13" s="55">
        <v>107549.98</v>
      </c>
      <c r="G13" s="65">
        <v>45637</v>
      </c>
    </row>
    <row r="14" spans="2:7" s="2" customFormat="1" ht="147.75" customHeight="1" x14ac:dyDescent="0.25">
      <c r="B14" s="63" t="s">
        <v>87</v>
      </c>
      <c r="C14" s="28" t="s">
        <v>88</v>
      </c>
      <c r="D14" s="29" t="s">
        <v>86</v>
      </c>
      <c r="E14" s="63" t="s">
        <v>74</v>
      </c>
      <c r="F14" s="55">
        <v>352344</v>
      </c>
      <c r="G14" s="64">
        <v>45637</v>
      </c>
    </row>
    <row r="15" spans="2:7" s="2" customFormat="1" ht="147.75" customHeight="1" x14ac:dyDescent="0.25">
      <c r="B15" s="63" t="s">
        <v>89</v>
      </c>
      <c r="C15" s="28" t="s">
        <v>82</v>
      </c>
      <c r="D15" s="29" t="s">
        <v>97</v>
      </c>
      <c r="E15" s="63" t="s">
        <v>74</v>
      </c>
      <c r="F15" s="28" t="s">
        <v>82</v>
      </c>
      <c r="G15" s="64">
        <v>45642</v>
      </c>
    </row>
    <row r="16" spans="2:7" s="2" customFormat="1" ht="153" customHeight="1" x14ac:dyDescent="0.25">
      <c r="B16" s="63" t="s">
        <v>90</v>
      </c>
      <c r="C16" s="28" t="s">
        <v>100</v>
      </c>
      <c r="D16" s="29" t="s">
        <v>98</v>
      </c>
      <c r="E16" s="63" t="s">
        <v>99</v>
      </c>
      <c r="F16" s="55">
        <v>137033.4</v>
      </c>
      <c r="G16" s="64">
        <v>45639</v>
      </c>
    </row>
    <row r="17" spans="2:7" s="2" customFormat="1" ht="171" customHeight="1" x14ac:dyDescent="0.25">
      <c r="B17" s="63" t="s">
        <v>91</v>
      </c>
      <c r="C17" s="28" t="s">
        <v>71</v>
      </c>
      <c r="D17" s="29" t="s">
        <v>101</v>
      </c>
      <c r="E17" s="63" t="s">
        <v>74</v>
      </c>
      <c r="F17" s="55">
        <v>46020</v>
      </c>
      <c r="G17" s="64">
        <v>45639</v>
      </c>
    </row>
    <row r="18" spans="2:7" s="2" customFormat="1" ht="146.25" customHeight="1" x14ac:dyDescent="0.25">
      <c r="B18" s="63" t="s">
        <v>92</v>
      </c>
      <c r="C18" s="28" t="s">
        <v>103</v>
      </c>
      <c r="D18" s="29" t="s">
        <v>102</v>
      </c>
      <c r="E18" s="63" t="s">
        <v>74</v>
      </c>
      <c r="F18" s="55">
        <v>155760</v>
      </c>
      <c r="G18" s="64">
        <v>45642</v>
      </c>
    </row>
    <row r="19" spans="2:7" s="2" customFormat="1" ht="156.75" customHeight="1" x14ac:dyDescent="0.25">
      <c r="B19" s="63" t="s">
        <v>93</v>
      </c>
      <c r="C19" s="28" t="s">
        <v>105</v>
      </c>
      <c r="D19" s="29" t="s">
        <v>104</v>
      </c>
      <c r="E19" s="63" t="s">
        <v>99</v>
      </c>
      <c r="F19" s="55">
        <v>152810</v>
      </c>
      <c r="G19" s="64">
        <v>45639</v>
      </c>
    </row>
    <row r="20" spans="2:7" s="2" customFormat="1" ht="147" customHeight="1" x14ac:dyDescent="0.25">
      <c r="B20" s="63" t="s">
        <v>94</v>
      </c>
      <c r="C20" s="28" t="s">
        <v>107</v>
      </c>
      <c r="D20" s="29" t="s">
        <v>106</v>
      </c>
      <c r="E20" s="63" t="s">
        <v>74</v>
      </c>
      <c r="F20" s="55">
        <v>52864</v>
      </c>
      <c r="G20" s="64">
        <v>45639</v>
      </c>
    </row>
    <row r="21" spans="2:7" s="2" customFormat="1" ht="149.25" customHeight="1" x14ac:dyDescent="0.25">
      <c r="B21" s="63" t="s">
        <v>95</v>
      </c>
      <c r="C21" s="28" t="s">
        <v>107</v>
      </c>
      <c r="D21" s="29" t="s">
        <v>108</v>
      </c>
      <c r="E21" s="63" t="s">
        <v>74</v>
      </c>
      <c r="F21" s="55">
        <v>179360</v>
      </c>
      <c r="G21" s="64">
        <v>45642</v>
      </c>
    </row>
    <row r="22" spans="2:7" s="2" customFormat="1" ht="138.75" customHeight="1" x14ac:dyDescent="0.25">
      <c r="B22" s="63" t="s">
        <v>96</v>
      </c>
      <c r="C22" s="28" t="s">
        <v>110</v>
      </c>
      <c r="D22" s="29" t="s">
        <v>109</v>
      </c>
      <c r="E22" s="63" t="s">
        <v>74</v>
      </c>
      <c r="F22" s="55">
        <v>26601.33</v>
      </c>
      <c r="G22" s="64">
        <v>45643</v>
      </c>
    </row>
    <row r="23" spans="2:7" s="2" customFormat="1" ht="210" customHeight="1" x14ac:dyDescent="0.25">
      <c r="B23" s="62" t="s">
        <v>113</v>
      </c>
      <c r="C23" s="28" t="s">
        <v>114</v>
      </c>
      <c r="D23" s="29" t="s">
        <v>112</v>
      </c>
      <c r="E23" s="66" t="s">
        <v>74</v>
      </c>
      <c r="F23" s="61">
        <v>1723537.5</v>
      </c>
      <c r="G23" s="60">
        <v>45628</v>
      </c>
    </row>
    <row r="24" spans="2:7" s="2" customFormat="1" ht="213.75" customHeight="1" x14ac:dyDescent="0.25">
      <c r="B24" s="66" t="s">
        <v>116</v>
      </c>
      <c r="C24" s="28" t="s">
        <v>117</v>
      </c>
      <c r="D24" s="29" t="s">
        <v>115</v>
      </c>
      <c r="E24" s="66" t="s">
        <v>74</v>
      </c>
      <c r="F24" s="55">
        <v>1523836.8</v>
      </c>
      <c r="G24" s="67">
        <v>45631</v>
      </c>
    </row>
    <row r="25" spans="2:7" s="2" customFormat="1" ht="146.25" customHeight="1" x14ac:dyDescent="0.25">
      <c r="B25" s="66" t="s">
        <v>119</v>
      </c>
      <c r="C25" s="28" t="s">
        <v>120</v>
      </c>
      <c r="D25" s="29" t="s">
        <v>118</v>
      </c>
      <c r="E25" s="66" t="s">
        <v>74</v>
      </c>
      <c r="F25" s="55">
        <v>710265.6</v>
      </c>
      <c r="G25" s="67">
        <v>45628</v>
      </c>
    </row>
    <row r="26" spans="2:7" s="2" customFormat="1" ht="147" customHeight="1" x14ac:dyDescent="0.25">
      <c r="B26" s="66" t="s">
        <v>122</v>
      </c>
      <c r="C26" s="28" t="s">
        <v>82</v>
      </c>
      <c r="D26" s="29" t="s">
        <v>121</v>
      </c>
      <c r="E26" s="66" t="s">
        <v>74</v>
      </c>
      <c r="F26" s="55" t="s">
        <v>82</v>
      </c>
      <c r="G26" s="67">
        <v>45628</v>
      </c>
    </row>
    <row r="27" spans="2:7" s="2" customFormat="1" ht="160.5" customHeight="1" x14ac:dyDescent="0.25">
      <c r="B27" s="66" t="s">
        <v>124</v>
      </c>
      <c r="C27" s="28" t="s">
        <v>37</v>
      </c>
      <c r="D27" s="29" t="s">
        <v>123</v>
      </c>
      <c r="E27" s="66" t="s">
        <v>74</v>
      </c>
      <c r="F27" s="55" t="s">
        <v>37</v>
      </c>
      <c r="G27" s="67">
        <v>45632</v>
      </c>
    </row>
    <row r="28" spans="2:7" s="2" customFormat="1" ht="145.5" customHeight="1" x14ac:dyDescent="0.25">
      <c r="B28" s="66" t="s">
        <v>126</v>
      </c>
      <c r="C28" s="28" t="s">
        <v>127</v>
      </c>
      <c r="D28" s="29" t="s">
        <v>125</v>
      </c>
      <c r="E28" s="66" t="s">
        <v>74</v>
      </c>
      <c r="F28" s="55">
        <v>147476.4</v>
      </c>
      <c r="G28" s="67">
        <v>45632</v>
      </c>
    </row>
    <row r="29" spans="2:7" s="2" customFormat="1" ht="143.25" customHeight="1" x14ac:dyDescent="0.25">
      <c r="B29" s="66" t="s">
        <v>129</v>
      </c>
      <c r="C29" s="28" t="s">
        <v>37</v>
      </c>
      <c r="D29" s="29" t="s">
        <v>128</v>
      </c>
      <c r="E29" s="66" t="s">
        <v>74</v>
      </c>
      <c r="F29" s="55" t="s">
        <v>37</v>
      </c>
      <c r="G29" s="60">
        <v>45631</v>
      </c>
    </row>
    <row r="30" spans="2:7" s="2" customFormat="1" ht="144" customHeight="1" x14ac:dyDescent="0.25">
      <c r="B30" s="66" t="s">
        <v>130</v>
      </c>
      <c r="C30" s="28" t="s">
        <v>133</v>
      </c>
      <c r="D30" s="29" t="s">
        <v>132</v>
      </c>
      <c r="E30" s="66" t="s">
        <v>74</v>
      </c>
      <c r="F30" s="55">
        <v>1619550</v>
      </c>
      <c r="G30" s="67">
        <v>45631</v>
      </c>
    </row>
    <row r="31" spans="2:7" s="2" customFormat="1" ht="148.5" customHeight="1" x14ac:dyDescent="0.25">
      <c r="B31" s="66" t="s">
        <v>131</v>
      </c>
      <c r="C31" s="28" t="s">
        <v>135</v>
      </c>
      <c r="D31" s="29" t="s">
        <v>134</v>
      </c>
      <c r="E31" s="66" t="s">
        <v>74</v>
      </c>
      <c r="F31" s="55">
        <v>980001.8</v>
      </c>
      <c r="G31" s="67">
        <v>45635</v>
      </c>
    </row>
    <row r="32" spans="2:7" s="2" customFormat="1" ht="36" x14ac:dyDescent="0.25">
      <c r="B32" s="54"/>
      <c r="C32" s="56"/>
      <c r="D32" s="56"/>
      <c r="E32" s="57"/>
      <c r="F32" s="58"/>
      <c r="G32" s="59"/>
    </row>
    <row r="33" spans="2:7" ht="36" customHeight="1" x14ac:dyDescent="0.55000000000000004">
      <c r="B33" s="51"/>
      <c r="C33" s="4"/>
      <c r="D33" s="4"/>
      <c r="E33" s="10"/>
      <c r="F33" s="10"/>
      <c r="G33" s="50"/>
    </row>
    <row r="34" spans="2:7" ht="36" customHeight="1" x14ac:dyDescent="0.55000000000000004">
      <c r="B34" s="51"/>
      <c r="C34" s="4"/>
      <c r="D34" s="4"/>
      <c r="E34" s="10"/>
      <c r="F34" s="10"/>
      <c r="G34" s="50"/>
    </row>
    <row r="35" spans="2:7" s="3" customFormat="1" ht="36" customHeight="1" x14ac:dyDescent="0.55000000000000004">
      <c r="B35" s="51"/>
      <c r="C35" s="71" t="s">
        <v>40</v>
      </c>
      <c r="D35" s="71"/>
      <c r="E35" s="71"/>
      <c r="F35" s="71"/>
      <c r="G35" s="45"/>
    </row>
    <row r="36" spans="2:7" s="3" customFormat="1" ht="48.75" customHeight="1" x14ac:dyDescent="0.55000000000000004">
      <c r="B36" s="52"/>
      <c r="C36" s="69" t="s">
        <v>3</v>
      </c>
      <c r="D36" s="69"/>
      <c r="E36" s="69"/>
      <c r="F36" s="69"/>
      <c r="G36" s="53"/>
    </row>
    <row r="37" spans="2:7" ht="15" customHeight="1" x14ac:dyDescent="0.25"/>
  </sheetData>
  <mergeCells count="3">
    <mergeCell ref="B5:G7"/>
    <mergeCell ref="C36:F36"/>
    <mergeCell ref="C35:F35"/>
  </mergeCells>
  <printOptions horizontalCentered="1"/>
  <pageMargins left="0.25" right="0.25" top="0.75" bottom="0.75" header="0.3" footer="0.3"/>
  <pageSetup scale="1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8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7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7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7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7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7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7" t="s">
        <v>62</v>
      </c>
      <c r="F9" s="34">
        <v>45194</v>
      </c>
      <c r="G9" s="37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7" t="s">
        <v>9</v>
      </c>
      <c r="E10" s="39">
        <v>900000</v>
      </c>
      <c r="F10" s="34">
        <v>45194</v>
      </c>
      <c r="G10" s="37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7" t="s">
        <v>66</v>
      </c>
      <c r="E11" s="37" t="s">
        <v>62</v>
      </c>
      <c r="F11" s="34">
        <v>45195</v>
      </c>
      <c r="G11" s="37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7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1">
        <v>5660</v>
      </c>
      <c r="J13" s="41">
        <f>(F13*H13)</f>
        <v>141500</v>
      </c>
      <c r="K13" s="41">
        <f>(J13*$L$15)</f>
        <v>14150</v>
      </c>
      <c r="L13" s="43">
        <f>(J13-K13)</f>
        <v>127350</v>
      </c>
    </row>
    <row r="14" spans="5:14" x14ac:dyDescent="0.25">
      <c r="E14" t="s">
        <v>70</v>
      </c>
      <c r="F14">
        <v>25</v>
      </c>
      <c r="H14" s="40">
        <v>595</v>
      </c>
      <c r="J14" s="41">
        <f>(F14*H14)</f>
        <v>14875</v>
      </c>
      <c r="K14" s="41">
        <f>(J14*$L$15)</f>
        <v>1487.5</v>
      </c>
      <c r="L14" s="43">
        <f>(J14-K14)</f>
        <v>13387.5</v>
      </c>
      <c r="N14" s="43">
        <f>SUM(L13+L14)</f>
        <v>140737.5</v>
      </c>
    </row>
    <row r="15" spans="5:14" x14ac:dyDescent="0.25">
      <c r="J15" s="41">
        <f>SUM(J13:J14)</f>
        <v>156375</v>
      </c>
      <c r="L15" s="42">
        <v>0.1</v>
      </c>
    </row>
    <row r="16" spans="5:14" x14ac:dyDescent="0.25">
      <c r="J16">
        <f>(J15*L15)</f>
        <v>15637.5</v>
      </c>
    </row>
    <row r="17" spans="10:12" x14ac:dyDescent="0.25">
      <c r="J17" s="43">
        <f>(J15-J16)</f>
        <v>140737.5</v>
      </c>
      <c r="L17" s="42">
        <v>0.18</v>
      </c>
    </row>
    <row r="18" spans="10:12" x14ac:dyDescent="0.25">
      <c r="K18" s="44">
        <f>(J17*L17)</f>
        <v>25332.75</v>
      </c>
    </row>
    <row r="19" spans="10:12" x14ac:dyDescent="0.25">
      <c r="K19" s="41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2" t="s">
        <v>8</v>
      </c>
      <c r="C8" s="68"/>
      <c r="D8" s="68"/>
      <c r="E8" s="68"/>
      <c r="F8" s="68"/>
      <c r="G8" s="73"/>
    </row>
    <row r="9" spans="2:8" s="2" customFormat="1" ht="15" customHeight="1" x14ac:dyDescent="0.25">
      <c r="B9" s="72"/>
      <c r="C9" s="68"/>
      <c r="D9" s="68"/>
      <c r="E9" s="68"/>
      <c r="F9" s="68"/>
      <c r="G9" s="73"/>
    </row>
    <row r="10" spans="2:8" s="2" customFormat="1" ht="15" customHeight="1" x14ac:dyDescent="0.25">
      <c r="B10" s="72"/>
      <c r="C10" s="68"/>
      <c r="D10" s="68"/>
      <c r="E10" s="68"/>
      <c r="F10" s="68"/>
      <c r="G10" s="73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75" t="s">
        <v>14</v>
      </c>
      <c r="C14" s="28" t="s">
        <v>13</v>
      </c>
      <c r="D14" s="76" t="s">
        <v>17</v>
      </c>
      <c r="E14" s="78" t="s">
        <v>11</v>
      </c>
      <c r="F14" s="9">
        <v>1003874.4</v>
      </c>
      <c r="G14" s="80" t="s">
        <v>19</v>
      </c>
    </row>
    <row r="15" spans="2:8" s="2" customFormat="1" ht="119.25" customHeight="1" x14ac:dyDescent="0.25">
      <c r="B15" s="75"/>
      <c r="C15" s="28" t="s">
        <v>18</v>
      </c>
      <c r="D15" s="77"/>
      <c r="E15" s="79"/>
      <c r="F15" s="9">
        <v>400722.07</v>
      </c>
      <c r="G15" s="80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71" t="s">
        <v>7</v>
      </c>
      <c r="D27" s="71"/>
      <c r="E27" s="71"/>
      <c r="F27" s="71"/>
      <c r="G27" s="26"/>
    </row>
    <row r="28" spans="2:8" s="3" customFormat="1" ht="48.75" customHeight="1" thickBot="1" x14ac:dyDescent="0.6">
      <c r="B28" s="22"/>
      <c r="C28" s="74" t="s">
        <v>3</v>
      </c>
      <c r="D28" s="74"/>
      <c r="E28" s="74"/>
      <c r="F28" s="74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diciembre</vt:lpstr>
      <vt:lpstr>Sheet1</vt:lpstr>
      <vt:lpstr>Sheet2</vt:lpstr>
      <vt:lpstr>CM</vt:lpstr>
      <vt:lpstr>CM!Área_de_impresión</vt:lpstr>
      <vt:lpstr>'MIPYMES diciembre'!Área_de_impresión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2024-12-26T15:46:55Z</cp:lastPrinted>
  <dcterms:created xsi:type="dcterms:W3CDTF">2022-01-18T16:01:13Z</dcterms:created>
  <dcterms:modified xsi:type="dcterms:W3CDTF">2025-01-07T15:42:38Z</dcterms:modified>
</cp:coreProperties>
</file>