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Diciembre 2024\"/>
    </mc:Choice>
  </mc:AlternateContent>
  <bookViews>
    <workbookView xWindow="0" yWindow="0" windowWidth="20490" windowHeight="7020"/>
  </bookViews>
  <sheets>
    <sheet name="Ejecucion Mensual" sheetId="1" r:id="rId1"/>
  </sheets>
  <definedNames>
    <definedName name="_xlnm.Print_Area" localSheetId="0">'Ejecucion Mensual'!$A$1:$R$277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11" i="1"/>
  <c r="Q10" i="1"/>
  <c r="Q263" i="1"/>
  <c r="Q261" i="1"/>
  <c r="Q259" i="1"/>
  <c r="Q257" i="1"/>
  <c r="Q255" i="1"/>
  <c r="Q253" i="1"/>
  <c r="Q251" i="1"/>
  <c r="Q249" i="1"/>
  <c r="Q247" i="1"/>
  <c r="Q245" i="1"/>
  <c r="Q243" i="1"/>
  <c r="Q241" i="1"/>
  <c r="Q239" i="1"/>
  <c r="Q237" i="1"/>
  <c r="Q234" i="1"/>
  <c r="Q232" i="1"/>
  <c r="Q230" i="1"/>
  <c r="Q228" i="1"/>
  <c r="Q226" i="1"/>
  <c r="Q224" i="1"/>
  <c r="Q222" i="1"/>
  <c r="Q220" i="1"/>
  <c r="Q218" i="1"/>
  <c r="Q216" i="1"/>
  <c r="Q214" i="1"/>
  <c r="Q212" i="1"/>
  <c r="Q210" i="1"/>
  <c r="Q208" i="1"/>
  <c r="Q206" i="1"/>
  <c r="Q204" i="1"/>
  <c r="Q202" i="1"/>
  <c r="Q200" i="1"/>
  <c r="Q198" i="1"/>
  <c r="Q196" i="1"/>
  <c r="Q194" i="1"/>
  <c r="Q191" i="1"/>
  <c r="Q189" i="1"/>
  <c r="P184" i="1"/>
  <c r="Q184" i="1"/>
  <c r="Q181" i="1"/>
  <c r="Q179" i="1"/>
  <c r="Q177" i="1"/>
  <c r="Q175" i="1"/>
  <c r="Q173" i="1"/>
  <c r="Q170" i="1"/>
  <c r="Q167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Q155" i="1"/>
  <c r="Q152" i="1"/>
  <c r="Q149" i="1"/>
  <c r="Q146" i="1"/>
  <c r="Q142" i="1"/>
  <c r="Q140" i="1"/>
  <c r="Q138" i="1"/>
  <c r="Q136" i="1"/>
  <c r="Q134" i="1"/>
  <c r="Q132" i="1"/>
  <c r="Q130" i="1"/>
  <c r="Q128" i="1"/>
  <c r="Q126" i="1"/>
  <c r="Q124" i="1"/>
  <c r="Q122" i="1"/>
  <c r="Q120" i="1"/>
  <c r="Q118" i="1"/>
  <c r="Q115" i="1"/>
  <c r="Q113" i="1"/>
  <c r="Q110" i="1"/>
  <c r="Q108" i="1"/>
  <c r="Q106" i="1"/>
  <c r="Q99" i="1"/>
  <c r="O96" i="1"/>
  <c r="N96" i="1"/>
  <c r="M96" i="1"/>
  <c r="L96" i="1"/>
  <c r="K96" i="1"/>
  <c r="J96" i="1"/>
  <c r="I96" i="1"/>
  <c r="H96" i="1"/>
  <c r="G96" i="1"/>
  <c r="F96" i="1"/>
  <c r="E96" i="1"/>
  <c r="P96" i="1"/>
  <c r="Q96" i="1"/>
  <c r="Q93" i="1"/>
  <c r="Q91" i="1"/>
  <c r="Q89" i="1"/>
  <c r="Q82" i="1"/>
  <c r="Q78" i="1"/>
  <c r="Q76" i="1"/>
  <c r="Q74" i="1"/>
  <c r="Q72" i="1"/>
  <c r="Q70" i="1"/>
  <c r="Q68" i="1"/>
  <c r="Q66" i="1"/>
  <c r="M63" i="1"/>
  <c r="Q63" i="1"/>
  <c r="Q60" i="1"/>
  <c r="M58" i="1"/>
  <c r="Q58" i="1"/>
  <c r="Q56" i="1"/>
  <c r="Q54" i="1"/>
  <c r="N52" i="1"/>
  <c r="Q52" i="1"/>
  <c r="Q50" i="1"/>
  <c r="Q48" i="1"/>
  <c r="Q45" i="1"/>
  <c r="Q43" i="1"/>
  <c r="Q41" i="1"/>
  <c r="Q39" i="1"/>
  <c r="Q37" i="1"/>
  <c r="Q35" i="1"/>
  <c r="Q33" i="1"/>
  <c r="Q31" i="1"/>
  <c r="Q29" i="1"/>
  <c r="Q22" i="1"/>
  <c r="Q18" i="1"/>
  <c r="Q16" i="1"/>
  <c r="Q13" i="1"/>
  <c r="Q11" i="1"/>
  <c r="D10" i="1"/>
  <c r="E10" i="1"/>
  <c r="C10" i="1"/>
  <c r="C263" i="1"/>
  <c r="C234" i="1"/>
  <c r="C198" i="1"/>
  <c r="C196" i="1"/>
  <c r="C194" i="1"/>
  <c r="C191" i="1"/>
  <c r="D167" i="1"/>
  <c r="D161" i="1"/>
  <c r="C161" i="1"/>
  <c r="D155" i="1"/>
  <c r="E146" i="1"/>
  <c r="E99" i="1"/>
  <c r="C96" i="1"/>
  <c r="D96" i="1"/>
  <c r="D93" i="1"/>
  <c r="C91" i="1"/>
  <c r="E82" i="1"/>
  <c r="D82" i="1"/>
  <c r="C82" i="1"/>
  <c r="E78" i="1"/>
  <c r="C78" i="1"/>
  <c r="C76" i="1"/>
  <c r="D74" i="1"/>
  <c r="C74" i="1"/>
  <c r="C72" i="1"/>
  <c r="E70" i="1"/>
  <c r="D70" i="1"/>
  <c r="C70" i="1"/>
  <c r="E68" i="1"/>
  <c r="C68" i="1"/>
  <c r="E66" i="1"/>
  <c r="D66" i="1"/>
  <c r="C66" i="1"/>
  <c r="E63" i="1"/>
  <c r="C63" i="1"/>
  <c r="E60" i="1"/>
  <c r="D60" i="1"/>
  <c r="C60" i="1"/>
  <c r="E58" i="1"/>
  <c r="D58" i="1"/>
  <c r="C58" i="1"/>
  <c r="E56" i="1"/>
  <c r="C56" i="1"/>
  <c r="C54" i="1"/>
  <c r="E52" i="1"/>
  <c r="D52" i="1"/>
  <c r="C52" i="1"/>
  <c r="E50" i="1"/>
  <c r="D50" i="1"/>
  <c r="C50" i="1"/>
  <c r="E45" i="1"/>
  <c r="D45" i="1"/>
  <c r="C45" i="1"/>
  <c r="C43" i="1"/>
  <c r="E41" i="1"/>
  <c r="E39" i="1"/>
  <c r="E43" i="1"/>
  <c r="D48" i="1"/>
  <c r="D54" i="1"/>
  <c r="D56" i="1"/>
  <c r="D63" i="1"/>
  <c r="D68" i="1"/>
  <c r="D72" i="1"/>
  <c r="D76" i="1"/>
  <c r="D78" i="1"/>
  <c r="D89" i="1"/>
  <c r="D91" i="1"/>
  <c r="D41" i="1"/>
  <c r="C39" i="1"/>
  <c r="E37" i="1"/>
  <c r="C37" i="1"/>
  <c r="E35" i="1"/>
  <c r="C35" i="1"/>
  <c r="E33" i="1"/>
  <c r="C33" i="1"/>
  <c r="E31" i="1"/>
  <c r="C31" i="1"/>
  <c r="C29" i="1"/>
  <c r="E29" i="1"/>
  <c r="E22" i="1"/>
  <c r="E18" i="1"/>
  <c r="E16" i="1"/>
  <c r="E13" i="1"/>
  <c r="D16" i="1"/>
  <c r="C22" i="1"/>
  <c r="C18" i="1"/>
  <c r="C16" i="1"/>
  <c r="C13" i="1"/>
  <c r="E11" i="1"/>
  <c r="D22" i="1"/>
  <c r="D18" i="1"/>
  <c r="D13" i="1"/>
  <c r="E263" i="1"/>
  <c r="E261" i="1"/>
  <c r="E259" i="1"/>
  <c r="E257" i="1"/>
  <c r="E255" i="1"/>
  <c r="E253" i="1"/>
  <c r="E251" i="1"/>
  <c r="E249" i="1"/>
  <c r="E247" i="1"/>
  <c r="E245" i="1"/>
  <c r="E243" i="1"/>
  <c r="E241" i="1"/>
  <c r="E239" i="1"/>
  <c r="E237" i="1"/>
  <c r="E234" i="1"/>
  <c r="E232" i="1"/>
  <c r="E230" i="1"/>
  <c r="E228" i="1"/>
  <c r="E226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1" i="1"/>
  <c r="E189" i="1"/>
  <c r="E184" i="1"/>
  <c r="E181" i="1"/>
  <c r="E179" i="1"/>
  <c r="E177" i="1"/>
  <c r="E175" i="1"/>
  <c r="E173" i="1"/>
  <c r="E170" i="1"/>
  <c r="E167" i="1"/>
  <c r="E155" i="1"/>
  <c r="E152" i="1"/>
  <c r="E149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5" i="1"/>
  <c r="E113" i="1"/>
  <c r="E110" i="1"/>
  <c r="E108" i="1"/>
  <c r="E106" i="1"/>
  <c r="E93" i="1"/>
  <c r="E91" i="1"/>
  <c r="E89" i="1"/>
  <c r="E76" i="1"/>
  <c r="E74" i="1"/>
  <c r="E72" i="1"/>
  <c r="E54" i="1"/>
  <c r="E48" i="1"/>
  <c r="C261" i="1"/>
  <c r="C259" i="1"/>
  <c r="C257" i="1"/>
  <c r="C255" i="1"/>
  <c r="C253" i="1"/>
  <c r="C251" i="1"/>
  <c r="C249" i="1"/>
  <c r="C247" i="1"/>
  <c r="C245" i="1"/>
  <c r="C243" i="1"/>
  <c r="C241" i="1"/>
  <c r="C239" i="1"/>
  <c r="C237" i="1"/>
  <c r="C232" i="1"/>
  <c r="C230" i="1"/>
  <c r="C228" i="1"/>
  <c r="C226" i="1"/>
  <c r="C224" i="1"/>
  <c r="C222" i="1"/>
  <c r="C220" i="1"/>
  <c r="C218" i="1"/>
  <c r="C216" i="1"/>
  <c r="C214" i="1"/>
  <c r="C212" i="1"/>
  <c r="C210" i="1"/>
  <c r="C208" i="1"/>
  <c r="C206" i="1"/>
  <c r="C204" i="1"/>
  <c r="C202" i="1"/>
  <c r="C200" i="1"/>
  <c r="C189" i="1"/>
  <c r="C184" i="1"/>
  <c r="C181" i="1"/>
  <c r="C179" i="1"/>
  <c r="C177" i="1"/>
  <c r="C175" i="1"/>
  <c r="C173" i="1"/>
  <c r="C170" i="1"/>
  <c r="C167" i="1"/>
  <c r="C155" i="1"/>
  <c r="C152" i="1"/>
  <c r="C149" i="1"/>
  <c r="C146" i="1"/>
  <c r="C142" i="1"/>
  <c r="C140" i="1"/>
  <c r="C138" i="1"/>
  <c r="C136" i="1"/>
  <c r="C134" i="1"/>
  <c r="C132" i="1"/>
  <c r="C130" i="1"/>
  <c r="C128" i="1"/>
  <c r="C126" i="1"/>
  <c r="C124" i="1"/>
  <c r="C122" i="1"/>
  <c r="C120" i="1"/>
  <c r="C118" i="1"/>
  <c r="C115" i="1"/>
  <c r="C113" i="1"/>
  <c r="C110" i="1"/>
  <c r="C108" i="1"/>
  <c r="C106" i="1"/>
  <c r="C99" i="1"/>
  <c r="C93" i="1"/>
  <c r="C89" i="1"/>
  <c r="C48" i="1"/>
  <c r="C41" i="1"/>
  <c r="C11" i="1"/>
  <c r="P93" i="1" l="1"/>
  <c r="P263" i="1" l="1"/>
  <c r="P261" i="1"/>
  <c r="N259" i="1"/>
  <c r="P259" i="1"/>
  <c r="O257" i="1"/>
  <c r="P257" i="1"/>
  <c r="P255" i="1"/>
  <c r="P253" i="1"/>
  <c r="P251" i="1"/>
  <c r="O251" i="1"/>
  <c r="P249" i="1"/>
  <c r="P247" i="1"/>
  <c r="P245" i="1"/>
  <c r="P243" i="1"/>
  <c r="P241" i="1"/>
  <c r="P239" i="1"/>
  <c r="P237" i="1"/>
  <c r="P234" i="1"/>
  <c r="P232" i="1"/>
  <c r="P230" i="1"/>
  <c r="P228" i="1"/>
  <c r="P226" i="1"/>
  <c r="P224" i="1"/>
  <c r="P222" i="1"/>
  <c r="P220" i="1"/>
  <c r="P218" i="1"/>
  <c r="P216" i="1"/>
  <c r="P214" i="1"/>
  <c r="P212" i="1"/>
  <c r="P210" i="1"/>
  <c r="P208" i="1"/>
  <c r="P206" i="1"/>
  <c r="P204" i="1"/>
  <c r="P202" i="1"/>
  <c r="P200" i="1"/>
  <c r="P198" i="1"/>
  <c r="P196" i="1"/>
  <c r="P194" i="1"/>
  <c r="P191" i="1"/>
  <c r="P189" i="1"/>
  <c r="P181" i="1"/>
  <c r="P179" i="1"/>
  <c r="P177" i="1"/>
  <c r="P175" i="1"/>
  <c r="P173" i="1"/>
  <c r="P170" i="1"/>
  <c r="P167" i="1"/>
  <c r="P155" i="1"/>
  <c r="P152" i="1"/>
  <c r="P149" i="1"/>
  <c r="P146" i="1"/>
  <c r="P142" i="1"/>
  <c r="P140" i="1"/>
  <c r="P138" i="1"/>
  <c r="P136" i="1"/>
  <c r="P134" i="1"/>
  <c r="P132" i="1"/>
  <c r="P130" i="1"/>
  <c r="P128" i="1"/>
  <c r="P126" i="1"/>
  <c r="P124" i="1"/>
  <c r="P122" i="1"/>
  <c r="P120" i="1"/>
  <c r="P118" i="1"/>
  <c r="P115" i="1"/>
  <c r="P113" i="1"/>
  <c r="P110" i="1"/>
  <c r="P108" i="1"/>
  <c r="P106" i="1"/>
  <c r="P99" i="1"/>
  <c r="P91" i="1"/>
  <c r="P89" i="1"/>
  <c r="P82" i="1"/>
  <c r="P78" i="1"/>
  <c r="P76" i="1"/>
  <c r="P74" i="1"/>
  <c r="P72" i="1"/>
  <c r="P70" i="1"/>
  <c r="P68" i="1"/>
  <c r="P66" i="1"/>
  <c r="P63" i="1"/>
  <c r="P60" i="1"/>
  <c r="P58" i="1"/>
  <c r="P56" i="1"/>
  <c r="P54" i="1"/>
  <c r="P52" i="1"/>
  <c r="P50" i="1"/>
  <c r="P48" i="1"/>
  <c r="P45" i="1"/>
  <c r="P43" i="1"/>
  <c r="P41" i="1"/>
  <c r="P39" i="1"/>
  <c r="P37" i="1"/>
  <c r="P35" i="1"/>
  <c r="P33" i="1"/>
  <c r="P31" i="1"/>
  <c r="P29" i="1"/>
  <c r="P22" i="1"/>
  <c r="P18" i="1"/>
  <c r="P16" i="1"/>
  <c r="P13" i="1"/>
  <c r="P11" i="1"/>
  <c r="P10" i="1" l="1"/>
  <c r="O259" i="1"/>
  <c r="N257" i="1"/>
  <c r="O255" i="1"/>
  <c r="N253" i="1"/>
  <c r="O253" i="1"/>
  <c r="O249" i="1"/>
  <c r="O247" i="1"/>
  <c r="O245" i="1"/>
  <c r="O263" i="1"/>
  <c r="O261" i="1"/>
  <c r="O243" i="1"/>
  <c r="O241" i="1"/>
  <c r="O239" i="1"/>
  <c r="O237" i="1"/>
  <c r="O234" i="1"/>
  <c r="O232" i="1"/>
  <c r="O230" i="1"/>
  <c r="O228" i="1"/>
  <c r="O226" i="1"/>
  <c r="O224" i="1"/>
  <c r="O222" i="1"/>
  <c r="O220" i="1"/>
  <c r="O218" i="1"/>
  <c r="O216" i="1"/>
  <c r="O214" i="1"/>
  <c r="O212" i="1"/>
  <c r="O210" i="1"/>
  <c r="O208" i="1"/>
  <c r="O206" i="1"/>
  <c r="O204" i="1"/>
  <c r="O202" i="1"/>
  <c r="O200" i="1"/>
  <c r="O198" i="1"/>
  <c r="O196" i="1"/>
  <c r="O194" i="1"/>
  <c r="O191" i="1"/>
  <c r="O189" i="1"/>
  <c r="O184" i="1"/>
  <c r="O181" i="1"/>
  <c r="O179" i="1"/>
  <c r="O177" i="1"/>
  <c r="O175" i="1"/>
  <c r="O173" i="1"/>
  <c r="O170" i="1"/>
  <c r="O167" i="1"/>
  <c r="O155" i="1"/>
  <c r="O152" i="1"/>
  <c r="O149" i="1"/>
  <c r="O146" i="1"/>
  <c r="O142" i="1"/>
  <c r="O140" i="1"/>
  <c r="O138" i="1"/>
  <c r="O136" i="1"/>
  <c r="O134" i="1"/>
  <c r="O132" i="1"/>
  <c r="O130" i="1"/>
  <c r="O128" i="1"/>
  <c r="O126" i="1"/>
  <c r="O124" i="1"/>
  <c r="O122" i="1"/>
  <c r="O120" i="1"/>
  <c r="O118" i="1"/>
  <c r="O115" i="1"/>
  <c r="O113" i="1"/>
  <c r="O110" i="1"/>
  <c r="O108" i="1"/>
  <c r="O106" i="1"/>
  <c r="O99" i="1"/>
  <c r="O93" i="1"/>
  <c r="O91" i="1"/>
  <c r="O89" i="1"/>
  <c r="O82" i="1"/>
  <c r="O78" i="1"/>
  <c r="O76" i="1"/>
  <c r="O74" i="1"/>
  <c r="O72" i="1"/>
  <c r="O70" i="1"/>
  <c r="O68" i="1"/>
  <c r="O66" i="1"/>
  <c r="O63" i="1"/>
  <c r="O60" i="1"/>
  <c r="O58" i="1"/>
  <c r="O56" i="1"/>
  <c r="O54" i="1"/>
  <c r="O52" i="1"/>
  <c r="O50" i="1"/>
  <c r="O48" i="1"/>
  <c r="O45" i="1"/>
  <c r="O43" i="1"/>
  <c r="O41" i="1"/>
  <c r="O39" i="1"/>
  <c r="O37" i="1"/>
  <c r="O35" i="1"/>
  <c r="O33" i="1"/>
  <c r="O31" i="1"/>
  <c r="O29" i="1"/>
  <c r="O22" i="1"/>
  <c r="O18" i="1"/>
  <c r="O16" i="1"/>
  <c r="O13" i="1"/>
  <c r="O11" i="1"/>
  <c r="O10" i="1" l="1"/>
  <c r="D99" i="1"/>
  <c r="N263" i="1" l="1"/>
  <c r="N261" i="1"/>
  <c r="N255" i="1"/>
  <c r="N251" i="1"/>
  <c r="N249" i="1"/>
  <c r="N247" i="1"/>
  <c r="N245" i="1"/>
  <c r="N243" i="1"/>
  <c r="N241" i="1"/>
  <c r="N239" i="1"/>
  <c r="N237" i="1"/>
  <c r="M237" i="1"/>
  <c r="N234" i="1"/>
  <c r="N232" i="1"/>
  <c r="N230" i="1"/>
  <c r="M230" i="1"/>
  <c r="N228" i="1"/>
  <c r="N226" i="1"/>
  <c r="N224" i="1"/>
  <c r="N222" i="1"/>
  <c r="N220" i="1"/>
  <c r="N218" i="1"/>
  <c r="N216" i="1"/>
  <c r="N214" i="1"/>
  <c r="N212" i="1"/>
  <c r="N210" i="1"/>
  <c r="N208" i="1"/>
  <c r="N206" i="1"/>
  <c r="N204" i="1"/>
  <c r="N202" i="1"/>
  <c r="N200" i="1"/>
  <c r="N198" i="1"/>
  <c r="N196" i="1"/>
  <c r="L194" i="1"/>
  <c r="N194" i="1"/>
  <c r="M194" i="1"/>
  <c r="K194" i="1"/>
  <c r="J194" i="1"/>
  <c r="I194" i="1"/>
  <c r="H194" i="1"/>
  <c r="G194" i="1"/>
  <c r="F194" i="1"/>
  <c r="N191" i="1"/>
  <c r="N189" i="1"/>
  <c r="N184" i="1"/>
  <c r="N181" i="1"/>
  <c r="N179" i="1"/>
  <c r="N177" i="1"/>
  <c r="N175" i="1"/>
  <c r="N173" i="1"/>
  <c r="N170" i="1"/>
  <c r="N167" i="1"/>
  <c r="M167" i="1"/>
  <c r="N155" i="1"/>
  <c r="N152" i="1"/>
  <c r="N149" i="1"/>
  <c r="N146" i="1"/>
  <c r="N142" i="1"/>
  <c r="N140" i="1"/>
  <c r="N138" i="1"/>
  <c r="N136" i="1"/>
  <c r="N134" i="1"/>
  <c r="N132" i="1"/>
  <c r="N130" i="1"/>
  <c r="N128" i="1"/>
  <c r="N126" i="1"/>
  <c r="N124" i="1"/>
  <c r="N122" i="1"/>
  <c r="N120" i="1"/>
  <c r="N118" i="1"/>
  <c r="N115" i="1"/>
  <c r="N113" i="1"/>
  <c r="N110" i="1"/>
  <c r="N108" i="1"/>
  <c r="N106" i="1"/>
  <c r="N99" i="1"/>
  <c r="N93" i="1"/>
  <c r="N91" i="1"/>
  <c r="M91" i="1"/>
  <c r="N89" i="1"/>
  <c r="M89" i="1"/>
  <c r="N82" i="1"/>
  <c r="N78" i="1"/>
  <c r="N76" i="1"/>
  <c r="N74" i="1"/>
  <c r="N72" i="1"/>
  <c r="N70" i="1"/>
  <c r="M70" i="1"/>
  <c r="N68" i="1"/>
  <c r="N66" i="1"/>
  <c r="N63" i="1"/>
  <c r="N60" i="1"/>
  <c r="N58" i="1"/>
  <c r="N56" i="1"/>
  <c r="N54" i="1"/>
  <c r="M52" i="1"/>
  <c r="L52" i="1"/>
  <c r="K52" i="1"/>
  <c r="J52" i="1"/>
  <c r="I52" i="1"/>
  <c r="H52" i="1"/>
  <c r="G52" i="1"/>
  <c r="F52" i="1"/>
  <c r="N50" i="1"/>
  <c r="N48" i="1"/>
  <c r="N45" i="1"/>
  <c r="N43" i="1"/>
  <c r="N41" i="1"/>
  <c r="N39" i="1"/>
  <c r="N37" i="1"/>
  <c r="N35" i="1"/>
  <c r="N33" i="1"/>
  <c r="N31" i="1"/>
  <c r="N29" i="1"/>
  <c r="N22" i="1"/>
  <c r="N18" i="1"/>
  <c r="N16" i="1"/>
  <c r="M16" i="1"/>
  <c r="N13" i="1"/>
  <c r="N11" i="1"/>
  <c r="N10" i="1" l="1"/>
  <c r="D194" i="1"/>
  <c r="M259" i="1" l="1"/>
  <c r="L259" i="1"/>
  <c r="M257" i="1"/>
  <c r="L257" i="1"/>
  <c r="M255" i="1"/>
  <c r="L255" i="1"/>
  <c r="M253" i="1"/>
  <c r="L253" i="1"/>
  <c r="M251" i="1"/>
  <c r="L251" i="1"/>
  <c r="M228" i="1"/>
  <c r="L228" i="1"/>
  <c r="L226" i="1"/>
  <c r="M226" i="1"/>
  <c r="M224" i="1"/>
  <c r="L224" i="1"/>
  <c r="M222" i="1"/>
  <c r="L222" i="1"/>
  <c r="M220" i="1"/>
  <c r="L220" i="1"/>
  <c r="M249" i="1"/>
  <c r="L249" i="1"/>
  <c r="M247" i="1"/>
  <c r="L247" i="1"/>
  <c r="M245" i="1"/>
  <c r="L245" i="1"/>
  <c r="M218" i="1"/>
  <c r="L218" i="1"/>
  <c r="K216" i="1"/>
  <c r="M216" i="1"/>
  <c r="L216" i="1"/>
  <c r="M263" i="1"/>
  <c r="M261" i="1"/>
  <c r="M243" i="1"/>
  <c r="L243" i="1"/>
  <c r="M241" i="1"/>
  <c r="M239" i="1"/>
  <c r="L239" i="1"/>
  <c r="L237" i="1"/>
  <c r="M234" i="1"/>
  <c r="L234" i="1"/>
  <c r="M232" i="1"/>
  <c r="L232" i="1"/>
  <c r="M212" i="1"/>
  <c r="L212" i="1"/>
  <c r="M210" i="1"/>
  <c r="L210" i="1"/>
  <c r="M208" i="1"/>
  <c r="L208" i="1"/>
  <c r="M206" i="1"/>
  <c r="L206" i="1"/>
  <c r="M214" i="1"/>
  <c r="M204" i="1"/>
  <c r="L204" i="1"/>
  <c r="M202" i="1"/>
  <c r="L202" i="1"/>
  <c r="M200" i="1"/>
  <c r="L200" i="1"/>
  <c r="M198" i="1"/>
  <c r="M196" i="1"/>
  <c r="L196" i="1"/>
  <c r="M191" i="1"/>
  <c r="L191" i="1"/>
  <c r="K191" i="1"/>
  <c r="J191" i="1"/>
  <c r="I191" i="1"/>
  <c r="H191" i="1"/>
  <c r="G191" i="1"/>
  <c r="M189" i="1"/>
  <c r="L184" i="1"/>
  <c r="M184" i="1"/>
  <c r="L181" i="1"/>
  <c r="M181" i="1"/>
  <c r="M179" i="1" l="1"/>
  <c r="M177" i="1"/>
  <c r="M175" i="1"/>
  <c r="L175" i="1"/>
  <c r="M173" i="1"/>
  <c r="M170" i="1"/>
  <c r="K146" i="1"/>
  <c r="L146" i="1"/>
  <c r="M146" i="1"/>
  <c r="M142" i="1"/>
  <c r="L142" i="1"/>
  <c r="L140" i="1"/>
  <c r="M140" i="1"/>
  <c r="L138" i="1"/>
  <c r="M138" i="1"/>
  <c r="M136" i="1"/>
  <c r="L136" i="1"/>
  <c r="M155" i="1"/>
  <c r="L152" i="1"/>
  <c r="M152" i="1"/>
  <c r="M149" i="1"/>
  <c r="M134" i="1"/>
  <c r="M132" i="1"/>
  <c r="M130" i="1"/>
  <c r="M128" i="1"/>
  <c r="M126" i="1"/>
  <c r="M124" i="1"/>
  <c r="M122" i="1"/>
  <c r="L120" i="1"/>
  <c r="M120" i="1"/>
  <c r="M118" i="1"/>
  <c r="L118" i="1"/>
  <c r="M115" i="1"/>
  <c r="L115" i="1"/>
  <c r="M113" i="1"/>
  <c r="M110" i="1"/>
  <c r="M108" i="1"/>
  <c r="L108" i="1"/>
  <c r="M106" i="1"/>
  <c r="L106" i="1"/>
  <c r="M99" i="1"/>
  <c r="L99" i="1"/>
  <c r="M93" i="1"/>
  <c r="L93" i="1"/>
  <c r="K82" i="1"/>
  <c r="M82" i="1"/>
  <c r="L82" i="1"/>
  <c r="M78" i="1"/>
  <c r="L78" i="1"/>
  <c r="K78" i="1"/>
  <c r="J78" i="1"/>
  <c r="I78" i="1"/>
  <c r="H78" i="1"/>
  <c r="F78" i="1"/>
  <c r="G78" i="1"/>
  <c r="M76" i="1"/>
  <c r="M74" i="1"/>
  <c r="M72" i="1"/>
  <c r="L72" i="1"/>
  <c r="M68" i="1"/>
  <c r="M66" i="1"/>
  <c r="L66" i="1"/>
  <c r="M60" i="1"/>
  <c r="M56" i="1"/>
  <c r="M54" i="1"/>
  <c r="M50" i="1"/>
  <c r="L48" i="1"/>
  <c r="M48" i="1"/>
  <c r="L45" i="1"/>
  <c r="M45" i="1"/>
  <c r="M43" i="1"/>
  <c r="M41" i="1"/>
  <c r="M39" i="1"/>
  <c r="M37" i="1"/>
  <c r="M35" i="1"/>
  <c r="M33" i="1"/>
  <c r="M31" i="1"/>
  <c r="M29" i="1"/>
  <c r="M22" i="1"/>
  <c r="L22" i="1"/>
  <c r="M18" i="1"/>
  <c r="L16" i="1"/>
  <c r="M13" i="1"/>
  <c r="M11" i="1"/>
  <c r="D191" i="1"/>
  <c r="M10" i="1" l="1"/>
  <c r="K259" i="1"/>
  <c r="K257" i="1"/>
  <c r="K255" i="1"/>
  <c r="K253" i="1"/>
  <c r="K251" i="1"/>
  <c r="K249" i="1"/>
  <c r="K247" i="1"/>
  <c r="K245" i="1"/>
  <c r="K243" i="1"/>
  <c r="L263" i="1"/>
  <c r="L261" i="1"/>
  <c r="K239" i="1"/>
  <c r="K237" i="1"/>
  <c r="L241" i="1"/>
  <c r="K234" i="1"/>
  <c r="K232" i="1"/>
  <c r="K228" i="1"/>
  <c r="K226" i="1"/>
  <c r="K224" i="1"/>
  <c r="K222" i="1"/>
  <c r="K220" i="1"/>
  <c r="K218" i="1"/>
  <c r="L214" i="1"/>
  <c r="K214" i="1"/>
  <c r="K212" i="1"/>
  <c r="K210" i="1"/>
  <c r="K208" i="1"/>
  <c r="K206" i="1"/>
  <c r="K204" i="1"/>
  <c r="L230" i="1"/>
  <c r="K200" i="1"/>
  <c r="L198" i="1"/>
  <c r="K198" i="1"/>
  <c r="K196" i="1"/>
  <c r="K202" i="1"/>
  <c r="L177" i="1"/>
  <c r="K177" i="1"/>
  <c r="K175" i="1"/>
  <c r="L173" i="1"/>
  <c r="K173" i="1"/>
  <c r="L189" i="1"/>
  <c r="L179" i="1"/>
  <c r="L170" i="1"/>
  <c r="K170" i="1"/>
  <c r="L167" i="1"/>
  <c r="K167" i="1"/>
  <c r="K152" i="1"/>
  <c r="K149" i="1"/>
  <c r="L149" i="1"/>
  <c r="K142" i="1"/>
  <c r="K140" i="1"/>
  <c r="K138" i="1"/>
  <c r="K136" i="1"/>
  <c r="K155" i="1"/>
  <c r="L155" i="1"/>
  <c r="L134" i="1"/>
  <c r="K134" i="1"/>
  <c r="L132" i="1"/>
  <c r="K132" i="1"/>
  <c r="L130" i="1"/>
  <c r="K130" i="1"/>
  <c r="L126" i="1"/>
  <c r="K126" i="1"/>
  <c r="L124" i="1"/>
  <c r="K124" i="1"/>
  <c r="L122" i="1"/>
  <c r="K122" i="1"/>
  <c r="L128" i="1"/>
  <c r="K115" i="1"/>
  <c r="L113" i="1"/>
  <c r="L110" i="1"/>
  <c r="K108" i="1"/>
  <c r="K106" i="1"/>
  <c r="J106" i="1"/>
  <c r="L91" i="1"/>
  <c r="K91" i="1"/>
  <c r="L89" i="1"/>
  <c r="K89" i="1"/>
  <c r="L76" i="1"/>
  <c r="K76" i="1"/>
  <c r="L74" i="1"/>
  <c r="L70" i="1"/>
  <c r="L68" i="1"/>
  <c r="L63" i="1"/>
  <c r="L60" i="1"/>
  <c r="L58" i="1"/>
  <c r="K56" i="1"/>
  <c r="L56" i="1"/>
  <c r="L54" i="1"/>
  <c r="L50" i="1"/>
  <c r="K45" i="1"/>
  <c r="L43" i="1"/>
  <c r="K43" i="1"/>
  <c r="L41" i="1"/>
  <c r="K41" i="1"/>
  <c r="L39" i="1"/>
  <c r="L37" i="1"/>
  <c r="L35" i="1"/>
  <c r="L33" i="1"/>
  <c r="L31" i="1"/>
  <c r="L29" i="1"/>
  <c r="L18" i="1"/>
  <c r="K16" i="1"/>
  <c r="L13" i="1"/>
  <c r="L11" i="1"/>
  <c r="K11" i="1"/>
  <c r="L10" i="1" l="1"/>
  <c r="K263" i="1"/>
  <c r="K261" i="1"/>
  <c r="J251" i="1"/>
  <c r="K241" i="1"/>
  <c r="J232" i="1"/>
  <c r="K230" i="1"/>
  <c r="J208" i="1"/>
  <c r="J204" i="1"/>
  <c r="J200" i="1"/>
  <c r="J196" i="1"/>
  <c r="K189" i="1"/>
  <c r="K184" i="1"/>
  <c r="K181" i="1" l="1"/>
  <c r="K179" i="1"/>
  <c r="J175" i="1"/>
  <c r="J155" i="1"/>
  <c r="J146" i="1"/>
  <c r="J142" i="1"/>
  <c r="J140" i="1"/>
  <c r="J130" i="1"/>
  <c r="K128" i="1"/>
  <c r="J120" i="1"/>
  <c r="K120" i="1"/>
  <c r="K118" i="1"/>
  <c r="K113" i="1"/>
  <c r="K110" i="1"/>
  <c r="K99" i="1" l="1"/>
  <c r="K93" i="1"/>
  <c r="J91" i="1"/>
  <c r="K74" i="1"/>
  <c r="K72" i="1"/>
  <c r="K70" i="1"/>
  <c r="K68" i="1"/>
  <c r="K66" i="1"/>
  <c r="K63" i="1"/>
  <c r="K60" i="1"/>
  <c r="K58" i="1"/>
  <c r="K54" i="1"/>
  <c r="K50" i="1"/>
  <c r="K48" i="1"/>
  <c r="K39" i="1"/>
  <c r="K37" i="1"/>
  <c r="K35" i="1"/>
  <c r="K33" i="1"/>
  <c r="K31" i="1"/>
  <c r="K29" i="1"/>
  <c r="K22" i="1"/>
  <c r="K18" i="1"/>
  <c r="J16" i="1"/>
  <c r="K13" i="1"/>
  <c r="K10" i="1" l="1"/>
  <c r="J76" i="1"/>
  <c r="J234" i="1"/>
  <c r="I234" i="1"/>
  <c r="H234" i="1"/>
  <c r="J237" i="1"/>
  <c r="H237" i="1"/>
  <c r="I237" i="1"/>
  <c r="J239" i="1"/>
  <c r="I239" i="1"/>
  <c r="H239" i="1"/>
  <c r="J241" i="1"/>
  <c r="I241" i="1"/>
  <c r="H241" i="1"/>
  <c r="J243" i="1"/>
  <c r="I243" i="1"/>
  <c r="H243" i="1"/>
  <c r="J245" i="1"/>
  <c r="I245" i="1"/>
  <c r="H245" i="1"/>
  <c r="J247" i="1"/>
  <c r="I247" i="1"/>
  <c r="H247" i="1"/>
  <c r="J249" i="1"/>
  <c r="I249" i="1"/>
  <c r="H249" i="1"/>
  <c r="G249" i="1"/>
  <c r="I251" i="1"/>
  <c r="H251" i="1"/>
  <c r="I232" i="1"/>
  <c r="H232" i="1"/>
  <c r="J253" i="1"/>
  <c r="I253" i="1"/>
  <c r="H253" i="1"/>
  <c r="J257" i="1"/>
  <c r="I257" i="1"/>
  <c r="H257" i="1"/>
  <c r="J259" i="1"/>
  <c r="I259" i="1"/>
  <c r="H259" i="1"/>
  <c r="J263" i="1"/>
  <c r="I263" i="1"/>
  <c r="H263" i="1"/>
  <c r="G263" i="1"/>
  <c r="F263" i="1"/>
  <c r="J261" i="1"/>
  <c r="I261" i="1"/>
  <c r="H261" i="1"/>
  <c r="J255" i="1"/>
  <c r="I255" i="1"/>
  <c r="H255" i="1"/>
  <c r="J230" i="1"/>
  <c r="I230" i="1"/>
  <c r="H230" i="1"/>
  <c r="J228" i="1"/>
  <c r="I228" i="1"/>
  <c r="H228" i="1"/>
  <c r="J226" i="1"/>
  <c r="I226" i="1"/>
  <c r="H226" i="1"/>
  <c r="J224" i="1"/>
  <c r="I224" i="1"/>
  <c r="H224" i="1"/>
  <c r="J222" i="1"/>
  <c r="I222" i="1"/>
  <c r="H222" i="1"/>
  <c r="J220" i="1"/>
  <c r="I220" i="1"/>
  <c r="H220" i="1"/>
  <c r="J218" i="1"/>
  <c r="I218" i="1"/>
  <c r="H218" i="1"/>
  <c r="J216" i="1"/>
  <c r="I216" i="1"/>
  <c r="H216" i="1"/>
  <c r="H214" i="1"/>
  <c r="J214" i="1"/>
  <c r="I214" i="1"/>
  <c r="J212" i="1"/>
  <c r="I212" i="1"/>
  <c r="H212" i="1"/>
  <c r="J210" i="1"/>
  <c r="I210" i="1"/>
  <c r="H210" i="1"/>
  <c r="I208" i="1"/>
  <c r="H208" i="1"/>
  <c r="J206" i="1"/>
  <c r="I206" i="1"/>
  <c r="H206" i="1"/>
  <c r="H204" i="1"/>
  <c r="I204" i="1"/>
  <c r="J202" i="1"/>
  <c r="J198" i="1"/>
  <c r="J189" i="1"/>
  <c r="F184" i="1"/>
  <c r="G184" i="1"/>
  <c r="H184" i="1"/>
  <c r="I184" i="1"/>
  <c r="J184" i="1"/>
  <c r="J181" i="1"/>
  <c r="J179" i="1"/>
  <c r="J177" i="1"/>
  <c r="J173" i="1"/>
  <c r="J170" i="1"/>
  <c r="J167" i="1"/>
  <c r="J152" i="1"/>
  <c r="J149" i="1"/>
  <c r="H142" i="1"/>
  <c r="I142" i="1"/>
  <c r="J138" i="1"/>
  <c r="I132" i="1"/>
  <c r="J132" i="1"/>
  <c r="J136" i="1"/>
  <c r="J134" i="1"/>
  <c r="J126" i="1"/>
  <c r="J124" i="1"/>
  <c r="I124" i="1"/>
  <c r="H124" i="1"/>
  <c r="G124" i="1"/>
  <c r="F124" i="1"/>
  <c r="J122" i="1"/>
  <c r="J128" i="1"/>
  <c r="I128" i="1"/>
  <c r="H128" i="1"/>
  <c r="G128" i="1"/>
  <c r="F128" i="1"/>
  <c r="J118" i="1"/>
  <c r="H115" i="1"/>
  <c r="I115" i="1"/>
  <c r="J115" i="1"/>
  <c r="J113" i="1"/>
  <c r="J110" i="1"/>
  <c r="I108" i="1"/>
  <c r="J108" i="1"/>
  <c r="I106" i="1"/>
  <c r="H106" i="1"/>
  <c r="G106" i="1"/>
  <c r="F106" i="1"/>
  <c r="J99" i="1"/>
  <c r="J93" i="1"/>
  <c r="I93" i="1"/>
  <c r="H93" i="1"/>
  <c r="G93" i="1"/>
  <c r="F93" i="1"/>
  <c r="F89" i="1"/>
  <c r="J82" i="1"/>
  <c r="F82" i="1"/>
  <c r="G82" i="1"/>
  <c r="H82" i="1"/>
  <c r="I82" i="1"/>
  <c r="J89" i="1"/>
  <c r="J74" i="1"/>
  <c r="J72" i="1"/>
  <c r="J70" i="1"/>
  <c r="J68" i="1"/>
  <c r="J66" i="1"/>
  <c r="J63" i="1"/>
  <c r="F60" i="1"/>
  <c r="G60" i="1"/>
  <c r="I60" i="1"/>
  <c r="J60" i="1"/>
  <c r="J58" i="1"/>
  <c r="J56" i="1"/>
  <c r="J54" i="1"/>
  <c r="J50" i="1"/>
  <c r="J48" i="1"/>
  <c r="J45" i="1"/>
  <c r="J43" i="1"/>
  <c r="J41" i="1"/>
  <c r="J39" i="1"/>
  <c r="J37" i="1" l="1"/>
  <c r="J35" i="1"/>
  <c r="J33" i="1"/>
  <c r="J31" i="1"/>
  <c r="J29" i="1"/>
  <c r="J22" i="1"/>
  <c r="J18" i="1"/>
  <c r="J13" i="1"/>
  <c r="I13" i="1"/>
  <c r="H13" i="1"/>
  <c r="G13" i="1"/>
  <c r="F13" i="1"/>
  <c r="J11" i="1"/>
  <c r="I18" i="1"/>
  <c r="H18" i="1"/>
  <c r="G18" i="1"/>
  <c r="F18" i="1"/>
  <c r="D110" i="1"/>
  <c r="J10" i="1" l="1"/>
  <c r="I11" i="1"/>
  <c r="I16" i="1"/>
  <c r="I22" i="1"/>
  <c r="I29" i="1"/>
  <c r="I31" i="1"/>
  <c r="I33" i="1"/>
  <c r="I35" i="1"/>
  <c r="I37" i="1"/>
  <c r="I39" i="1"/>
  <c r="I41" i="1"/>
  <c r="I43" i="1"/>
  <c r="I45" i="1"/>
  <c r="I48" i="1"/>
  <c r="I50" i="1"/>
  <c r="I54" i="1"/>
  <c r="I56" i="1"/>
  <c r="I58" i="1"/>
  <c r="I63" i="1"/>
  <c r="I66" i="1"/>
  <c r="I68" i="1"/>
  <c r="I70" i="1"/>
  <c r="I72" i="1"/>
  <c r="I74" i="1"/>
  <c r="I76" i="1"/>
  <c r="I89" i="1"/>
  <c r="I91" i="1"/>
  <c r="I99" i="1"/>
  <c r="I110" i="1"/>
  <c r="I113" i="1"/>
  <c r="I118" i="1"/>
  <c r="I120" i="1"/>
  <c r="I122" i="1"/>
  <c r="I126" i="1"/>
  <c r="I130" i="1"/>
  <c r="I134" i="1"/>
  <c r="I136" i="1"/>
  <c r="I138" i="1"/>
  <c r="I140" i="1"/>
  <c r="I146" i="1"/>
  <c r="I149" i="1"/>
  <c r="I152" i="1"/>
  <c r="I155" i="1"/>
  <c r="I167" i="1"/>
  <c r="I170" i="1"/>
  <c r="I173" i="1"/>
  <c r="I175" i="1"/>
  <c r="I177" i="1"/>
  <c r="I179" i="1"/>
  <c r="I181" i="1"/>
  <c r="I189" i="1"/>
  <c r="I196" i="1"/>
  <c r="I198" i="1"/>
  <c r="I200" i="1"/>
  <c r="I202" i="1"/>
  <c r="I10" i="1" l="1"/>
  <c r="F66" i="1"/>
  <c r="F63" i="1"/>
  <c r="F58" i="1"/>
  <c r="F56" i="1"/>
  <c r="F54" i="1"/>
  <c r="F50" i="1"/>
  <c r="F48" i="1"/>
  <c r="F45" i="1"/>
  <c r="H202" i="1"/>
  <c r="H196" i="1"/>
  <c r="G196" i="1"/>
  <c r="F196" i="1"/>
  <c r="F155" i="1"/>
  <c r="G155" i="1"/>
  <c r="H155" i="1"/>
  <c r="H152" i="1"/>
  <c r="H149" i="1"/>
  <c r="G149" i="1"/>
  <c r="F149" i="1"/>
  <c r="H76" i="1"/>
  <c r="G76" i="1"/>
  <c r="F76" i="1"/>
  <c r="F72" i="1"/>
  <c r="H70" i="1"/>
  <c r="G70" i="1"/>
  <c r="F70" i="1"/>
  <c r="G43" i="1"/>
  <c r="H43" i="1"/>
  <c r="D206" i="1" l="1"/>
  <c r="D196" i="1"/>
  <c r="D37" i="1" l="1"/>
  <c r="G198" i="1" l="1"/>
  <c r="G189" i="1"/>
  <c r="F189" i="1"/>
  <c r="G181" i="1"/>
  <c r="H177" i="1"/>
  <c r="H175" i="1"/>
  <c r="H173" i="1"/>
  <c r="H170" i="1"/>
  <c r="H132" i="1"/>
  <c r="H130" i="1"/>
  <c r="H126" i="1"/>
  <c r="H122" i="1"/>
  <c r="H120" i="1"/>
  <c r="H200" i="1"/>
  <c r="H198" i="1"/>
  <c r="H189" i="1"/>
  <c r="H181" i="1"/>
  <c r="H179" i="1"/>
  <c r="H167" i="1"/>
  <c r="H146" i="1"/>
  <c r="H140" i="1"/>
  <c r="H138" i="1"/>
  <c r="H136" i="1"/>
  <c r="H134" i="1"/>
  <c r="H118" i="1"/>
  <c r="H113" i="1"/>
  <c r="H110" i="1"/>
  <c r="H108" i="1"/>
  <c r="H91" i="1"/>
  <c r="H89" i="1"/>
  <c r="H99" i="1"/>
  <c r="H72" i="1"/>
  <c r="H74" i="1"/>
  <c r="H68" i="1"/>
  <c r="H66" i="1"/>
  <c r="H63" i="1"/>
  <c r="H60" i="1"/>
  <c r="H58" i="1"/>
  <c r="H56" i="1"/>
  <c r="H54" i="1"/>
  <c r="H50" i="1"/>
  <c r="H48" i="1"/>
  <c r="H45" i="1"/>
  <c r="H41" i="1"/>
  <c r="H39" i="1"/>
  <c r="H37" i="1"/>
  <c r="H35" i="1"/>
  <c r="H33" i="1"/>
  <c r="H31" i="1"/>
  <c r="H29" i="1"/>
  <c r="H22" i="1"/>
  <c r="H16" i="1"/>
  <c r="H11" i="1"/>
  <c r="H10" i="1" l="1"/>
  <c r="G262" i="1"/>
  <c r="G261" i="1" s="1"/>
  <c r="G260" i="1" s="1"/>
  <c r="G259" i="1" s="1"/>
  <c r="G258" i="1" s="1"/>
  <c r="G257" i="1" s="1"/>
  <c r="G256" i="1" s="1"/>
  <c r="G255" i="1" s="1"/>
  <c r="G254" i="1" s="1"/>
  <c r="G253" i="1" s="1"/>
  <c r="G252" i="1" s="1"/>
  <c r="G251" i="1" s="1"/>
  <c r="F262" i="1"/>
  <c r="G248" i="1"/>
  <c r="G247" i="1" s="1"/>
  <c r="G246" i="1" s="1"/>
  <c r="G245" i="1" s="1"/>
  <c r="G244" i="1" s="1"/>
  <c r="G243" i="1" s="1"/>
  <c r="G242" i="1" s="1"/>
  <c r="G241" i="1" s="1"/>
  <c r="G240" i="1" s="1"/>
  <c r="G239" i="1" s="1"/>
  <c r="G238" i="1" s="1"/>
  <c r="G237" i="1" s="1"/>
  <c r="G236" i="1" s="1"/>
  <c r="G234" i="1" s="1"/>
  <c r="G233" i="1" s="1"/>
  <c r="G232" i="1" s="1"/>
  <c r="G231" i="1" s="1"/>
  <c r="G230" i="1" s="1"/>
  <c r="G229" i="1" s="1"/>
  <c r="G228" i="1" s="1"/>
  <c r="G227" i="1" s="1"/>
  <c r="G226" i="1" s="1"/>
  <c r="G225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1" i="1"/>
  <c r="F201" i="1"/>
  <c r="F199" i="1"/>
  <c r="F192" i="1"/>
  <c r="F183" i="1"/>
  <c r="G180" i="1"/>
  <c r="F180" i="1"/>
  <c r="G178" i="1"/>
  <c r="F178" i="1"/>
  <c r="G176" i="1"/>
  <c r="F176" i="1"/>
  <c r="G174" i="1"/>
  <c r="F174" i="1"/>
  <c r="G172" i="1"/>
  <c r="F172" i="1"/>
  <c r="G169" i="1"/>
  <c r="F169" i="1"/>
  <c r="G167" i="1"/>
  <c r="F167" i="1"/>
  <c r="G152" i="1"/>
  <c r="F152" i="1"/>
  <c r="G146" i="1"/>
  <c r="F146" i="1"/>
  <c r="G142" i="1"/>
  <c r="F142" i="1"/>
  <c r="G140" i="1"/>
  <c r="F140" i="1"/>
  <c r="G138" i="1"/>
  <c r="F138" i="1"/>
  <c r="G136" i="1"/>
  <c r="F136" i="1"/>
  <c r="G134" i="1"/>
  <c r="F134" i="1"/>
  <c r="G132" i="1"/>
  <c r="F132" i="1"/>
  <c r="G130" i="1"/>
  <c r="F130" i="1"/>
  <c r="G126" i="1"/>
  <c r="F126" i="1"/>
  <c r="G122" i="1"/>
  <c r="F122" i="1"/>
  <c r="G120" i="1"/>
  <c r="F120" i="1"/>
  <c r="G118" i="1"/>
  <c r="F118" i="1"/>
  <c r="G115" i="1"/>
  <c r="F115" i="1"/>
  <c r="G113" i="1"/>
  <c r="F113" i="1"/>
  <c r="G110" i="1"/>
  <c r="F110" i="1"/>
  <c r="G108" i="1"/>
  <c r="F108" i="1"/>
  <c r="G99" i="1"/>
  <c r="F99" i="1"/>
  <c r="G91" i="1"/>
  <c r="F91" i="1"/>
  <c r="G89" i="1"/>
  <c r="G74" i="1"/>
  <c r="F74" i="1"/>
  <c r="G72" i="1"/>
  <c r="G68" i="1"/>
  <c r="F68" i="1"/>
  <c r="G66" i="1"/>
  <c r="G63" i="1"/>
  <c r="G58" i="1"/>
  <c r="G56" i="1"/>
  <c r="G54" i="1"/>
  <c r="G50" i="1"/>
  <c r="G48" i="1"/>
  <c r="G45" i="1"/>
  <c r="F43" i="1"/>
  <c r="G41" i="1"/>
  <c r="F41" i="1"/>
  <c r="G39" i="1"/>
  <c r="F39" i="1"/>
  <c r="G37" i="1"/>
  <c r="F37" i="1"/>
  <c r="G35" i="1"/>
  <c r="F35" i="1"/>
  <c r="G33" i="1"/>
  <c r="F33" i="1"/>
  <c r="G31" i="1"/>
  <c r="F31" i="1"/>
  <c r="G29" i="1"/>
  <c r="F29" i="1"/>
  <c r="G22" i="1"/>
  <c r="F22" i="1"/>
  <c r="G16" i="1"/>
  <c r="F16" i="1"/>
  <c r="G11" i="1"/>
  <c r="F11" i="1"/>
  <c r="D263" i="1"/>
  <c r="D261" i="1"/>
  <c r="D259" i="1"/>
  <c r="D257" i="1"/>
  <c r="D255" i="1"/>
  <c r="D253" i="1"/>
  <c r="D251" i="1"/>
  <c r="D249" i="1"/>
  <c r="D247" i="1"/>
  <c r="D245" i="1"/>
  <c r="D243" i="1"/>
  <c r="D241" i="1"/>
  <c r="D239" i="1"/>
  <c r="D237" i="1"/>
  <c r="D234" i="1"/>
  <c r="D232" i="1"/>
  <c r="D230" i="1"/>
  <c r="D228" i="1"/>
  <c r="D226" i="1"/>
  <c r="D224" i="1"/>
  <c r="D222" i="1"/>
  <c r="D220" i="1"/>
  <c r="D218" i="1"/>
  <c r="D216" i="1"/>
  <c r="D214" i="1"/>
  <c r="D212" i="1"/>
  <c r="D210" i="1"/>
  <c r="D208" i="1"/>
  <c r="D204" i="1"/>
  <c r="D202" i="1"/>
  <c r="D200" i="1"/>
  <c r="D198" i="1"/>
  <c r="D189" i="1"/>
  <c r="D184" i="1"/>
  <c r="D181" i="1"/>
  <c r="D179" i="1"/>
  <c r="D177" i="1"/>
  <c r="D175" i="1"/>
  <c r="D173" i="1"/>
  <c r="D170" i="1"/>
  <c r="D152" i="1"/>
  <c r="D149" i="1"/>
  <c r="D146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5" i="1"/>
  <c r="D113" i="1"/>
  <c r="D108" i="1"/>
  <c r="D106" i="1"/>
  <c r="D43" i="1"/>
  <c r="D39" i="1"/>
  <c r="D35" i="1"/>
  <c r="D33" i="1"/>
  <c r="D31" i="1"/>
  <c r="D29" i="1"/>
  <c r="D11" i="1"/>
  <c r="G10" i="1" l="1"/>
  <c r="F191" i="1"/>
  <c r="F261" i="1"/>
  <c r="F260" i="1" s="1"/>
  <c r="F259" i="1" l="1"/>
  <c r="F258" i="1" s="1"/>
  <c r="F257" i="1" l="1"/>
  <c r="F256" i="1" l="1"/>
  <c r="F255" i="1" l="1"/>
  <c r="F254" i="1" l="1"/>
  <c r="F253" i="1" l="1"/>
  <c r="F252" i="1" l="1"/>
  <c r="F251" i="1" l="1"/>
  <c r="F250" i="1" l="1"/>
  <c r="F249" i="1" l="1"/>
  <c r="F248" i="1" l="1"/>
  <c r="F247" i="1" l="1"/>
  <c r="F246" i="1" l="1"/>
  <c r="F245" i="1" l="1"/>
  <c r="F244" i="1" l="1"/>
  <c r="F243" i="1" l="1"/>
  <c r="F242" i="1" l="1"/>
  <c r="F241" i="1" l="1"/>
  <c r="F240" i="1" l="1"/>
  <c r="F239" i="1" l="1"/>
  <c r="F238" i="1" l="1"/>
  <c r="F237" i="1" l="1"/>
  <c r="F236" i="1" l="1"/>
  <c r="F234" i="1" l="1"/>
  <c r="F233" i="1" l="1"/>
  <c r="F232" i="1" l="1"/>
  <c r="F231" i="1" l="1"/>
  <c r="F230" i="1" l="1"/>
  <c r="F229" i="1" l="1"/>
  <c r="F228" i="1" l="1"/>
  <c r="F227" i="1" l="1"/>
  <c r="F226" i="1" l="1"/>
  <c r="F225" i="1" l="1"/>
  <c r="F224" i="1" l="1"/>
  <c r="F223" i="1" l="1"/>
  <c r="F222" i="1" l="1"/>
  <c r="F221" i="1" l="1"/>
  <c r="F220" i="1" l="1"/>
  <c r="F219" i="1" l="1"/>
  <c r="F218" i="1" l="1"/>
  <c r="F217" i="1" l="1"/>
  <c r="F216" i="1" l="1"/>
  <c r="F215" i="1" l="1"/>
  <c r="F214" i="1" l="1"/>
  <c r="F213" i="1" l="1"/>
  <c r="F212" i="1" l="1"/>
  <c r="F211" i="1" l="1"/>
  <c r="F210" i="1" l="1"/>
  <c r="F209" i="1" l="1"/>
  <c r="F208" i="1" l="1"/>
  <c r="F207" i="1" l="1"/>
  <c r="F206" i="1" l="1"/>
  <c r="F205" i="1" l="1"/>
  <c r="F204" i="1" l="1"/>
  <c r="F10" i="1" l="1"/>
  <c r="F203" i="1"/>
</calcChain>
</file>

<file path=xl/sharedStrings.xml><?xml version="1.0" encoding="utf-8"?>
<sst xmlns="http://schemas.openxmlformats.org/spreadsheetml/2006/main" count="540" uniqueCount="473">
  <si>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</si>
  <si>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</si>
  <si>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</si>
  <si>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</si>
  <si>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</si>
  <si>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</si>
  <si>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</si>
  <si>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</si>
  <si>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</si>
  <si>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</si>
  <si>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</si>
  <si>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</si>
  <si>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</si>
  <si>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</si>
  <si>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</si>
  <si>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</si>
  <si>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</si>
  <si>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</si>
  <si>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</si>
  <si>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</si>
  <si>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</si>
  <si>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</si>
  <si>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</si>
  <si>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</si>
  <si>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</si>
  <si>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</si>
  <si>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</si>
  <si>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</si>
  <si>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</si>
  <si>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</si>
  <si>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</si>
  <si>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</si>
  <si>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</si>
  <si>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</si>
  <si>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</si>
  <si>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</si>
  <si>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</si>
  <si>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</si>
  <si>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</si>
  <si>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</si>
  <si>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</si>
  <si>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</si>
  <si>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</si>
  <si>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</si>
  <si>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</si>
  <si>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</si>
  <si>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</si>
  <si>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</si>
  <si>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</si>
  <si>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</si>
  <si>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</si>
  <si>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</si>
  <si>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</si>
  <si>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</si>
  <si>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</si>
  <si>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</si>
  <si>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</si>
  <si>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</si>
  <si>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</si>
  <si>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</si>
  <si>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</si>
  <si>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</si>
  <si>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</si>
  <si>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</si>
  <si>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</si>
  <si>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</si>
  <si>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</si>
  <si>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</si>
  <si>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</si>
  <si>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</si>
  <si>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</si>
  <si>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</si>
  <si>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</si>
  <si>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</si>
  <si>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</si>
  <si>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</si>
  <si>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</si>
  <si>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</si>
  <si>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</si>
  <si>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</si>
  <si>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</si>
  <si>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</si>
  <si>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</si>
  <si>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</si>
  <si>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</si>
  <si>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</si>
  <si>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</si>
  <si>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</si>
  <si>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</si>
  <si>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</si>
  <si>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</si>
  <si>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</si>
  <si>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</si>
  <si>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</si>
  <si>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</si>
  <si>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</si>
  <si>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</si>
  <si>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</si>
  <si>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</si>
  <si>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</si>
  <si>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</si>
  <si>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</si>
  <si>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</si>
  <si>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</si>
  <si>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</si>
  <si>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</si>
  <si>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</si>
  <si>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</si>
  <si>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</si>
  <si>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</si>
  <si>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</si>
  <si>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</si>
  <si>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</si>
  <si>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</si>
  <si>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</si>
  <si>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</si>
  <si>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</si>
  <si>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</si>
  <si>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</si>
  <si>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</si>
  <si>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</si>
  <si>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</si>
  <si>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</si>
  <si>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</si>
  <si>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</si>
  <si>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</si>
  <si>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</si>
  <si>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</si>
  <si>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</si>
  <si>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</si>
  <si>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</si>
  <si>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</si>
  <si>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</si>
  <si>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</si>
  <si>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</si>
  <si>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</si>
  <si>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</si>
  <si>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</si>
  <si>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</si>
  <si>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</si>
  <si>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</si>
  <si>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</si>
  <si>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</si>
  <si>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</si>
  <si>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</si>
  <si>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</si>
  <si>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</si>
  <si>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</si>
  <si>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</si>
  <si>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</si>
  <si>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</si>
  <si>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</si>
  <si>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</si>
  <si>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</si>
  <si>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</si>
  <si>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</si>
  <si>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</si>
  <si>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</si>
  <si>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</si>
  <si>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</si>
  <si>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</si>
  <si>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</si>
  <si>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</si>
  <si>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</si>
  <si>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</si>
  <si>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</si>
  <si>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</si>
  <si>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</si>
  <si>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</si>
  <si>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</si>
  <si>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</si>
  <si>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</si>
  <si>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</si>
  <si>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</si>
  <si>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</si>
  <si>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</si>
  <si>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</si>
  <si>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</si>
  <si>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</si>
  <si>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</si>
  <si>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</si>
  <si>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</si>
  <si>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</si>
  <si>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</si>
  <si>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</si>
  <si>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</si>
  <si>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</si>
  <si>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</si>
  <si>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</si>
  <si>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</si>
  <si>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</si>
  <si>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</si>
  <si>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</si>
  <si>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</si>
  <si>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</si>
  <si>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</si>
  <si>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</si>
  <si>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</si>
  <si>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</si>
  <si>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</si>
  <si>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</si>
  <si>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</si>
  <si>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</si>
  <si>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</si>
  <si>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</si>
  <si>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</si>
  <si>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</si>
  <si>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</si>
  <si>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</si>
  <si>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</si>
  <si>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</si>
  <si>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</si>
  <si>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</si>
  <si>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</si>
  <si>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</si>
  <si>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</si>
  <si>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</si>
  <si>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</si>
  <si>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</si>
  <si>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</si>
  <si>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</si>
  <si>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</si>
  <si>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</si>
  <si>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</si>
  <si>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</si>
  <si>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</si>
  <si>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</si>
  <si>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</si>
  <si>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</si>
  <si>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</si>
  <si>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</si>
  <si>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</si>
  <si>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</si>
  <si>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</si>
  <si>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</si>
  <si>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</si>
  <si>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</si>
  <si>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</si>
  <si>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</si>
  <si>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</si>
  <si>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</si>
  <si>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</si>
  <si>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</si>
  <si>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</si>
  <si>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</si>
  <si>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</si>
  <si>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</si>
  <si>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</si>
  <si>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</si>
  <si>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</si>
  <si>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</si>
  <si>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</si>
  <si>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</si>
  <si>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</si>
  <si>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</si>
  <si>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</si>
  <si>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</si>
  <si>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</si>
  <si>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</si>
  <si>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</si>
  <si>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</si>
  <si>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</si>
  <si>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</si>
  <si>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</si>
  <si>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</si>
  <si>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</si>
  <si>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</si>
  <si>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</si>
  <si>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</si>
  <si>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</si>
  <si>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</si>
  <si>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</si>
  <si>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</si>
  <si>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</si>
  <si>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</si>
  <si>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</si>
  <si>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</si>
  <si>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</si>
  <si>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</si>
  <si>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</si>
  <si>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</si>
  <si>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</si>
  <si>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</si>
  <si>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</si>
  <si>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</si>
  <si>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</si>
  <si>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</si>
  <si>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</si>
  <si>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</si>
  <si>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</si>
  <si>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</si>
  <si>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</si>
  <si>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</si>
  <si>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</si>
  <si>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</si>
  <si>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</si>
  <si>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</si>
  <si>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</si>
  <si>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</si>
  <si>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</si>
  <si>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</si>
  <si>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</si>
  <si>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</si>
  <si>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</si>
  <si>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</si>
  <si>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</si>
  <si>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</si>
  <si>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</si>
  <si>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</si>
  <si>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</si>
  <si>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</si>
  <si>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</si>
  <si>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</si>
  <si>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</si>
  <si>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</si>
  <si>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</si>
  <si>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</si>
  <si>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</si>
  <si>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</si>
  <si>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</si>
  <si>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</si>
  <si>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</si>
  <si>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</si>
  <si>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</si>
  <si>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</si>
  <si>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</si>
  <si>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</si>
  <si>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</si>
  <si>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</si>
  <si>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</si>
  <si>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</si>
  <si>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</si>
  <si>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</si>
  <si>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</si>
  <si>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</si>
  <si>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</si>
  <si>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</si>
  <si>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</si>
  <si>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</si>
  <si>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</si>
  <si>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</si>
  <si>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</si>
  <si>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</si>
  <si>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</si>
  <si>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</si>
  <si>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</si>
  <si>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</si>
  <si>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</si>
  <si>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</si>
  <si>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</si>
  <si>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</si>
  <si>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</si>
  <si>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</si>
  <si>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</si>
  <si>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</si>
  <si>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</si>
  <si>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</si>
  <si>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</si>
  <si>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</si>
  <si>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</si>
  <si>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</si>
  <si>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</si>
  <si>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</si>
  <si>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</si>
  <si>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</si>
  <si>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</si>
  <si>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</si>
  <si>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</si>
  <si>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</si>
  <si>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</si>
  <si>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</si>
  <si>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</si>
  <si>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</si>
  <si>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</si>
  <si>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</si>
  <si>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</si>
  <si>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</si>
  <si>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</si>
  <si>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</si>
  <si>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</si>
  <si>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</si>
  <si>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</si>
  <si>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</si>
  <si>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</si>
  <si>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</si>
  <si>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</si>
  <si>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</si>
  <si>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</si>
  <si>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</si>
  <si>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</si>
  <si>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</si>
  <si>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</si>
  <si>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</si>
  <si>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</si>
  <si>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</si>
  <si>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</si>
  <si>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</si>
  <si>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</si>
  <si>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</si>
  <si>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</si>
  <si>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</si>
  <si>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</si>
  <si>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</si>
  <si>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</si>
  <si>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</si>
  <si>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</si>
  <si>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</si>
  <si>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</si>
  <si>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</si>
  <si>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</si>
  <si>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</si>
  <si>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</si>
  <si>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REVISADO POR</t>
  </si>
  <si>
    <t>APROBADO POR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</si>
  <si>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</si>
  <si>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</si>
  <si>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</si>
  <si>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</si>
  <si>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</si>
  <si>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</si>
  <si>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</si>
  <si>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</si>
  <si>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</si>
  <si>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</si>
  <si>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</si>
  <si>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</si>
  <si>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</si>
  <si>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</si>
  <si>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</si>
  <si>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</si>
  <si>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</si>
  <si>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</si>
  <si>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</si>
  <si>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</si>
  <si>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</si>
  <si>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</si>
  <si>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</si>
  <si>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</si>
  <si>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</si>
  <si>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</si>
  <si>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</si>
  <si>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Mayo</t>
  </si>
  <si>
    <t>2.1.1.5.01</t>
  </si>
  <si>
    <t xml:space="preserve"> Yohanny Rachel Zapata Reyes</t>
  </si>
  <si>
    <t xml:space="preserve"> Elpidio José García Álvarez</t>
  </si>
  <si>
    <t>Junio</t>
  </si>
  <si>
    <t>Julio</t>
  </si>
  <si>
    <t xml:space="preserve">Agosto </t>
  </si>
  <si>
    <t>2.2.7.1.06</t>
  </si>
  <si>
    <t>Mantenimiento y reparación de instalaciones eléctricas</t>
  </si>
  <si>
    <t>Becas extranjeras</t>
  </si>
  <si>
    <t>2.4.1.4.02</t>
  </si>
  <si>
    <t>Septiembre</t>
  </si>
  <si>
    <t>2.2.3.2</t>
  </si>
  <si>
    <t>2.2.3.2.01</t>
  </si>
  <si>
    <t>Viáticos fuera del país</t>
  </si>
  <si>
    <t>2.4.1.6</t>
  </si>
  <si>
    <t>2.4.1.6.05</t>
  </si>
  <si>
    <t>Transferencias corrientes a asociaciones sin fines de lucro y partidos polì</t>
  </si>
  <si>
    <t>Transferencias corrientes ocasionales a asociaciones sin fines de lucro</t>
  </si>
  <si>
    <t>Octubre</t>
  </si>
  <si>
    <t xml:space="preserve">2.2.8.7.03                                                         </t>
  </si>
  <si>
    <t>Servicios de contabilidad y auditoría</t>
  </si>
  <si>
    <t>Fernando Pichardo Taveras</t>
  </si>
  <si>
    <t>Noviembre</t>
  </si>
  <si>
    <t>Al 31 de Diciembre</t>
  </si>
  <si>
    <t>Diciembre</t>
  </si>
  <si>
    <t>2.1.2.2.15</t>
  </si>
  <si>
    <t>Compensación extraordinaria anual</t>
  </si>
  <si>
    <t>2.2.8.6.04</t>
  </si>
  <si>
    <t xml:space="preserve">Actuaciones artísticas </t>
  </si>
  <si>
    <t>2.3.7.2.01</t>
  </si>
  <si>
    <t>Productos explosivos y pirotecnia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</si>
</sst>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3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3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10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center" vertical="top"/>
    </xf>
    <xf numFmtId="43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" fillId="3" borderId="0" xfId="1" applyFont="1" applyFill="1" applyBorder="1" applyAlignment="1">
      <alignment horizontal="left" vertical="top"/>
    </xf>
    <xf numFmtId="43" fontId="9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43" fontId="3" fillId="3" borderId="0" xfId="1" applyFont="1" applyFill="1" applyBorder="1" applyAlignment="1">
      <alignment horizontal="right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left" vertical="top"/>
    </xf>
    <xf numFmtId="43" fontId="5" fillId="3" borderId="0" xfId="1" applyFont="1" applyFill="1" applyBorder="1" applyAlignment="1">
      <alignment horizontal="right" shrinkToFit="1"/>
    </xf>
    <xf numFmtId="43" fontId="3" fillId="3" borderId="0" xfId="1" applyFont="1" applyFill="1" applyBorder="1" applyAlignment="1">
      <alignment horizontal="right" shrinkToFit="1"/>
    </xf>
    <xf numFmtId="43" fontId="4" fillId="3" borderId="0" xfId="0" applyNumberFormat="1" applyFont="1" applyFill="1" applyBorder="1" applyAlignment="1">
      <alignment horizontal="right"/>
    </xf>
    <xf numFmtId="43" fontId="1" fillId="3" borderId="0" xfId="1" applyFont="1" applyFill="1" applyBorder="1" applyAlignment="1">
      <alignment horizontal="right" shrinkToFit="1"/>
    </xf>
    <xf numFmtId="43" fontId="4" fillId="3" borderId="0" xfId="1" applyFont="1" applyFill="1" applyBorder="1" applyAlignment="1">
      <alignment horizontal="right" shrinkToFit="1"/>
    </xf>
    <xf numFmtId="43" fontId="4" fillId="3" borderId="0" xfId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left" vertical="top"/>
    </xf>
    <xf numFmtId="43" fontId="5" fillId="3" borderId="0" xfId="1" applyFont="1" applyFill="1" applyBorder="1" applyAlignment="1">
      <alignment horizontal="right" wrapText="1"/>
    </xf>
    <xf numFmtId="43" fontId="4" fillId="3" borderId="0" xfId="0" applyNumberFormat="1" applyFont="1" applyFill="1" applyBorder="1" applyAlignment="1">
      <alignment horizontal="left" vertical="top"/>
    </xf>
    <xf numFmtId="43" fontId="4" fillId="3" borderId="0" xfId="0" applyNumberFormat="1" applyFont="1" applyFill="1" applyBorder="1" applyAlignment="1">
      <alignment vertical="top"/>
    </xf>
    <xf numFmtId="43" fontId="1" fillId="3" borderId="0" xfId="0" applyNumberFormat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3" fillId="3" borderId="0" xfId="1" applyFont="1" applyFill="1" applyBorder="1" applyAlignment="1">
      <alignment horizontal="center" wrapText="1"/>
    </xf>
    <xf numFmtId="43" fontId="1" fillId="3" borderId="0" xfId="0" applyNumberFormat="1" applyFont="1" applyFill="1" applyBorder="1" applyAlignment="1">
      <alignment vertical="top"/>
    </xf>
    <xf numFmtId="43" fontId="4" fillId="3" borderId="0" xfId="1" applyFont="1" applyFill="1" applyBorder="1" applyAlignment="1">
      <alignment vertical="top"/>
    </xf>
    <xf numFmtId="43" fontId="1" fillId="3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top"/>
    </xf>
    <xf numFmtId="43" fontId="12" fillId="3" borderId="0" xfId="0" applyNumberFormat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277"/>
  <sheetViews>
    <sheetView showGridLines="0" tabSelected="1" view="pageBreakPreview" zoomScaleNormal="94" zoomScaleSheetLayoutView="100" workbookViewId="0">
      <selection activeCell="O2" sqref="O2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13" width="19.6640625" style="1" customWidth="1"/>
    <col min="14" max="17" width="19" style="1" customWidth="1"/>
    <col min="18" max="18" width="20.33203125" style="1" customWidth="1"/>
    <col min="19" max="19" width="43" style="1" customWidth="1"/>
    <col min="20" max="16384" width="8.83203125" style="1"/>
  </cols>
  <sheetData>
    <row r="3" spans="1:19" x14ac:dyDescent="0.2">
      <c r="F3" s="7" t="s">
        <v>9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9" x14ac:dyDescent="0.2">
      <c r="F4" s="8">
        <v>2024</v>
      </c>
      <c r="G4" s="8"/>
      <c r="H4" s="8"/>
      <c r="I4" s="8"/>
      <c r="J4" s="8"/>
      <c r="K4" s="8"/>
      <c r="L4" s="8"/>
      <c r="M4" s="8"/>
      <c r="N4"/>
      <c r="O4"/>
      <c r="P4" s="8"/>
      <c r="Q4" s="8"/>
      <c r="R4" s="45"/>
    </row>
    <row r="5" spans="1:19" x14ac:dyDescent="0.2">
      <c r="F5" s="8" t="s">
        <v>8</v>
      </c>
      <c r="G5" s="8"/>
      <c r="H5" s="25"/>
      <c r="I5" s="25"/>
      <c r="J5" s="25"/>
      <c r="K5" s="25"/>
      <c r="L5" s="25"/>
      <c r="M5" s="25"/>
      <c r="N5"/>
      <c r="O5"/>
      <c r="P5" s="25"/>
      <c r="Q5" s="25"/>
      <c r="R5" s="43"/>
    </row>
    <row r="6" spans="1:19" x14ac:dyDescent="0.2">
      <c r="F6" s="8" t="s">
        <v>465</v>
      </c>
      <c r="G6" s="8"/>
      <c r="H6" s="8"/>
      <c r="I6" s="8"/>
      <c r="J6" s="8"/>
      <c r="K6" s="8"/>
      <c r="L6" s="8"/>
      <c r="M6" s="76"/>
      <c r="N6" s="76"/>
      <c r="O6" s="76"/>
      <c r="P6" s="76"/>
      <c r="Q6" s="76"/>
    </row>
    <row r="7" spans="1:19" x14ac:dyDescent="0.2">
      <c r="F7" s="7" t="s">
        <v>7</v>
      </c>
      <c r="G7" s="7"/>
      <c r="H7" s="7"/>
      <c r="I7" s="7"/>
      <c r="J7" s="7"/>
      <c r="K7" s="7"/>
      <c r="L7" s="7"/>
      <c r="M7" s="75"/>
      <c r="N7" s="7"/>
      <c r="O7" s="75"/>
      <c r="P7" s="68"/>
      <c r="Q7" s="68"/>
    </row>
    <row r="9" spans="1:19" x14ac:dyDescent="0.2">
      <c r="A9" s="5" t="s">
        <v>6</v>
      </c>
      <c r="B9" s="21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416</v>
      </c>
      <c r="H9" s="27" t="s">
        <v>430</v>
      </c>
      <c r="I9" s="27" t="s">
        <v>436</v>
      </c>
      <c r="J9" s="27" t="s">
        <v>441</v>
      </c>
      <c r="K9" s="27" t="s">
        <v>445</v>
      </c>
      <c r="L9" s="27" t="s">
        <v>446</v>
      </c>
      <c r="M9" s="27" t="s">
        <v>447</v>
      </c>
      <c r="N9" s="27" t="s">
        <v>452</v>
      </c>
      <c r="O9" s="27" t="s">
        <v>460</v>
      </c>
      <c r="P9" s="27" t="s">
        <v>464</v>
      </c>
      <c r="Q9" s="27" t="s">
        <v>466</v>
      </c>
      <c r="R9" s="27" t="s">
        <v>0</v>
      </c>
    </row>
    <row r="10" spans="1:19" s="4" customFormat="1" x14ac:dyDescent="0.2">
      <c r="A10" s="6">
        <v>1</v>
      </c>
      <c r="B10" s="21" t="s">
        <v>11</v>
      </c>
      <c r="C10" s="26">
        <f>+C11+C13+C16+C18+C22+C29+C31+C33+C35+C37+C39+C41+C43+C45+C48+C50+C52+C54+C56+C58+C60+C63+C66+C68+C70+C72+C74+C76+C78+C82+C89+C91+C93+C96+C99+C106+C108+C110+C113+C115+C118+C120+C122+C124+C126+C128+C130+C132+C134+C136+C138+C140+C142+C146+C149+C152+C155+C161+C167+C170+C173+C175+C177+C179+C181+C184+C189+C191+C194+C196+C198+C200+C202+C204+C206+C208+C210+C212+C214+C216+C218+C220+C222+C224+C226+C228+C230+C232+C234+C237+C239+C241+C243+C245+C247+C249+C251+C253+C255+C257+C259+C261+C263</f>
        <v>4023650547</v>
      </c>
      <c r="D10" s="26">
        <f t="shared" ref="D10:E10" si="0">+D11+D13+D16+D18+D22+D29+D31+D33+D35+D37+D39+D41+D43+D45+D48+D50+D52+D54+D56+D58+D60+D63+D66+D68+D70+D72+D74+D76+D78+D82+D89+D91+D93+D96+D99+D106+D108+D110+D113+D115+D118+D120+D122+D124+D126+D128+D130+D132+D134+D136+D138+D140+D142+D146+D149+D152+D155+D161+D167+D170+D173+D175+D177+D179+D181+D184+D189+D191+D194+D196+D198+D200+D202+D204+D206+D208+D210+D212+D214+D216+D218+D220+D222+D224+D226+D228+D230+D232+D234+D237+D239+D241+D243+D245+D247+D249+D251+D253+D255+D257+D259+D261+D263</f>
        <v>-360077670.25999993</v>
      </c>
      <c r="E10" s="26">
        <f t="shared" si="0"/>
        <v>3663572876.7400012</v>
      </c>
      <c r="F10" s="26">
        <f t="shared" ref="F10:N10" si="1">+F11+F13+F16+F18+F22+F29+F31+F33+F35+F37+F39+F41+F43+F45+F48+F50+F52+F54+F56+F58+F60+F63+F66+F68+F70+F72+F74+F76+F78+F82+F89+F91+F93+F96+F99+F106+F108+F110+F113+F115+F118+F120+F122+F124+F126+F128+F130+F132+F134+F136+F138+F140+F142+F146+F149+F152+F155+F161+F167+F170+F173+F175+F177+F179+F181+F184+F189+F191+F194+F196+F198+F200+F202+F204+F206+F208+F210+F212+F214+F216+F218+F220+F222+F224+F226+F228+F230+F232+F234+F237+F239+F241+F243+F245+F247+F249+F251+F253+F255+F257+F259+F261+F263</f>
        <v>211297835.74999997</v>
      </c>
      <c r="G10" s="26">
        <f t="shared" si="1"/>
        <v>220314125.99000001</v>
      </c>
      <c r="H10" s="26">
        <f t="shared" si="1"/>
        <v>219845016.17000002</v>
      </c>
      <c r="I10" s="26">
        <f t="shared" si="1"/>
        <v>254694857.31000003</v>
      </c>
      <c r="J10" s="26">
        <f t="shared" si="1"/>
        <v>309100703.45000005</v>
      </c>
      <c r="K10" s="26">
        <f t="shared" si="1"/>
        <v>225295837.90999997</v>
      </c>
      <c r="L10" s="26">
        <f t="shared" si="1"/>
        <v>262840595.35999992</v>
      </c>
      <c r="M10" s="26">
        <f t="shared" si="1"/>
        <v>241882086.10999995</v>
      </c>
      <c r="N10" s="26">
        <f t="shared" si="1"/>
        <v>256270280.69000003</v>
      </c>
      <c r="O10" s="26">
        <f>+O11+O13+O16+O18+O22+O29+O31+O33+O35+O37+O39+O41+O43+O45+O48+O50+O52+O54+O56+O58+O60+O63+O66+O68+O70+O72+O74+O76+O78+O82+O89+O91+O93+O96+O99+O106+O108+O110+O113+O115+O118+O120+O122+O124+O126+O128+O130+O132+O134+O136+O138+O140+O142+O146+O149+O152+O155+O161+O167+O170+O173+O175+O177+O179+O181+O184+O189+O191+O194+O196+O198+O200+O202+O204+O206+O208+O210+O212+O214+O216+O218+O220+O222+O224+O226+O228+O230+O232+O234+O237+O239+O241+O243+O245+O247+O249+O251+O253+O255+O257+O259+O261+O263</f>
        <v>345996921.99000001</v>
      </c>
      <c r="P10" s="26">
        <f>+P11+P13+P16+P18+P22+P29+P31+P33+P35+P37+P39+P41+P43+P45+P48+P50+P52+P54+P56+P58+P60+P63+P66+P68+P70+P72+P74+P76+P78+P82+P89+P91+P93+P96+P99+P106+P108+P110+P113+P115+P118+P120+P122+P124+P126+P128+P130+P132+P134+P136+P138+P140+P142+P146+P149+P152+P155+P161+P167+P170+P173+P175+P177+P179+P181+P184+P189+P191+P194+P196+P198+P200+P202+P204+P206+P208+P210+P212+P214+P216+P218+P220+P222+P224+P226+P228+P230+P232+P234+P237+P239+P241+P243+P245+P247+P249+P251+P253+P255+P257+P259+P261+P263</f>
        <v>397947933.26000011</v>
      </c>
      <c r="Q10" s="26">
        <f>+Q11+Q13+Q16+Q18+Q22+Q29+Q31+Q33+Q35+Q37+Q39+Q41+Q43+Q45+Q48+Q50+Q52+Q54+Q56+Q58+Q60+Q63+Q66+Q68+Q70+Q72+Q74+Q76+Q78+Q82+Q89+Q91+Q93+Q96+Q99+Q106+Q108+Q110+Q113+Q115+Q118+Q120+Q122+Q124+Q126+Q128+Q130+Q132+Q134+Q136+Q138+Q140+Q142+Q146+Q149+Q152+Q155+Q161+Q167+Q170+Q173+Q175+Q177+Q179+Q181+Q184+Q189+Q191+Q194+Q196+Q198+Q200+Q202+Q204+Q206+Q208+Q210+Q212+Q214+Q216+Q218+Q220+Q222+Q224+Q226+Q228+Q230+Q232+Q234+Q237+Q239+Q241+Q243+Q245+Q247+Q249+Q251+Q253+Q255+Q257+Q259+Q261+Q263</f>
        <v>541302658.31000006</v>
      </c>
      <c r="R10" s="26">
        <f>+R11+R13+R16+R18+R22+R29+R31+R33+R35+R37+R39+R41+R43+R45+R48+R50+R52+R54+R56+R58+R60+R63+R66+R68+R70+R72+R74+R76+R78+R82+R89+R91+R93+R96+R99+R106+R108+R110+R113+R115+R118+R120+R122+R124+R126+R128+R130+R132+R134+R136+R138+R140+R142+R146+R149+R152+R155+R161+R167+R170+R173+R175+R177+R179+R181+R184+R189+R191+R194+R196+R198+R200+R202+R204+R206+R208+R210+R212+R214+R216+R218+R220+R222+R224+R226+R228+R230+R232+R234+R237+R239+R241+R243+R245+R247+R249+R251+R253+R255+R257+R259+R261+R263</f>
        <v>176784024.43999982</v>
      </c>
      <c r="S10" s="23"/>
    </row>
    <row r="11" spans="1:19" s="4" customFormat="1" x14ac:dyDescent="0.2">
      <c r="A11" s="4" t="s">
        <v>12</v>
      </c>
      <c r="B11" s="9" t="s">
        <v>13</v>
      </c>
      <c r="C11" s="51">
        <f>+C12</f>
        <v>1026828000</v>
      </c>
      <c r="D11" s="48">
        <f t="shared" ref="D11:I11" si="2">+D12</f>
        <v>-33085142.199999999</v>
      </c>
      <c r="E11" s="51">
        <f>+E12</f>
        <v>993742857.79999995</v>
      </c>
      <c r="F11" s="48">
        <f t="shared" si="2"/>
        <v>82598821.700000003</v>
      </c>
      <c r="G11" s="48">
        <f t="shared" si="2"/>
        <v>83718743.879999995</v>
      </c>
      <c r="H11" s="48">
        <f t="shared" si="2"/>
        <v>81080577.599999994</v>
      </c>
      <c r="I11" s="48">
        <f t="shared" si="2"/>
        <v>80699912.140000001</v>
      </c>
      <c r="J11" s="48">
        <f t="shared" ref="J11:O11" si="3">+J12</f>
        <v>82330630.530000001</v>
      </c>
      <c r="K11" s="48">
        <f t="shared" si="3"/>
        <v>82577107.670000002</v>
      </c>
      <c r="L11" s="48">
        <f t="shared" si="3"/>
        <v>83440514.030000001</v>
      </c>
      <c r="M11" s="48">
        <f t="shared" si="3"/>
        <v>83281127.569999993</v>
      </c>
      <c r="N11" s="48">
        <f t="shared" si="3"/>
        <v>82887927.349999994</v>
      </c>
      <c r="O11" s="48">
        <f t="shared" si="3"/>
        <v>83193790.930000007</v>
      </c>
      <c r="P11" s="48">
        <f>+P12</f>
        <v>83146395.540000007</v>
      </c>
      <c r="Q11" s="48">
        <f>+Q12</f>
        <v>84507747.609999999</v>
      </c>
      <c r="R11" s="48">
        <f>+E11-F11-G11-H11-I11-J11-K11-L11-M11-N11-O11-P11-Q11</f>
        <v>279561.24999988079</v>
      </c>
    </row>
    <row r="12" spans="1:19" s="4" customFormat="1" x14ac:dyDescent="0.2">
      <c r="A12" s="1" t="s">
        <v>14</v>
      </c>
      <c r="B12" s="3" t="s">
        <v>15</v>
      </c>
      <c r="C12" s="31">
        <v>1026828000</v>
      </c>
      <c r="D12" s="34">
        <v>-33085142.199999999</v>
      </c>
      <c r="E12" s="31">
        <v>993742857.79999995</v>
      </c>
      <c r="F12" s="49">
        <v>82598821.700000003</v>
      </c>
      <c r="G12" s="49">
        <v>83718743.879999995</v>
      </c>
      <c r="H12" s="49">
        <v>81080577.599999994</v>
      </c>
      <c r="I12" s="49">
        <v>80699912.140000001</v>
      </c>
      <c r="J12" s="49">
        <v>82330630.530000001</v>
      </c>
      <c r="K12" s="49">
        <v>82577107.670000002</v>
      </c>
      <c r="L12" s="49">
        <v>83440514.030000001</v>
      </c>
      <c r="M12" s="49">
        <v>83281127.569999993</v>
      </c>
      <c r="N12" s="49">
        <v>82887927.349999994</v>
      </c>
      <c r="O12" s="49">
        <v>83193790.930000007</v>
      </c>
      <c r="P12" s="49">
        <v>83146395.540000007</v>
      </c>
      <c r="Q12" s="49">
        <v>84507747.609999999</v>
      </c>
      <c r="R12" s="49">
        <f t="shared" ref="R12:R75" si="4">+E12-F12-G12-H12-I12-J12-K12-L12-M12-N12-O12-P12-Q12</f>
        <v>279561.24999988079</v>
      </c>
      <c r="S12" s="24"/>
    </row>
    <row r="13" spans="1:19" x14ac:dyDescent="0.2">
      <c r="A13" s="4" t="s">
        <v>16</v>
      </c>
      <c r="B13" s="9" t="s">
        <v>17</v>
      </c>
      <c r="C13" s="51">
        <f>+C14+C15</f>
        <v>1020000000</v>
      </c>
      <c r="D13" s="53">
        <f>+D14+D15</f>
        <v>298517.41000000015</v>
      </c>
      <c r="E13" s="51">
        <f>+E14+E15</f>
        <v>1020298517.4100001</v>
      </c>
      <c r="F13" s="50">
        <f t="shared" ref="E13:J13" si="5">+F14+F15</f>
        <v>84005700</v>
      </c>
      <c r="G13" s="50">
        <f t="shared" si="5"/>
        <v>84158700</v>
      </c>
      <c r="H13" s="50">
        <f t="shared" si="5"/>
        <v>84266433.329999998</v>
      </c>
      <c r="I13" s="50">
        <f t="shared" si="5"/>
        <v>84036700</v>
      </c>
      <c r="J13" s="50">
        <f t="shared" si="5"/>
        <v>83946887.849999994</v>
      </c>
      <c r="K13" s="50">
        <f t="shared" ref="K13:P13" si="6">+K14+K15</f>
        <v>84135965.349999994</v>
      </c>
      <c r="L13" s="50">
        <f t="shared" si="6"/>
        <v>84235821.670000002</v>
      </c>
      <c r="M13" s="50">
        <f t="shared" si="6"/>
        <v>86921421.659999996</v>
      </c>
      <c r="N13" s="50">
        <f t="shared" si="6"/>
        <v>85691988.359999999</v>
      </c>
      <c r="O13" s="50">
        <f t="shared" si="6"/>
        <v>85347744.189999998</v>
      </c>
      <c r="P13" s="50">
        <f t="shared" si="6"/>
        <v>85213410.829999998</v>
      </c>
      <c r="Q13" s="50">
        <f>+Q14+Q15</f>
        <v>88247744.170000002</v>
      </c>
      <c r="R13" s="50">
        <f t="shared" si="4"/>
        <v>89999.999999940395</v>
      </c>
    </row>
    <row r="14" spans="1:19" s="4" customFormat="1" x14ac:dyDescent="0.2">
      <c r="A14" s="1" t="s">
        <v>18</v>
      </c>
      <c r="B14" s="3" t="s">
        <v>19</v>
      </c>
      <c r="C14" s="31">
        <v>132000000</v>
      </c>
      <c r="D14" s="34">
        <v>9948008.1999999993</v>
      </c>
      <c r="E14" s="31">
        <v>141948008.19999999</v>
      </c>
      <c r="F14" s="49">
        <v>11040700</v>
      </c>
      <c r="G14" s="49">
        <v>11193700</v>
      </c>
      <c r="H14" s="49">
        <v>11331200</v>
      </c>
      <c r="I14" s="49">
        <v>11352200</v>
      </c>
      <c r="J14" s="49">
        <v>11749887.85</v>
      </c>
      <c r="K14" s="49">
        <v>12080887.85</v>
      </c>
      <c r="L14" s="49">
        <v>11341277.5</v>
      </c>
      <c r="M14" s="49">
        <v>12444277.5</v>
      </c>
      <c r="N14" s="49">
        <v>11757277.5</v>
      </c>
      <c r="O14" s="49">
        <v>11340200</v>
      </c>
      <c r="P14" s="49">
        <v>11568200</v>
      </c>
      <c r="Q14" s="49">
        <v>14658200</v>
      </c>
      <c r="R14" s="49">
        <f t="shared" si="4"/>
        <v>90000</v>
      </c>
    </row>
    <row r="15" spans="1:19" x14ac:dyDescent="0.2">
      <c r="A15" s="1" t="s">
        <v>20</v>
      </c>
      <c r="B15" s="3" t="s">
        <v>21</v>
      </c>
      <c r="C15" s="31">
        <v>888000000</v>
      </c>
      <c r="D15" s="34">
        <v>-9649490.7899999991</v>
      </c>
      <c r="E15" s="31">
        <v>878350509.21000004</v>
      </c>
      <c r="F15" s="49">
        <v>72965000</v>
      </c>
      <c r="G15" s="49">
        <v>72965000</v>
      </c>
      <c r="H15" s="49">
        <v>72935233.329999998</v>
      </c>
      <c r="I15" s="49">
        <v>72684500</v>
      </c>
      <c r="J15" s="49">
        <v>72197000</v>
      </c>
      <c r="K15" s="49">
        <v>72055077.5</v>
      </c>
      <c r="L15" s="49">
        <v>72894544.170000002</v>
      </c>
      <c r="M15" s="49">
        <v>74477144.159999996</v>
      </c>
      <c r="N15" s="49">
        <v>73934710.859999999</v>
      </c>
      <c r="O15" s="49">
        <v>74007544.189999998</v>
      </c>
      <c r="P15" s="49">
        <v>73645210.829999998</v>
      </c>
      <c r="Q15" s="49">
        <v>73589544.170000002</v>
      </c>
      <c r="R15" s="49">
        <f t="shared" si="4"/>
        <v>0</v>
      </c>
    </row>
    <row r="16" spans="1:19" x14ac:dyDescent="0.2">
      <c r="A16" s="4" t="s">
        <v>22</v>
      </c>
      <c r="B16" s="9" t="s">
        <v>23</v>
      </c>
      <c r="C16" s="51">
        <f>+C17</f>
        <v>172122383</v>
      </c>
      <c r="D16" s="53">
        <f>+D17</f>
        <v>-8355909.3200000003</v>
      </c>
      <c r="E16" s="51">
        <f>+E17</f>
        <v>163766473.68000001</v>
      </c>
      <c r="F16" s="50">
        <f t="shared" ref="E16:I16" si="7">+F17</f>
        <v>0</v>
      </c>
      <c r="G16" s="50">
        <f t="shared" si="7"/>
        <v>0</v>
      </c>
      <c r="H16" s="50">
        <f t="shared" si="7"/>
        <v>0</v>
      </c>
      <c r="I16" s="50">
        <f t="shared" si="7"/>
        <v>0</v>
      </c>
      <c r="J16" s="50">
        <f t="shared" ref="J16:O16" si="8">+J17</f>
        <v>0</v>
      </c>
      <c r="K16" s="50">
        <f t="shared" si="8"/>
        <v>0</v>
      </c>
      <c r="L16" s="50">
        <f t="shared" si="8"/>
        <v>0</v>
      </c>
      <c r="M16" s="50">
        <f t="shared" si="8"/>
        <v>0</v>
      </c>
      <c r="N16" s="50">
        <f t="shared" si="8"/>
        <v>0</v>
      </c>
      <c r="O16" s="50">
        <f t="shared" si="8"/>
        <v>0</v>
      </c>
      <c r="P16" s="50">
        <f>+P17</f>
        <v>150845713.59999999</v>
      </c>
      <c r="Q16" s="50">
        <f>+Q17</f>
        <v>12920568.779999999</v>
      </c>
      <c r="R16" s="50">
        <f t="shared" si="4"/>
        <v>191.30000001378357</v>
      </c>
    </row>
    <row r="17" spans="1:18" s="4" customFormat="1" x14ac:dyDescent="0.2">
      <c r="A17" s="1" t="s">
        <v>24</v>
      </c>
      <c r="B17" s="3" t="s">
        <v>25</v>
      </c>
      <c r="C17" s="31">
        <v>172122383</v>
      </c>
      <c r="D17" s="34">
        <v>-8355909.3200000003</v>
      </c>
      <c r="E17" s="31">
        <v>163766473.68000001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150845713.59999999</v>
      </c>
      <c r="Q17" s="49">
        <v>12920568.779999999</v>
      </c>
      <c r="R17" s="49">
        <f t="shared" si="4"/>
        <v>191.30000001378357</v>
      </c>
    </row>
    <row r="18" spans="1:18" x14ac:dyDescent="0.2">
      <c r="A18" s="4" t="s">
        <v>26</v>
      </c>
      <c r="B18" s="9" t="s">
        <v>27</v>
      </c>
      <c r="C18" s="51">
        <f>+C19+C20+C21</f>
        <v>25000000</v>
      </c>
      <c r="D18" s="53">
        <f>+D19+D20+D21</f>
        <v>49299.889999999665</v>
      </c>
      <c r="E18" s="51">
        <f>+E19+E20+E21</f>
        <v>25049299.890000001</v>
      </c>
      <c r="F18" s="50">
        <f t="shared" ref="F18:K18" si="9">+F19+F20+F21</f>
        <v>0</v>
      </c>
      <c r="G18" s="50">
        <f t="shared" si="9"/>
        <v>342031</v>
      </c>
      <c r="H18" s="50">
        <f t="shared" si="9"/>
        <v>1109179.1599999999</v>
      </c>
      <c r="I18" s="50">
        <f t="shared" si="9"/>
        <v>5122679.57</v>
      </c>
      <c r="J18" s="50">
        <f t="shared" si="9"/>
        <v>1802007.26</v>
      </c>
      <c r="K18" s="50">
        <f t="shared" si="9"/>
        <v>0</v>
      </c>
      <c r="L18" s="50">
        <f>+L19+L20+L21</f>
        <v>1138160.08</v>
      </c>
      <c r="M18" s="50">
        <f>+M19+M20+M21</f>
        <v>38763.269999999997</v>
      </c>
      <c r="N18" s="50">
        <f>+N19+N20+N21</f>
        <v>1877732.36</v>
      </c>
      <c r="O18" s="50">
        <f>+O19+O20+O21</f>
        <v>257997.23</v>
      </c>
      <c r="P18" s="50">
        <f>+P19+P20+P21</f>
        <v>2683446.64</v>
      </c>
      <c r="Q18" s="50">
        <f>+Q19+Q20+Q21</f>
        <v>10677302.67</v>
      </c>
      <c r="R18" s="50">
        <f t="shared" si="4"/>
        <v>0.65000000037252903</v>
      </c>
    </row>
    <row r="19" spans="1:18" x14ac:dyDescent="0.2">
      <c r="A19" s="1" t="s">
        <v>442</v>
      </c>
      <c r="B19" s="3" t="s">
        <v>27</v>
      </c>
      <c r="C19" s="31">
        <v>0</v>
      </c>
      <c r="D19" s="34">
        <v>619916.24</v>
      </c>
      <c r="E19" s="31">
        <v>619916.24</v>
      </c>
      <c r="F19" s="49">
        <v>0</v>
      </c>
      <c r="G19" s="49">
        <v>0</v>
      </c>
      <c r="H19" s="49">
        <v>0</v>
      </c>
      <c r="I19" s="49">
        <v>0</v>
      </c>
      <c r="J19" s="49">
        <v>492551.22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127365.02</v>
      </c>
      <c r="Q19" s="49">
        <v>0</v>
      </c>
      <c r="R19" s="49">
        <f t="shared" si="4"/>
        <v>1.4551915228366852E-11</v>
      </c>
    </row>
    <row r="20" spans="1:18" s="4" customFormat="1" x14ac:dyDescent="0.2">
      <c r="A20" s="1" t="s">
        <v>28</v>
      </c>
      <c r="B20" s="3" t="s">
        <v>29</v>
      </c>
      <c r="C20" s="31">
        <v>11000000</v>
      </c>
      <c r="D20" s="34">
        <v>2510295.1</v>
      </c>
      <c r="E20" s="31">
        <v>13510295.1</v>
      </c>
      <c r="F20" s="49">
        <v>0</v>
      </c>
      <c r="G20" s="49">
        <v>342031</v>
      </c>
      <c r="H20" s="49">
        <v>0</v>
      </c>
      <c r="I20" s="49">
        <v>3709000.1</v>
      </c>
      <c r="J20" s="49">
        <v>723750</v>
      </c>
      <c r="K20" s="49">
        <v>0</v>
      </c>
      <c r="L20" s="49">
        <v>131231</v>
      </c>
      <c r="M20" s="49">
        <v>0</v>
      </c>
      <c r="N20" s="49">
        <v>688520</v>
      </c>
      <c r="O20" s="49">
        <v>0</v>
      </c>
      <c r="P20" s="49">
        <v>2070312</v>
      </c>
      <c r="Q20" s="49">
        <v>5845451</v>
      </c>
      <c r="R20" s="49">
        <f t="shared" si="4"/>
        <v>0</v>
      </c>
    </row>
    <row r="21" spans="1:18" x14ac:dyDescent="0.2">
      <c r="A21" s="1" t="s">
        <v>30</v>
      </c>
      <c r="B21" s="3" t="s">
        <v>31</v>
      </c>
      <c r="C21" s="31">
        <v>14000000</v>
      </c>
      <c r="D21" s="34">
        <v>-3080911.45</v>
      </c>
      <c r="E21" s="31">
        <v>10919088.550000001</v>
      </c>
      <c r="F21" s="49">
        <v>0</v>
      </c>
      <c r="G21" s="49">
        <v>0</v>
      </c>
      <c r="H21" s="49">
        <v>1109179.1599999999</v>
      </c>
      <c r="I21" s="49">
        <v>1413679.47</v>
      </c>
      <c r="J21" s="49">
        <v>585706.04</v>
      </c>
      <c r="K21" s="49">
        <v>0</v>
      </c>
      <c r="L21" s="49">
        <v>1006929.08</v>
      </c>
      <c r="M21" s="49">
        <v>38763.269999999997</v>
      </c>
      <c r="N21" s="49">
        <v>1189212.3600000001</v>
      </c>
      <c r="O21" s="49">
        <v>257997.23</v>
      </c>
      <c r="P21" s="49">
        <v>485769.62</v>
      </c>
      <c r="Q21" s="49">
        <v>4831851.67</v>
      </c>
      <c r="R21" s="49">
        <f t="shared" si="4"/>
        <v>0.64999999944120646</v>
      </c>
    </row>
    <row r="22" spans="1:18" x14ac:dyDescent="0.2">
      <c r="A22" s="4" t="s">
        <v>32</v>
      </c>
      <c r="B22" s="9" t="s">
        <v>33</v>
      </c>
      <c r="C22" s="51">
        <f>+C23+C24+C25+C26+C27+C28</f>
        <v>266338080</v>
      </c>
      <c r="D22" s="53">
        <f>+D23+D24+D25+D26+D27+D28</f>
        <v>63903921.230000004</v>
      </c>
      <c r="E22" s="51">
        <f>+E23+E24+E25+E26+E27+E28</f>
        <v>330242001.23000002</v>
      </c>
      <c r="F22" s="50">
        <f t="shared" ref="D22:I22" si="10">+F23+F24+F25+F26+F27</f>
        <v>8641403.2200000007</v>
      </c>
      <c r="G22" s="50">
        <f t="shared" si="10"/>
        <v>6050221.2300000004</v>
      </c>
      <c r="H22" s="50">
        <f t="shared" si="10"/>
        <v>6528633.7599999998</v>
      </c>
      <c r="I22" s="50">
        <f t="shared" si="10"/>
        <v>8474324.75</v>
      </c>
      <c r="J22" s="50">
        <f t="shared" ref="J22:O22" si="11">+J23+J24+J25+J26+J27</f>
        <v>86851607.120000005</v>
      </c>
      <c r="K22" s="50">
        <f t="shared" si="11"/>
        <v>8254614.3799999999</v>
      </c>
      <c r="L22" s="50">
        <f t="shared" si="11"/>
        <v>6598151.6600000001</v>
      </c>
      <c r="M22" s="50">
        <f t="shared" si="11"/>
        <v>8189481.8799999999</v>
      </c>
      <c r="N22" s="50">
        <f t="shared" si="11"/>
        <v>8803203.6500000004</v>
      </c>
      <c r="O22" s="50">
        <f t="shared" si="11"/>
        <v>96366394.50999999</v>
      </c>
      <c r="P22" s="50">
        <f>+P23+P24+P25+P26+P27</f>
        <v>7097730</v>
      </c>
      <c r="Q22" s="50">
        <f>+Q23+Q24+Q25+Q26+Q27+Q28</f>
        <v>75362695.140000001</v>
      </c>
      <c r="R22" s="50">
        <f t="shared" si="4"/>
        <v>3023539.9299999923</v>
      </c>
    </row>
    <row r="23" spans="1:18" s="4" customFormat="1" x14ac:dyDescent="0.2">
      <c r="A23" s="1" t="s">
        <v>34</v>
      </c>
      <c r="B23" s="3" t="s">
        <v>35</v>
      </c>
      <c r="C23" s="31">
        <v>15000000</v>
      </c>
      <c r="D23" s="34">
        <v>4100000</v>
      </c>
      <c r="E23" s="31">
        <v>19100000</v>
      </c>
      <c r="F23" s="49">
        <v>3022173.22</v>
      </c>
      <c r="G23" s="49">
        <v>56991.23</v>
      </c>
      <c r="H23" s="49">
        <v>829403.76</v>
      </c>
      <c r="I23" s="49">
        <v>2726094.75</v>
      </c>
      <c r="J23" s="49">
        <v>444995.2</v>
      </c>
      <c r="K23" s="49">
        <v>2567384.38</v>
      </c>
      <c r="L23" s="49">
        <v>929921.66</v>
      </c>
      <c r="M23" s="49">
        <v>2450251.88</v>
      </c>
      <c r="N23" s="49">
        <v>1804723.65</v>
      </c>
      <c r="O23" s="49">
        <v>96132.3</v>
      </c>
      <c r="P23" s="49">
        <v>0</v>
      </c>
      <c r="Q23" s="49">
        <v>3618249.11</v>
      </c>
      <c r="R23" s="49">
        <f t="shared" si="4"/>
        <v>553678.86000000173</v>
      </c>
    </row>
    <row r="24" spans="1:18" x14ac:dyDescent="0.2">
      <c r="A24" s="1" t="s">
        <v>36</v>
      </c>
      <c r="B24" s="3" t="s">
        <v>37</v>
      </c>
      <c r="C24" s="31">
        <v>2200080</v>
      </c>
      <c r="D24" s="34">
        <v>-1200000</v>
      </c>
      <c r="E24" s="31">
        <v>1000080</v>
      </c>
      <c r="F24" s="49">
        <v>70000</v>
      </c>
      <c r="G24" s="49">
        <v>70000</v>
      </c>
      <c r="H24" s="49">
        <v>70000</v>
      </c>
      <c r="I24" s="49">
        <v>70000</v>
      </c>
      <c r="J24" s="49">
        <v>70000</v>
      </c>
      <c r="K24" s="49">
        <v>70000</v>
      </c>
      <c r="L24" s="49">
        <v>70000</v>
      </c>
      <c r="M24" s="49">
        <v>70000</v>
      </c>
      <c r="N24" s="49">
        <v>140000</v>
      </c>
      <c r="O24" s="49">
        <v>0</v>
      </c>
      <c r="P24" s="49">
        <v>70000</v>
      </c>
      <c r="Q24" s="49">
        <v>140000</v>
      </c>
      <c r="R24" s="49">
        <f t="shared" si="4"/>
        <v>90080</v>
      </c>
    </row>
    <row r="25" spans="1:18" x14ac:dyDescent="0.2">
      <c r="A25" s="1" t="s">
        <v>38</v>
      </c>
      <c r="B25" s="3" t="s">
        <v>39</v>
      </c>
      <c r="C25" s="31">
        <v>78000000</v>
      </c>
      <c r="D25" s="34">
        <v>-7912490</v>
      </c>
      <c r="E25" s="31">
        <v>70087510</v>
      </c>
      <c r="F25" s="49">
        <v>5549230</v>
      </c>
      <c r="G25" s="49">
        <v>5923230</v>
      </c>
      <c r="H25" s="49">
        <v>5629230</v>
      </c>
      <c r="I25" s="49">
        <v>5678230</v>
      </c>
      <c r="J25" s="49">
        <v>5617230</v>
      </c>
      <c r="K25" s="49">
        <v>5617230</v>
      </c>
      <c r="L25" s="49">
        <v>5568230</v>
      </c>
      <c r="M25" s="49">
        <v>5669230</v>
      </c>
      <c r="N25" s="49">
        <v>6858480</v>
      </c>
      <c r="O25" s="49">
        <v>5891730</v>
      </c>
      <c r="P25" s="49">
        <v>6077730</v>
      </c>
      <c r="Q25" s="49">
        <v>6007730</v>
      </c>
      <c r="R25" s="49">
        <f t="shared" si="4"/>
        <v>0</v>
      </c>
    </row>
    <row r="26" spans="1:18" x14ac:dyDescent="0.2">
      <c r="A26" s="1" t="s">
        <v>40</v>
      </c>
      <c r="B26" s="3" t="s">
        <v>41</v>
      </c>
      <c r="C26" s="31">
        <v>85569000</v>
      </c>
      <c r="D26" s="34">
        <v>-4819180</v>
      </c>
      <c r="E26" s="31">
        <v>80749820</v>
      </c>
      <c r="F26" s="49">
        <v>0</v>
      </c>
      <c r="G26" s="49">
        <v>0</v>
      </c>
      <c r="H26" s="49">
        <v>0</v>
      </c>
      <c r="I26" s="49">
        <v>0</v>
      </c>
      <c r="J26" s="49">
        <v>80719381.920000002</v>
      </c>
      <c r="K26" s="49">
        <v>0</v>
      </c>
      <c r="L26" s="49">
        <v>30000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f t="shared" si="4"/>
        <v>438.07999999821186</v>
      </c>
    </row>
    <row r="27" spans="1:18" x14ac:dyDescent="0.2">
      <c r="A27" s="1" t="s">
        <v>42</v>
      </c>
      <c r="B27" s="3" t="s">
        <v>43</v>
      </c>
      <c r="C27" s="31">
        <v>85569000</v>
      </c>
      <c r="D27" s="34">
        <v>8137714.2400000002</v>
      </c>
      <c r="E27" s="31">
        <v>93706714.239999995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90378532.209999993</v>
      </c>
      <c r="P27" s="49">
        <v>950000</v>
      </c>
      <c r="Q27" s="49">
        <v>0</v>
      </c>
      <c r="R27" s="49">
        <f t="shared" si="4"/>
        <v>2378182.0300000012</v>
      </c>
    </row>
    <row r="28" spans="1:18" x14ac:dyDescent="0.2">
      <c r="A28" s="3" t="s">
        <v>467</v>
      </c>
      <c r="B28" s="3" t="s">
        <v>468</v>
      </c>
      <c r="C28" s="31">
        <v>0</v>
      </c>
      <c r="D28" s="34">
        <v>65597876.990000002</v>
      </c>
      <c r="E28" s="31">
        <v>65597876.990000002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65596716.030000001</v>
      </c>
      <c r="R28" s="49">
        <f t="shared" si="4"/>
        <v>1160.9600000008941</v>
      </c>
    </row>
    <row r="29" spans="1:18" s="4" customFormat="1" x14ac:dyDescent="0.2">
      <c r="A29" s="4" t="s">
        <v>44</v>
      </c>
      <c r="B29" s="9" t="s">
        <v>45</v>
      </c>
      <c r="C29" s="51">
        <f>+C30</f>
        <v>135761305</v>
      </c>
      <c r="D29" s="53">
        <f t="shared" ref="D29:I29" si="12">+D30</f>
        <v>-3225459.11</v>
      </c>
      <c r="E29" s="51">
        <f>+E30</f>
        <v>132535845.89</v>
      </c>
      <c r="F29" s="50">
        <f t="shared" si="12"/>
        <v>11002410.15</v>
      </c>
      <c r="G29" s="50">
        <f t="shared" si="12"/>
        <v>11086890.09</v>
      </c>
      <c r="H29" s="50">
        <f t="shared" si="12"/>
        <v>10899572.07</v>
      </c>
      <c r="I29" s="50">
        <f t="shared" si="12"/>
        <v>10899577.51</v>
      </c>
      <c r="J29" s="50">
        <f t="shared" ref="J29:O29" si="13">+J30</f>
        <v>10938091.66</v>
      </c>
      <c r="K29" s="50">
        <f t="shared" si="13"/>
        <v>10943273</v>
      </c>
      <c r="L29" s="50">
        <f t="shared" si="13"/>
        <v>11064006.67</v>
      </c>
      <c r="M29" s="50">
        <f t="shared" si="13"/>
        <v>11167144.1</v>
      </c>
      <c r="N29" s="50">
        <f t="shared" si="13"/>
        <v>11100807.710000001</v>
      </c>
      <c r="O29" s="50">
        <f t="shared" si="13"/>
        <v>11127657.220000001</v>
      </c>
      <c r="P29" s="50">
        <f>+P30</f>
        <v>11096375.869999999</v>
      </c>
      <c r="Q29" s="50">
        <f>+Q30</f>
        <v>11188948.949999999</v>
      </c>
      <c r="R29" s="50">
        <f t="shared" si="4"/>
        <v>21090.889999980107</v>
      </c>
    </row>
    <row r="30" spans="1:18" s="4" customFormat="1" x14ac:dyDescent="0.2">
      <c r="A30" s="1" t="s">
        <v>46</v>
      </c>
      <c r="B30" s="3" t="s">
        <v>45</v>
      </c>
      <c r="C30" s="31">
        <v>135761305</v>
      </c>
      <c r="D30" s="34">
        <v>-3225459.11</v>
      </c>
      <c r="E30" s="31">
        <v>132535845.89</v>
      </c>
      <c r="F30" s="49">
        <v>11002410.15</v>
      </c>
      <c r="G30" s="49">
        <v>11086890.09</v>
      </c>
      <c r="H30" s="49">
        <v>10899572.07</v>
      </c>
      <c r="I30" s="49">
        <v>10899577.51</v>
      </c>
      <c r="J30" s="49">
        <v>10938091.66</v>
      </c>
      <c r="K30" s="49">
        <v>10943273</v>
      </c>
      <c r="L30" s="49">
        <v>11064006.67</v>
      </c>
      <c r="M30" s="49">
        <v>11167144.1</v>
      </c>
      <c r="N30" s="49">
        <v>11100807.710000001</v>
      </c>
      <c r="O30" s="49">
        <v>11127657.220000001</v>
      </c>
      <c r="P30" s="49">
        <v>11096375.869999999</v>
      </c>
      <c r="Q30" s="49">
        <v>11188948.949999999</v>
      </c>
      <c r="R30" s="49">
        <f t="shared" si="4"/>
        <v>21090.889999980107</v>
      </c>
    </row>
    <row r="31" spans="1:18" s="4" customFormat="1" x14ac:dyDescent="0.2">
      <c r="A31" s="4" t="s">
        <v>47</v>
      </c>
      <c r="B31" s="9" t="s">
        <v>48</v>
      </c>
      <c r="C31" s="51">
        <f>+C32</f>
        <v>135952788</v>
      </c>
      <c r="D31" s="53">
        <f t="shared" ref="D31:I31" si="14">+D32</f>
        <v>-2972268.18</v>
      </c>
      <c r="E31" s="51">
        <f>+E32</f>
        <v>132980519.81999999</v>
      </c>
      <c r="F31" s="50">
        <f t="shared" si="14"/>
        <v>11045030.59</v>
      </c>
      <c r="G31" s="50">
        <f t="shared" si="14"/>
        <v>11124545.060000001</v>
      </c>
      <c r="H31" s="50">
        <f t="shared" si="14"/>
        <v>10935121.859999999</v>
      </c>
      <c r="I31" s="50">
        <f t="shared" si="14"/>
        <v>10932892.5</v>
      </c>
      <c r="J31" s="50">
        <f t="shared" ref="J31:O31" si="15">+J32</f>
        <v>10971461.02</v>
      </c>
      <c r="K31" s="50">
        <f t="shared" si="15"/>
        <v>10978884.390000001</v>
      </c>
      <c r="L31" s="50">
        <f t="shared" si="15"/>
        <v>11099788.380000001</v>
      </c>
      <c r="M31" s="50">
        <f t="shared" si="15"/>
        <v>11200836.51</v>
      </c>
      <c r="N31" s="50">
        <f t="shared" si="15"/>
        <v>11134406.460000001</v>
      </c>
      <c r="O31" s="50">
        <f t="shared" si="15"/>
        <v>11161294</v>
      </c>
      <c r="P31" s="50">
        <f>+P32</f>
        <v>11132203.27</v>
      </c>
      <c r="Q31" s="50">
        <f>+Q32</f>
        <v>11224906.93</v>
      </c>
      <c r="R31" s="50">
        <f t="shared" si="4"/>
        <v>39148.849999990314</v>
      </c>
    </row>
    <row r="32" spans="1:18" x14ac:dyDescent="0.2">
      <c r="A32" s="1" t="s">
        <v>49</v>
      </c>
      <c r="B32" s="3" t="s">
        <v>48</v>
      </c>
      <c r="C32" s="31">
        <v>135952788</v>
      </c>
      <c r="D32" s="34">
        <v>-2972268.18</v>
      </c>
      <c r="E32" s="31">
        <v>132980519.81999999</v>
      </c>
      <c r="F32" s="49">
        <v>11045030.59</v>
      </c>
      <c r="G32" s="49">
        <v>11124545.060000001</v>
      </c>
      <c r="H32" s="49">
        <v>10935121.859999999</v>
      </c>
      <c r="I32" s="49">
        <v>10932892.5</v>
      </c>
      <c r="J32" s="49">
        <v>10971461.02</v>
      </c>
      <c r="K32" s="49">
        <v>10978884.390000001</v>
      </c>
      <c r="L32" s="49">
        <v>11099788.380000001</v>
      </c>
      <c r="M32" s="49">
        <v>11200836.51</v>
      </c>
      <c r="N32" s="49">
        <v>11134406.460000001</v>
      </c>
      <c r="O32" s="49">
        <v>11161294</v>
      </c>
      <c r="P32" s="49">
        <v>11132203.27</v>
      </c>
      <c r="Q32" s="49">
        <v>11224906.93</v>
      </c>
      <c r="R32" s="49">
        <f t="shared" si="4"/>
        <v>39148.849999990314</v>
      </c>
    </row>
    <row r="33" spans="1:18" s="4" customFormat="1" x14ac:dyDescent="0.2">
      <c r="A33" s="4" t="s">
        <v>50</v>
      </c>
      <c r="B33" s="9" t="s">
        <v>51</v>
      </c>
      <c r="C33" s="51">
        <f>+C34</f>
        <v>21063108</v>
      </c>
      <c r="D33" s="53">
        <f t="shared" ref="D33:I33" si="16">+D34</f>
        <v>-1186823.99</v>
      </c>
      <c r="E33" s="51">
        <f>+E34</f>
        <v>19876284.010000002</v>
      </c>
      <c r="F33" s="50">
        <f t="shared" si="16"/>
        <v>1646162.01</v>
      </c>
      <c r="G33" s="50">
        <f t="shared" si="16"/>
        <v>1658546.48</v>
      </c>
      <c r="H33" s="50">
        <f t="shared" si="16"/>
        <v>1633853.94</v>
      </c>
      <c r="I33" s="50">
        <f t="shared" si="16"/>
        <v>1634492.05</v>
      </c>
      <c r="J33" s="50">
        <f t="shared" ref="J33:O33" si="17">+J34</f>
        <v>1644545.91</v>
      </c>
      <c r="K33" s="50">
        <f t="shared" si="17"/>
        <v>1640137.05</v>
      </c>
      <c r="L33" s="50">
        <f t="shared" si="17"/>
        <v>1657984.69</v>
      </c>
      <c r="M33" s="50">
        <f t="shared" si="17"/>
        <v>1675975.52</v>
      </c>
      <c r="N33" s="50">
        <f t="shared" si="17"/>
        <v>1666740.62</v>
      </c>
      <c r="O33" s="50">
        <f t="shared" si="17"/>
        <v>1670017.19</v>
      </c>
      <c r="P33" s="50">
        <f>+P34</f>
        <v>1663638.2</v>
      </c>
      <c r="Q33" s="50">
        <f>+Q34</f>
        <v>1677701.76</v>
      </c>
      <c r="R33" s="50">
        <f t="shared" si="4"/>
        <v>6488.5899999993853</v>
      </c>
    </row>
    <row r="34" spans="1:18" x14ac:dyDescent="0.2">
      <c r="A34" s="1" t="s">
        <v>52</v>
      </c>
      <c r="B34" s="3" t="s">
        <v>51</v>
      </c>
      <c r="C34" s="31">
        <v>21063108</v>
      </c>
      <c r="D34" s="34">
        <v>-1186823.99</v>
      </c>
      <c r="E34" s="31">
        <v>19876284.010000002</v>
      </c>
      <c r="F34" s="49">
        <v>1646162.01</v>
      </c>
      <c r="G34" s="49">
        <v>1658546.48</v>
      </c>
      <c r="H34" s="49">
        <v>1633853.94</v>
      </c>
      <c r="I34" s="49">
        <v>1634492.05</v>
      </c>
      <c r="J34" s="49">
        <v>1644545.91</v>
      </c>
      <c r="K34" s="49">
        <v>1640137.05</v>
      </c>
      <c r="L34" s="49">
        <v>1657984.69</v>
      </c>
      <c r="M34" s="49">
        <v>1675975.52</v>
      </c>
      <c r="N34" s="49">
        <v>1666740.62</v>
      </c>
      <c r="O34" s="49">
        <v>1670017.19</v>
      </c>
      <c r="P34" s="49">
        <v>1663638.2</v>
      </c>
      <c r="Q34" s="49">
        <v>1677701.76</v>
      </c>
      <c r="R34" s="49">
        <f t="shared" si="4"/>
        <v>6488.5899999993853</v>
      </c>
    </row>
    <row r="35" spans="1:18" s="4" customFormat="1" x14ac:dyDescent="0.2">
      <c r="A35" s="4" t="s">
        <v>53</v>
      </c>
      <c r="B35" s="9" t="s">
        <v>54</v>
      </c>
      <c r="C35" s="51">
        <f>+C36</f>
        <v>58687234</v>
      </c>
      <c r="D35" s="53">
        <f t="shared" ref="D35:I35" si="18">+D36</f>
        <v>15532766</v>
      </c>
      <c r="E35" s="51">
        <f>+E36</f>
        <v>74220000</v>
      </c>
      <c r="F35" s="50">
        <f t="shared" si="18"/>
        <v>5017883.05</v>
      </c>
      <c r="G35" s="50">
        <f t="shared" si="18"/>
        <v>6190667.0499999998</v>
      </c>
      <c r="H35" s="50">
        <f t="shared" si="18"/>
        <v>1767954.27</v>
      </c>
      <c r="I35" s="50">
        <f t="shared" si="18"/>
        <v>10050917.34</v>
      </c>
      <c r="J35" s="50">
        <f t="shared" ref="J35:O35" si="19">+J36</f>
        <v>6208109.7999999998</v>
      </c>
      <c r="K35" s="50">
        <f t="shared" si="19"/>
        <v>858589.38</v>
      </c>
      <c r="L35" s="50">
        <f t="shared" si="19"/>
        <v>6998617.1900000004</v>
      </c>
      <c r="M35" s="50">
        <f t="shared" si="19"/>
        <v>6590782.8799999999</v>
      </c>
      <c r="N35" s="50">
        <f t="shared" si="19"/>
        <v>10451333.029999999</v>
      </c>
      <c r="O35" s="50">
        <f t="shared" si="19"/>
        <v>4889875.96</v>
      </c>
      <c r="P35" s="50">
        <f>+P36</f>
        <v>1735821.61</v>
      </c>
      <c r="Q35" s="50">
        <f>+Q36</f>
        <v>11940049.41</v>
      </c>
      <c r="R35" s="50">
        <f t="shared" si="4"/>
        <v>1519399.0300000124</v>
      </c>
    </row>
    <row r="36" spans="1:18" x14ac:dyDescent="0.2">
      <c r="A36" s="1" t="s">
        <v>55</v>
      </c>
      <c r="B36" s="3" t="s">
        <v>54</v>
      </c>
      <c r="C36" s="31">
        <v>58687234</v>
      </c>
      <c r="D36" s="34">
        <v>15532766</v>
      </c>
      <c r="E36" s="31">
        <v>74220000</v>
      </c>
      <c r="F36" s="49">
        <v>5017883.05</v>
      </c>
      <c r="G36" s="49">
        <v>6190667.0499999998</v>
      </c>
      <c r="H36" s="49">
        <v>1767954.27</v>
      </c>
      <c r="I36" s="49">
        <v>10050917.34</v>
      </c>
      <c r="J36" s="49">
        <v>6208109.7999999998</v>
      </c>
      <c r="K36" s="49">
        <v>858589.38</v>
      </c>
      <c r="L36" s="49">
        <v>6998617.1900000004</v>
      </c>
      <c r="M36" s="49">
        <v>6590782.8799999999</v>
      </c>
      <c r="N36" s="49">
        <v>10451333.029999999</v>
      </c>
      <c r="O36" s="49">
        <v>4889875.96</v>
      </c>
      <c r="P36" s="49">
        <v>1735821.61</v>
      </c>
      <c r="Q36" s="49">
        <v>11940049.41</v>
      </c>
      <c r="R36" s="49">
        <f t="shared" si="4"/>
        <v>1519399.0300000124</v>
      </c>
    </row>
    <row r="37" spans="1:18" s="4" customFormat="1" x14ac:dyDescent="0.2">
      <c r="A37" s="4" t="s">
        <v>56</v>
      </c>
      <c r="B37" s="9" t="s">
        <v>57</v>
      </c>
      <c r="C37" s="51">
        <f>+C38</f>
        <v>24577453</v>
      </c>
      <c r="D37" s="53">
        <f t="shared" ref="D37:I37" si="20">+D38</f>
        <v>14303107.27</v>
      </c>
      <c r="E37" s="51">
        <f>+E38</f>
        <v>38880560.270000003</v>
      </c>
      <c r="F37" s="50">
        <f t="shared" si="20"/>
        <v>2111865.16</v>
      </c>
      <c r="G37" s="50">
        <f t="shared" si="20"/>
        <v>3576830.74</v>
      </c>
      <c r="H37" s="50">
        <f t="shared" si="20"/>
        <v>1315502.3899999999</v>
      </c>
      <c r="I37" s="50">
        <f t="shared" si="20"/>
        <v>5124811.43</v>
      </c>
      <c r="J37" s="50">
        <f t="shared" ref="J37:O37" si="21">+J38</f>
        <v>3966758.79</v>
      </c>
      <c r="K37" s="50">
        <f t="shared" si="21"/>
        <v>906767.75</v>
      </c>
      <c r="L37" s="50">
        <f t="shared" si="21"/>
        <v>3521560.41</v>
      </c>
      <c r="M37" s="50">
        <f t="shared" si="21"/>
        <v>3040590.91</v>
      </c>
      <c r="N37" s="50">
        <f t="shared" si="21"/>
        <v>3610132.51</v>
      </c>
      <c r="O37" s="50">
        <f t="shared" si="21"/>
        <v>4352054.88</v>
      </c>
      <c r="P37" s="50">
        <f>+P38</f>
        <v>1840971.35</v>
      </c>
      <c r="Q37" s="50">
        <f>+Q38</f>
        <v>7212783.9500000002</v>
      </c>
      <c r="R37" s="50">
        <f t="shared" si="4"/>
        <v>-1700070.0000000028</v>
      </c>
    </row>
    <row r="38" spans="1:18" x14ac:dyDescent="0.2">
      <c r="A38" s="1" t="s">
        <v>58</v>
      </c>
      <c r="B38" s="3" t="s">
        <v>57</v>
      </c>
      <c r="C38" s="31">
        <v>24577453</v>
      </c>
      <c r="D38" s="34">
        <v>14303107.27</v>
      </c>
      <c r="E38" s="31">
        <v>38880560.270000003</v>
      </c>
      <c r="F38" s="49">
        <v>2111865.16</v>
      </c>
      <c r="G38" s="49">
        <v>3576830.74</v>
      </c>
      <c r="H38" s="49">
        <v>1315502.3899999999</v>
      </c>
      <c r="I38" s="49">
        <v>5124811.43</v>
      </c>
      <c r="J38" s="49">
        <v>3966758.79</v>
      </c>
      <c r="K38" s="49">
        <v>906767.75</v>
      </c>
      <c r="L38" s="49">
        <v>3521560.41</v>
      </c>
      <c r="M38" s="49">
        <v>3040590.91</v>
      </c>
      <c r="N38" s="49">
        <v>3610132.51</v>
      </c>
      <c r="O38" s="49">
        <v>4352054.88</v>
      </c>
      <c r="P38" s="49">
        <v>1840971.35</v>
      </c>
      <c r="Q38" s="49">
        <v>7212783.9500000002</v>
      </c>
      <c r="R38" s="49">
        <f t="shared" si="4"/>
        <v>-1700070.0000000028</v>
      </c>
    </row>
    <row r="39" spans="1:18" s="4" customFormat="1" x14ac:dyDescent="0.2">
      <c r="A39" s="4" t="s">
        <v>59</v>
      </c>
      <c r="B39" s="9" t="s">
        <v>60</v>
      </c>
      <c r="C39" s="51">
        <f>+C40</f>
        <v>40200002</v>
      </c>
      <c r="D39" s="53">
        <f t="shared" ref="D39:I39" si="22">+D40</f>
        <v>509998</v>
      </c>
      <c r="E39" s="51">
        <f>+E40</f>
        <v>40710000</v>
      </c>
      <c r="F39" s="50">
        <f t="shared" si="22"/>
        <v>2262734.5</v>
      </c>
      <c r="G39" s="50">
        <f t="shared" si="22"/>
        <v>3981588.1</v>
      </c>
      <c r="H39" s="50">
        <f t="shared" si="22"/>
        <v>3565172.83</v>
      </c>
      <c r="I39" s="50">
        <f t="shared" si="22"/>
        <v>3534035.85</v>
      </c>
      <c r="J39" s="50">
        <f t="shared" ref="J39:O39" si="23">+J40</f>
        <v>2455309.56</v>
      </c>
      <c r="K39" s="50">
        <f t="shared" si="23"/>
        <v>3464182.08</v>
      </c>
      <c r="L39" s="50">
        <f t="shared" si="23"/>
        <v>3374412.66</v>
      </c>
      <c r="M39" s="50">
        <f t="shared" si="23"/>
        <v>3594331.87</v>
      </c>
      <c r="N39" s="50">
        <f t="shared" si="23"/>
        <v>3658647.27</v>
      </c>
      <c r="O39" s="50">
        <f t="shared" si="23"/>
        <v>3492668.69</v>
      </c>
      <c r="P39" s="50">
        <f>+P40</f>
        <v>3634472.12</v>
      </c>
      <c r="Q39" s="50">
        <f>+Q40</f>
        <v>3688955.1</v>
      </c>
      <c r="R39" s="50">
        <f t="shared" si="4"/>
        <v>3489.3699999977835</v>
      </c>
    </row>
    <row r="40" spans="1:18" s="4" customFormat="1" x14ac:dyDescent="0.2">
      <c r="A40" s="1" t="s">
        <v>61</v>
      </c>
      <c r="B40" s="3" t="s">
        <v>62</v>
      </c>
      <c r="C40" s="31">
        <v>40200002</v>
      </c>
      <c r="D40" s="34">
        <v>509998</v>
      </c>
      <c r="E40" s="31">
        <v>40710000</v>
      </c>
      <c r="F40" s="49">
        <v>2262734.5</v>
      </c>
      <c r="G40" s="49">
        <v>3981588.1</v>
      </c>
      <c r="H40" s="49">
        <v>3565172.83</v>
      </c>
      <c r="I40" s="49">
        <v>3534035.85</v>
      </c>
      <c r="J40" s="49">
        <v>2455309.56</v>
      </c>
      <c r="K40" s="49">
        <v>3464182.08</v>
      </c>
      <c r="L40" s="49">
        <v>3374412.66</v>
      </c>
      <c r="M40" s="49">
        <v>3594331.87</v>
      </c>
      <c r="N40" s="49">
        <v>3658647.27</v>
      </c>
      <c r="O40" s="49">
        <v>3492668.69</v>
      </c>
      <c r="P40" s="49">
        <v>3634472.12</v>
      </c>
      <c r="Q40" s="49">
        <v>3688955.1</v>
      </c>
      <c r="R40" s="49">
        <f t="shared" si="4"/>
        <v>3489.3699999977835</v>
      </c>
    </row>
    <row r="41" spans="1:18" s="4" customFormat="1" x14ac:dyDescent="0.2">
      <c r="A41" s="4" t="s">
        <v>63</v>
      </c>
      <c r="B41" s="9" t="s">
        <v>64</v>
      </c>
      <c r="C41" s="51">
        <f>+C42</f>
        <v>192000</v>
      </c>
      <c r="D41" s="53">
        <f>+D42</f>
        <v>68000</v>
      </c>
      <c r="E41" s="51">
        <f>+E42</f>
        <v>260000</v>
      </c>
      <c r="F41" s="50">
        <f t="shared" ref="D41:I41" si="24">+F42</f>
        <v>35594</v>
      </c>
      <c r="G41" s="50">
        <f t="shared" si="24"/>
        <v>0</v>
      </c>
      <c r="H41" s="50">
        <f t="shared" si="24"/>
        <v>0</v>
      </c>
      <c r="I41" s="50">
        <f t="shared" si="24"/>
        <v>0</v>
      </c>
      <c r="J41" s="50">
        <f t="shared" ref="J41:O41" si="25">+J42</f>
        <v>91091</v>
      </c>
      <c r="K41" s="50">
        <f t="shared" si="25"/>
        <v>0</v>
      </c>
      <c r="L41" s="50">
        <f t="shared" si="25"/>
        <v>0</v>
      </c>
      <c r="M41" s="50">
        <f t="shared" si="25"/>
        <v>0</v>
      </c>
      <c r="N41" s="50">
        <f t="shared" si="25"/>
        <v>0</v>
      </c>
      <c r="O41" s="50">
        <f t="shared" si="25"/>
        <v>0</v>
      </c>
      <c r="P41" s="50">
        <f>+P42</f>
        <v>0</v>
      </c>
      <c r="Q41" s="50">
        <f>+Q42</f>
        <v>0</v>
      </c>
      <c r="R41" s="50">
        <f t="shared" si="4"/>
        <v>133315</v>
      </c>
    </row>
    <row r="42" spans="1:18" s="4" customFormat="1" x14ac:dyDescent="0.2">
      <c r="A42" s="1" t="s">
        <v>65</v>
      </c>
      <c r="B42" s="3" t="s">
        <v>64</v>
      </c>
      <c r="C42" s="31">
        <v>192000</v>
      </c>
      <c r="D42" s="34">
        <v>68000</v>
      </c>
      <c r="E42" s="31">
        <v>260000</v>
      </c>
      <c r="F42" s="49">
        <v>35594</v>
      </c>
      <c r="G42" s="49">
        <v>0</v>
      </c>
      <c r="H42" s="49">
        <v>0</v>
      </c>
      <c r="I42" s="49">
        <v>0</v>
      </c>
      <c r="J42" s="49">
        <v>91091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f t="shared" si="4"/>
        <v>133315</v>
      </c>
    </row>
    <row r="43" spans="1:18" x14ac:dyDescent="0.2">
      <c r="A43" s="4" t="s">
        <v>398</v>
      </c>
      <c r="B43" s="9" t="s">
        <v>405</v>
      </c>
      <c r="C43" s="51">
        <f>+C44</f>
        <v>492000</v>
      </c>
      <c r="D43" s="53">
        <f t="shared" ref="D43:I58" si="26">+D44</f>
        <v>0</v>
      </c>
      <c r="E43" s="51">
        <f>+E44</f>
        <v>492000</v>
      </c>
      <c r="F43" s="50">
        <f t="shared" si="26"/>
        <v>13170</v>
      </c>
      <c r="G43" s="50">
        <f t="shared" si="26"/>
        <v>0</v>
      </c>
      <c r="H43" s="50">
        <f t="shared" si="26"/>
        <v>0</v>
      </c>
      <c r="I43" s="50">
        <f t="shared" si="26"/>
        <v>0</v>
      </c>
      <c r="J43" s="50">
        <f t="shared" ref="J43:O43" si="27">+J44</f>
        <v>0</v>
      </c>
      <c r="K43" s="50">
        <f t="shared" si="27"/>
        <v>0</v>
      </c>
      <c r="L43" s="50">
        <f t="shared" si="27"/>
        <v>0</v>
      </c>
      <c r="M43" s="50">
        <f t="shared" si="27"/>
        <v>137389</v>
      </c>
      <c r="N43" s="50">
        <f t="shared" si="27"/>
        <v>0</v>
      </c>
      <c r="O43" s="50">
        <f t="shared" si="27"/>
        <v>0</v>
      </c>
      <c r="P43" s="50">
        <f>+P44</f>
        <v>0</v>
      </c>
      <c r="Q43" s="50">
        <f>+Q44</f>
        <v>0</v>
      </c>
      <c r="R43" s="50">
        <f t="shared" si="4"/>
        <v>341441</v>
      </c>
    </row>
    <row r="44" spans="1:18" s="4" customFormat="1" x14ac:dyDescent="0.2">
      <c r="A44" s="1" t="s">
        <v>67</v>
      </c>
      <c r="B44" s="3" t="s">
        <v>66</v>
      </c>
      <c r="C44" s="31">
        <v>492000</v>
      </c>
      <c r="D44" s="34">
        <v>0</v>
      </c>
      <c r="E44" s="31">
        <v>492000</v>
      </c>
      <c r="F44" s="49">
        <v>13170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137389</v>
      </c>
      <c r="N44" s="49">
        <v>0</v>
      </c>
      <c r="O44" s="49">
        <v>0</v>
      </c>
      <c r="P44" s="49">
        <v>0</v>
      </c>
      <c r="Q44" s="49">
        <v>0</v>
      </c>
      <c r="R44" s="49">
        <f t="shared" si="4"/>
        <v>341441</v>
      </c>
    </row>
    <row r="45" spans="1:18" x14ac:dyDescent="0.2">
      <c r="A45" s="4" t="s">
        <v>68</v>
      </c>
      <c r="B45" s="9" t="s">
        <v>69</v>
      </c>
      <c r="C45" s="51">
        <f>+C46+C47</f>
        <v>10700000</v>
      </c>
      <c r="D45" s="53">
        <f>+D46+D47</f>
        <v>750000</v>
      </c>
      <c r="E45" s="51">
        <f>+E46+E47</f>
        <v>11450000</v>
      </c>
      <c r="F45" s="50">
        <f t="shared" ref="D45:I45" si="28">+F46+F47</f>
        <v>0</v>
      </c>
      <c r="G45" s="50">
        <f t="shared" si="28"/>
        <v>242943.12</v>
      </c>
      <c r="H45" s="50">
        <f t="shared" si="28"/>
        <v>129800</v>
      </c>
      <c r="I45" s="50">
        <f t="shared" si="28"/>
        <v>0</v>
      </c>
      <c r="J45" s="50">
        <f t="shared" ref="J45:O45" si="29">+J46+J47</f>
        <v>12980</v>
      </c>
      <c r="K45" s="50">
        <f t="shared" si="29"/>
        <v>1236050</v>
      </c>
      <c r="L45" s="50">
        <f t="shared" si="29"/>
        <v>1856161.51</v>
      </c>
      <c r="M45" s="50">
        <f t="shared" si="29"/>
        <v>2067467.84</v>
      </c>
      <c r="N45" s="50">
        <f t="shared" si="29"/>
        <v>982695.97</v>
      </c>
      <c r="O45" s="50">
        <f t="shared" si="29"/>
        <v>1278269.6000000001</v>
      </c>
      <c r="P45" s="50">
        <f>+P46+P47</f>
        <v>127826.96</v>
      </c>
      <c r="Q45" s="50">
        <f>+Q46+Q47</f>
        <v>2515760</v>
      </c>
      <c r="R45" s="50">
        <f t="shared" si="4"/>
        <v>1000045.0000000014</v>
      </c>
    </row>
    <row r="46" spans="1:18" s="4" customFormat="1" x14ac:dyDescent="0.2">
      <c r="A46" s="1" t="s">
        <v>70</v>
      </c>
      <c r="B46" s="3" t="s">
        <v>69</v>
      </c>
      <c r="C46" s="31">
        <v>10000000</v>
      </c>
      <c r="D46" s="34">
        <v>750000</v>
      </c>
      <c r="E46" s="31">
        <v>10750000</v>
      </c>
      <c r="F46" s="49">
        <v>0</v>
      </c>
      <c r="G46" s="49">
        <v>0</v>
      </c>
      <c r="H46" s="49">
        <v>129800</v>
      </c>
      <c r="I46" s="49">
        <v>0</v>
      </c>
      <c r="J46" s="49">
        <v>12980</v>
      </c>
      <c r="K46" s="49">
        <v>1236050</v>
      </c>
      <c r="L46" s="49">
        <v>1856161.51</v>
      </c>
      <c r="M46" s="49">
        <v>2067467.84</v>
      </c>
      <c r="N46" s="49">
        <v>982695.97</v>
      </c>
      <c r="O46" s="49">
        <v>1278269.6000000001</v>
      </c>
      <c r="P46" s="49">
        <v>127826.96</v>
      </c>
      <c r="Q46" s="49">
        <v>2515760</v>
      </c>
      <c r="R46" s="49">
        <f t="shared" si="4"/>
        <v>542988.12000000058</v>
      </c>
    </row>
    <row r="47" spans="1:18" x14ac:dyDescent="0.2">
      <c r="A47" s="1" t="s">
        <v>71</v>
      </c>
      <c r="B47" s="3" t="s">
        <v>72</v>
      </c>
      <c r="C47" s="31">
        <v>700000</v>
      </c>
      <c r="D47" s="34">
        <v>0</v>
      </c>
      <c r="E47" s="31">
        <v>700000</v>
      </c>
      <c r="F47" s="49">
        <v>0</v>
      </c>
      <c r="G47" s="49">
        <v>242943.12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f t="shared" si="4"/>
        <v>457056.88</v>
      </c>
    </row>
    <row r="48" spans="1:18" s="4" customFormat="1" x14ac:dyDescent="0.2">
      <c r="A48" s="4" t="s">
        <v>73</v>
      </c>
      <c r="B48" s="9" t="s">
        <v>74</v>
      </c>
      <c r="C48" s="51">
        <f>+C49</f>
        <v>3000000</v>
      </c>
      <c r="D48" s="53">
        <f t="shared" ref="D48:I48" si="30">+D49</f>
        <v>-2916919.8</v>
      </c>
      <c r="E48" s="51">
        <f>+E49</f>
        <v>83080.2</v>
      </c>
      <c r="F48" s="50">
        <f t="shared" si="30"/>
        <v>0</v>
      </c>
      <c r="G48" s="50">
        <f t="shared" si="30"/>
        <v>0</v>
      </c>
      <c r="H48" s="50">
        <f t="shared" si="30"/>
        <v>0</v>
      </c>
      <c r="I48" s="50">
        <f t="shared" si="30"/>
        <v>0</v>
      </c>
      <c r="J48" s="50">
        <f t="shared" ref="J48:O48" si="31">+J49</f>
        <v>0</v>
      </c>
      <c r="K48" s="50">
        <f t="shared" si="31"/>
        <v>0</v>
      </c>
      <c r="L48" s="50">
        <f t="shared" si="31"/>
        <v>0</v>
      </c>
      <c r="M48" s="50">
        <f t="shared" si="31"/>
        <v>0</v>
      </c>
      <c r="N48" s="50">
        <f t="shared" si="31"/>
        <v>0</v>
      </c>
      <c r="O48" s="50">
        <f t="shared" si="31"/>
        <v>47082</v>
      </c>
      <c r="P48" s="50">
        <f>+P49</f>
        <v>0</v>
      </c>
      <c r="Q48" s="50">
        <f>+Q49</f>
        <v>0</v>
      </c>
      <c r="R48" s="50">
        <f t="shared" si="4"/>
        <v>35998.199999999997</v>
      </c>
    </row>
    <row r="49" spans="1:18" x14ac:dyDescent="0.2">
      <c r="A49" s="1" t="s">
        <v>75</v>
      </c>
      <c r="B49" s="3" t="s">
        <v>74</v>
      </c>
      <c r="C49" s="31">
        <v>3000000</v>
      </c>
      <c r="D49" s="34">
        <v>-2916919.8</v>
      </c>
      <c r="E49" s="31">
        <v>83080.2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47082</v>
      </c>
      <c r="P49" s="49">
        <v>0</v>
      </c>
      <c r="Q49" s="49">
        <v>0</v>
      </c>
      <c r="R49" s="49">
        <f t="shared" si="4"/>
        <v>35998.199999999997</v>
      </c>
    </row>
    <row r="50" spans="1:18" s="4" customFormat="1" x14ac:dyDescent="0.2">
      <c r="A50" s="4" t="s">
        <v>76</v>
      </c>
      <c r="B50" s="9" t="s">
        <v>77</v>
      </c>
      <c r="C50" s="51">
        <f>+C51</f>
        <v>27000000</v>
      </c>
      <c r="D50" s="53">
        <f>+D51</f>
        <v>7000000</v>
      </c>
      <c r="E50" s="51">
        <f>+E51</f>
        <v>34000000</v>
      </c>
      <c r="F50" s="50">
        <f t="shared" ref="D50:I50" si="32">+F51</f>
        <v>0</v>
      </c>
      <c r="G50" s="50">
        <f t="shared" si="32"/>
        <v>908400</v>
      </c>
      <c r="H50" s="50">
        <f t="shared" si="32"/>
        <v>2123452.5</v>
      </c>
      <c r="I50" s="50">
        <f t="shared" si="32"/>
        <v>1418522.5</v>
      </c>
      <c r="J50" s="50">
        <f t="shared" ref="J50:O50" si="33">+J51</f>
        <v>4112178.5</v>
      </c>
      <c r="K50" s="50">
        <f t="shared" si="33"/>
        <v>2366818.1</v>
      </c>
      <c r="L50" s="50">
        <f t="shared" si="33"/>
        <v>1735267.9</v>
      </c>
      <c r="M50" s="50">
        <f t="shared" si="33"/>
        <v>3965466.5</v>
      </c>
      <c r="N50" s="50">
        <f t="shared" si="33"/>
        <v>2160152.5</v>
      </c>
      <c r="O50" s="50">
        <f t="shared" si="33"/>
        <v>3071326.95</v>
      </c>
      <c r="P50" s="50">
        <f>+P51</f>
        <v>3457314.96</v>
      </c>
      <c r="Q50" s="50">
        <f>+Q51</f>
        <v>8612555.6999999993</v>
      </c>
      <c r="R50" s="50">
        <f t="shared" si="4"/>
        <v>68543.890000000596</v>
      </c>
    </row>
    <row r="51" spans="1:18" x14ac:dyDescent="0.2">
      <c r="A51" s="1" t="s">
        <v>78</v>
      </c>
      <c r="B51" s="3" t="s">
        <v>77</v>
      </c>
      <c r="C51" s="31">
        <v>27000000</v>
      </c>
      <c r="D51" s="34">
        <v>7000000</v>
      </c>
      <c r="E51" s="31">
        <v>34000000</v>
      </c>
      <c r="F51" s="49">
        <v>0</v>
      </c>
      <c r="G51" s="49">
        <v>908400</v>
      </c>
      <c r="H51" s="49">
        <v>2123452.5</v>
      </c>
      <c r="I51" s="49">
        <v>1418522.5</v>
      </c>
      <c r="J51" s="49">
        <v>4112178.5</v>
      </c>
      <c r="K51" s="49">
        <v>2366818.1</v>
      </c>
      <c r="L51" s="49">
        <v>1735267.9</v>
      </c>
      <c r="M51" s="49">
        <v>3965466.5</v>
      </c>
      <c r="N51" s="49">
        <v>2160152.5</v>
      </c>
      <c r="O51" s="49">
        <v>3071326.95</v>
      </c>
      <c r="P51" s="49">
        <v>3457314.96</v>
      </c>
      <c r="Q51" s="49">
        <v>8612555.6999999993</v>
      </c>
      <c r="R51" s="49">
        <f t="shared" si="4"/>
        <v>68543.890000000596</v>
      </c>
    </row>
    <row r="52" spans="1:18" x14ac:dyDescent="0.2">
      <c r="A52" s="58" t="s">
        <v>453</v>
      </c>
      <c r="B52" s="59" t="s">
        <v>455</v>
      </c>
      <c r="C52" s="31">
        <f>+C53</f>
        <v>0</v>
      </c>
      <c r="D52" s="53">
        <f>+D53</f>
        <v>650000</v>
      </c>
      <c r="E52" s="51">
        <f>+E53</f>
        <v>650000</v>
      </c>
      <c r="F52" s="50">
        <f t="shared" ref="C52:N52" si="34">+F53</f>
        <v>0</v>
      </c>
      <c r="G52" s="50">
        <f t="shared" si="34"/>
        <v>0</v>
      </c>
      <c r="H52" s="50">
        <f t="shared" si="34"/>
        <v>0</v>
      </c>
      <c r="I52" s="50">
        <f t="shared" si="34"/>
        <v>0</v>
      </c>
      <c r="J52" s="50">
        <f t="shared" si="34"/>
        <v>0</v>
      </c>
      <c r="K52" s="50">
        <f t="shared" si="34"/>
        <v>0</v>
      </c>
      <c r="L52" s="50">
        <f t="shared" si="34"/>
        <v>0</v>
      </c>
      <c r="M52" s="50">
        <f t="shared" si="34"/>
        <v>0</v>
      </c>
      <c r="N52" s="50">
        <f>+N53</f>
        <v>0.01</v>
      </c>
      <c r="O52" s="50">
        <f>+O53</f>
        <v>0</v>
      </c>
      <c r="P52" s="50">
        <f>+P53</f>
        <v>195692</v>
      </c>
      <c r="Q52" s="50">
        <f>+Q53</f>
        <v>78435.600000000006</v>
      </c>
      <c r="R52" s="50">
        <f t="shared" si="4"/>
        <v>375872.39</v>
      </c>
    </row>
    <row r="53" spans="1:18" x14ac:dyDescent="0.2">
      <c r="A53" s="60" t="s">
        <v>454</v>
      </c>
      <c r="B53" s="61" t="s">
        <v>455</v>
      </c>
      <c r="C53" s="31">
        <v>0</v>
      </c>
      <c r="D53" s="34">
        <v>650000</v>
      </c>
      <c r="E53" s="31">
        <v>650000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0.01</v>
      </c>
      <c r="O53" s="49">
        <v>0</v>
      </c>
      <c r="P53" s="49">
        <v>195692</v>
      </c>
      <c r="Q53" s="49">
        <v>78435.600000000006</v>
      </c>
      <c r="R53" s="49">
        <f t="shared" si="4"/>
        <v>375872.39</v>
      </c>
    </row>
    <row r="54" spans="1:18" s="4" customFormat="1" x14ac:dyDescent="0.2">
      <c r="A54" s="4" t="s">
        <v>417</v>
      </c>
      <c r="B54" s="9" t="s">
        <v>425</v>
      </c>
      <c r="C54" s="51">
        <f>+C55</f>
        <v>0</v>
      </c>
      <c r="D54" s="53">
        <f t="shared" ref="D54:I54" si="35">+D55</f>
        <v>1343639.6</v>
      </c>
      <c r="E54" s="51">
        <f>+E55</f>
        <v>1343639.6</v>
      </c>
      <c r="F54" s="50">
        <f t="shared" si="35"/>
        <v>0</v>
      </c>
      <c r="G54" s="50">
        <f t="shared" si="35"/>
        <v>231256.56</v>
      </c>
      <c r="H54" s="50">
        <f t="shared" si="35"/>
        <v>0</v>
      </c>
      <c r="I54" s="50">
        <f t="shared" si="35"/>
        <v>0</v>
      </c>
      <c r="J54" s="50">
        <f t="shared" ref="J54:O54" si="36">+J55</f>
        <v>0</v>
      </c>
      <c r="K54" s="50">
        <f t="shared" si="36"/>
        <v>0</v>
      </c>
      <c r="L54" s="50">
        <f t="shared" si="36"/>
        <v>0</v>
      </c>
      <c r="M54" s="50">
        <f t="shared" si="36"/>
        <v>0</v>
      </c>
      <c r="N54" s="50">
        <f t="shared" si="36"/>
        <v>0</v>
      </c>
      <c r="O54" s="50">
        <f t="shared" si="36"/>
        <v>0</v>
      </c>
      <c r="P54" s="50">
        <f>+P55</f>
        <v>260745.58</v>
      </c>
      <c r="Q54" s="50">
        <f>+Q55</f>
        <v>146595.85999999999</v>
      </c>
      <c r="R54" s="50">
        <f t="shared" si="4"/>
        <v>705041.60000000009</v>
      </c>
    </row>
    <row r="55" spans="1:18" s="4" customFormat="1" x14ac:dyDescent="0.2">
      <c r="A55" s="1" t="s">
        <v>418</v>
      </c>
      <c r="B55" s="3" t="s">
        <v>425</v>
      </c>
      <c r="C55" s="31">
        <v>0</v>
      </c>
      <c r="D55" s="34">
        <v>1343639.6</v>
      </c>
      <c r="E55" s="31">
        <v>1343639.6</v>
      </c>
      <c r="F55" s="49">
        <v>0</v>
      </c>
      <c r="G55" s="49">
        <v>231256.56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260745.58</v>
      </c>
      <c r="Q55" s="49">
        <v>146595.85999999999</v>
      </c>
      <c r="R55" s="49">
        <f t="shared" si="4"/>
        <v>705041.60000000009</v>
      </c>
    </row>
    <row r="56" spans="1:18" x14ac:dyDescent="0.2">
      <c r="A56" s="4" t="s">
        <v>419</v>
      </c>
      <c r="B56" s="9" t="s">
        <v>426</v>
      </c>
      <c r="C56" s="51">
        <f>+C57</f>
        <v>0</v>
      </c>
      <c r="D56" s="53">
        <f t="shared" ref="D56:I56" si="37">+D57</f>
        <v>778499.8</v>
      </c>
      <c r="E56" s="51">
        <f>+E57</f>
        <v>778499.8</v>
      </c>
      <c r="F56" s="50">
        <f t="shared" si="37"/>
        <v>0</v>
      </c>
      <c r="G56" s="50">
        <f t="shared" si="37"/>
        <v>0</v>
      </c>
      <c r="H56" s="50">
        <f t="shared" si="37"/>
        <v>206485.85</v>
      </c>
      <c r="I56" s="50">
        <f t="shared" si="37"/>
        <v>0</v>
      </c>
      <c r="J56" s="50">
        <f t="shared" ref="J56:O56" si="38">+J57</f>
        <v>0</v>
      </c>
      <c r="K56" s="50">
        <f t="shared" si="38"/>
        <v>0</v>
      </c>
      <c r="L56" s="50">
        <f t="shared" si="38"/>
        <v>206485.85</v>
      </c>
      <c r="M56" s="50">
        <f t="shared" si="38"/>
        <v>0</v>
      </c>
      <c r="N56" s="50">
        <f t="shared" si="38"/>
        <v>0</v>
      </c>
      <c r="O56" s="50">
        <f t="shared" si="38"/>
        <v>0</v>
      </c>
      <c r="P56" s="50">
        <f>+P57</f>
        <v>206485.85</v>
      </c>
      <c r="Q56" s="50">
        <f>+Q57</f>
        <v>0</v>
      </c>
      <c r="R56" s="50">
        <f t="shared" si="4"/>
        <v>159042.25000000009</v>
      </c>
    </row>
    <row r="57" spans="1:18" s="4" customFormat="1" x14ac:dyDescent="0.2">
      <c r="A57" s="1" t="s">
        <v>420</v>
      </c>
      <c r="B57" s="3" t="s">
        <v>426</v>
      </c>
      <c r="C57" s="31">
        <v>0</v>
      </c>
      <c r="D57" s="34">
        <v>778499.8</v>
      </c>
      <c r="E57" s="31">
        <v>778499.8</v>
      </c>
      <c r="F57" s="49">
        <v>0</v>
      </c>
      <c r="G57" s="49">
        <v>0</v>
      </c>
      <c r="H57" s="49">
        <v>206485.85</v>
      </c>
      <c r="I57" s="49">
        <v>0</v>
      </c>
      <c r="J57" s="49">
        <v>0</v>
      </c>
      <c r="K57" s="49">
        <v>0</v>
      </c>
      <c r="L57" s="49">
        <v>206485.85</v>
      </c>
      <c r="M57" s="49">
        <v>0</v>
      </c>
      <c r="N57" s="49">
        <v>0</v>
      </c>
      <c r="O57" s="49">
        <v>0</v>
      </c>
      <c r="P57" s="49">
        <v>206485.85</v>
      </c>
      <c r="Q57" s="49">
        <v>0</v>
      </c>
      <c r="R57" s="49">
        <f t="shared" si="4"/>
        <v>159042.25000000009</v>
      </c>
    </row>
    <row r="58" spans="1:18" x14ac:dyDescent="0.2">
      <c r="A58" s="4" t="s">
        <v>79</v>
      </c>
      <c r="B58" s="9" t="s">
        <v>80</v>
      </c>
      <c r="C58" s="51">
        <f>+C59</f>
        <v>1200000</v>
      </c>
      <c r="D58" s="53">
        <f>+D59</f>
        <v>400000</v>
      </c>
      <c r="E58" s="51">
        <f>+E59</f>
        <v>1600000</v>
      </c>
      <c r="F58" s="50">
        <f t="shared" ref="D58:I58" si="39">+F59</f>
        <v>0</v>
      </c>
      <c r="G58" s="50">
        <f t="shared" si="39"/>
        <v>0</v>
      </c>
      <c r="H58" s="50">
        <f t="shared" si="39"/>
        <v>0</v>
      </c>
      <c r="I58" s="50">
        <f t="shared" si="39"/>
        <v>500000</v>
      </c>
      <c r="J58" s="50">
        <f t="shared" ref="J58:O58" si="40">+J59</f>
        <v>0</v>
      </c>
      <c r="K58" s="50">
        <f t="shared" si="40"/>
        <v>0</v>
      </c>
      <c r="L58" s="50">
        <f t="shared" si="40"/>
        <v>500000</v>
      </c>
      <c r="M58" s="50">
        <f>+M59</f>
        <v>0</v>
      </c>
      <c r="N58" s="50">
        <f t="shared" si="40"/>
        <v>0</v>
      </c>
      <c r="O58" s="50">
        <f t="shared" si="40"/>
        <v>500000</v>
      </c>
      <c r="P58" s="50">
        <f>+P59</f>
        <v>0</v>
      </c>
      <c r="Q58" s="50">
        <f>+Q59</f>
        <v>0</v>
      </c>
      <c r="R58" s="50">
        <f t="shared" si="4"/>
        <v>100000</v>
      </c>
    </row>
    <row r="59" spans="1:18" s="4" customFormat="1" x14ac:dyDescent="0.2">
      <c r="A59" s="1" t="s">
        <v>81</v>
      </c>
      <c r="B59" s="3" t="s">
        <v>80</v>
      </c>
      <c r="C59" s="31">
        <v>1200000</v>
      </c>
      <c r="D59" s="34">
        <v>400000</v>
      </c>
      <c r="E59" s="31">
        <v>1600000</v>
      </c>
      <c r="F59" s="49">
        <v>0</v>
      </c>
      <c r="G59" s="49">
        <v>0</v>
      </c>
      <c r="H59" s="49">
        <v>0</v>
      </c>
      <c r="I59" s="49">
        <v>500000</v>
      </c>
      <c r="J59" s="49">
        <v>0</v>
      </c>
      <c r="K59" s="49">
        <v>0</v>
      </c>
      <c r="L59" s="49">
        <v>500000</v>
      </c>
      <c r="M59" s="49">
        <v>0</v>
      </c>
      <c r="N59" s="49">
        <v>0</v>
      </c>
      <c r="O59" s="49">
        <v>500000</v>
      </c>
      <c r="P59" s="49">
        <v>0</v>
      </c>
      <c r="Q59" s="49">
        <v>0</v>
      </c>
      <c r="R59" s="49">
        <f t="shared" si="4"/>
        <v>100000</v>
      </c>
    </row>
    <row r="60" spans="1:18" x14ac:dyDescent="0.2">
      <c r="A60" s="4" t="s">
        <v>82</v>
      </c>
      <c r="B60" s="9" t="s">
        <v>83</v>
      </c>
      <c r="C60" s="51">
        <f>+C61+C62</f>
        <v>45280000</v>
      </c>
      <c r="D60" s="53">
        <f>+D61+D62</f>
        <v>8188733.7999999998</v>
      </c>
      <c r="E60" s="51">
        <f>+E61+E62</f>
        <v>53468733.799999997</v>
      </c>
      <c r="F60" s="50">
        <f>+F61+F62</f>
        <v>597172.17000000004</v>
      </c>
      <c r="G60" s="50">
        <f>+G61+G62</f>
        <v>201084.02</v>
      </c>
      <c r="H60" s="50">
        <f t="shared" ref="D60:H60" si="41">+H61+H62</f>
        <v>3118826.84</v>
      </c>
      <c r="I60" s="50">
        <f t="shared" ref="I60:N60" si="42">+I61+I62</f>
        <v>3969021.3</v>
      </c>
      <c r="J60" s="50">
        <f t="shared" si="42"/>
        <v>2953938.49</v>
      </c>
      <c r="K60" s="46">
        <f t="shared" si="42"/>
        <v>1281780</v>
      </c>
      <c r="L60" s="46">
        <f t="shared" si="42"/>
        <v>4494382.1900000004</v>
      </c>
      <c r="M60" s="46">
        <f t="shared" si="42"/>
        <v>2178295.5099999998</v>
      </c>
      <c r="N60" s="46">
        <f t="shared" si="42"/>
        <v>2347036.9700000002</v>
      </c>
      <c r="O60" s="46">
        <f>+O61+O62</f>
        <v>5271195.05</v>
      </c>
      <c r="P60" s="46">
        <f>+P61+P62</f>
        <v>5631014.3499999996</v>
      </c>
      <c r="Q60" s="46">
        <f>+Q61+Q62</f>
        <v>7651646.0899999999</v>
      </c>
      <c r="R60" s="46">
        <f t="shared" si="4"/>
        <v>13773340.820000004</v>
      </c>
    </row>
    <row r="61" spans="1:18" s="4" customFormat="1" x14ac:dyDescent="0.2">
      <c r="A61" s="1" t="s">
        <v>84</v>
      </c>
      <c r="B61" s="3" t="s">
        <v>83</v>
      </c>
      <c r="C61" s="31">
        <v>40080000</v>
      </c>
      <c r="D61" s="34">
        <v>7688733.7999999998</v>
      </c>
      <c r="E61" s="31">
        <v>47768733.799999997</v>
      </c>
      <c r="F61" s="49">
        <v>597172.17000000004</v>
      </c>
      <c r="G61" s="49">
        <v>201084.02</v>
      </c>
      <c r="H61" s="49">
        <v>3118826.84</v>
      </c>
      <c r="I61" s="49">
        <v>3969021.3</v>
      </c>
      <c r="J61" s="49">
        <v>2953938.49</v>
      </c>
      <c r="K61" s="47">
        <v>1050619</v>
      </c>
      <c r="L61" s="47">
        <v>4241264.1900000004</v>
      </c>
      <c r="M61" s="47">
        <v>2178295.5099999998</v>
      </c>
      <c r="N61" s="47">
        <v>2347036.9700000002</v>
      </c>
      <c r="O61" s="47">
        <v>4628002.05</v>
      </c>
      <c r="P61" s="47">
        <v>5168143.3499999996</v>
      </c>
      <c r="Q61" s="47">
        <v>6691989.0899999999</v>
      </c>
      <c r="R61" s="47">
        <f t="shared" si="4"/>
        <v>10623340.819999997</v>
      </c>
    </row>
    <row r="62" spans="1:18" x14ac:dyDescent="0.2">
      <c r="A62" s="1" t="s">
        <v>85</v>
      </c>
      <c r="B62" s="3" t="s">
        <v>86</v>
      </c>
      <c r="C62" s="31">
        <v>5200000</v>
      </c>
      <c r="D62" s="34">
        <v>500000</v>
      </c>
      <c r="E62" s="31">
        <v>5700000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7">
        <v>231161</v>
      </c>
      <c r="L62" s="47">
        <v>253118</v>
      </c>
      <c r="M62" s="47">
        <v>0</v>
      </c>
      <c r="N62" s="47">
        <v>0</v>
      </c>
      <c r="O62" s="47">
        <v>643193</v>
      </c>
      <c r="P62" s="47">
        <v>462871</v>
      </c>
      <c r="Q62" s="47">
        <v>959657</v>
      </c>
      <c r="R62" s="47">
        <f t="shared" si="4"/>
        <v>3150000</v>
      </c>
    </row>
    <row r="63" spans="1:18" s="4" customFormat="1" x14ac:dyDescent="0.2">
      <c r="A63" s="4" t="s">
        <v>87</v>
      </c>
      <c r="B63" s="9" t="s">
        <v>88</v>
      </c>
      <c r="C63" s="51">
        <f>+C64+C65</f>
        <v>600000</v>
      </c>
      <c r="D63" s="53">
        <f t="shared" ref="D63:I63" si="43">+D64+D65</f>
        <v>11703000.300000001</v>
      </c>
      <c r="E63" s="51">
        <f>+E64+E65</f>
        <v>12303000.300000001</v>
      </c>
      <c r="F63" s="49">
        <f t="shared" si="43"/>
        <v>0</v>
      </c>
      <c r="G63" s="50">
        <f t="shared" si="43"/>
        <v>522150</v>
      </c>
      <c r="H63" s="50">
        <f t="shared" si="43"/>
        <v>0</v>
      </c>
      <c r="I63" s="50">
        <f t="shared" si="43"/>
        <v>643213.63</v>
      </c>
      <c r="J63" s="50">
        <f t="shared" ref="J63:O63" si="44">+J64+J65</f>
        <v>899229.03</v>
      </c>
      <c r="K63" s="50">
        <f t="shared" si="44"/>
        <v>0</v>
      </c>
      <c r="L63" s="50">
        <f t="shared" si="44"/>
        <v>1541598.14</v>
      </c>
      <c r="M63" s="50">
        <f>+M64+M65</f>
        <v>707669.84</v>
      </c>
      <c r="N63" s="50">
        <f t="shared" si="44"/>
        <v>0</v>
      </c>
      <c r="O63" s="50">
        <f t="shared" si="44"/>
        <v>887761.08</v>
      </c>
      <c r="P63" s="50">
        <f>+P64+P65</f>
        <v>1874273.18</v>
      </c>
      <c r="Q63" s="50">
        <f>+Q64+Q65</f>
        <v>0</v>
      </c>
      <c r="R63" s="50">
        <f t="shared" si="4"/>
        <v>5227105.4000000004</v>
      </c>
    </row>
    <row r="64" spans="1:18" x14ac:dyDescent="0.2">
      <c r="A64" s="1" t="s">
        <v>89</v>
      </c>
      <c r="B64" s="3" t="s">
        <v>90</v>
      </c>
      <c r="C64" s="31">
        <v>100000</v>
      </c>
      <c r="D64" s="34">
        <v>-100000</v>
      </c>
      <c r="E64" s="31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f t="shared" si="4"/>
        <v>0</v>
      </c>
    </row>
    <row r="65" spans="1:18" s="4" customFormat="1" x14ac:dyDescent="0.2">
      <c r="A65" s="1" t="s">
        <v>91</v>
      </c>
      <c r="B65" s="3" t="s">
        <v>92</v>
      </c>
      <c r="C65" s="31">
        <v>500000</v>
      </c>
      <c r="D65" s="34">
        <v>11803000.300000001</v>
      </c>
      <c r="E65" s="31">
        <v>12303000.300000001</v>
      </c>
      <c r="F65" s="49">
        <v>0</v>
      </c>
      <c r="G65" s="49">
        <v>522150</v>
      </c>
      <c r="H65" s="49">
        <v>0</v>
      </c>
      <c r="I65" s="49">
        <v>643213.63</v>
      </c>
      <c r="J65" s="49">
        <v>899229.03</v>
      </c>
      <c r="K65" s="49">
        <v>0</v>
      </c>
      <c r="L65" s="49">
        <v>1541598.14</v>
      </c>
      <c r="M65" s="49">
        <v>707669.84</v>
      </c>
      <c r="N65" s="49">
        <v>0</v>
      </c>
      <c r="O65" s="49">
        <v>887761.08</v>
      </c>
      <c r="P65" s="49">
        <v>1874273.18</v>
      </c>
      <c r="Q65" s="49">
        <v>0</v>
      </c>
      <c r="R65" s="49">
        <f t="shared" si="4"/>
        <v>5227105.4000000004</v>
      </c>
    </row>
    <row r="66" spans="1:18" x14ac:dyDescent="0.2">
      <c r="A66" s="4" t="s">
        <v>93</v>
      </c>
      <c r="B66" s="9" t="s">
        <v>94</v>
      </c>
      <c r="C66" s="51">
        <f>+C67</f>
        <v>10400000</v>
      </c>
      <c r="D66" s="53">
        <f>+D67</f>
        <v>-5100000</v>
      </c>
      <c r="E66" s="51">
        <f>+E67</f>
        <v>5300000</v>
      </c>
      <c r="F66" s="50">
        <f t="shared" ref="E66:J66" si="45">+F67</f>
        <v>0</v>
      </c>
      <c r="G66" s="50">
        <f t="shared" si="45"/>
        <v>0</v>
      </c>
      <c r="H66" s="50">
        <f t="shared" si="45"/>
        <v>2283757.94</v>
      </c>
      <c r="I66" s="50">
        <f t="shared" si="45"/>
        <v>0</v>
      </c>
      <c r="J66" s="50">
        <f t="shared" si="45"/>
        <v>0</v>
      </c>
      <c r="K66" s="50">
        <f t="shared" ref="K66:P66" si="46">+K67</f>
        <v>1323960</v>
      </c>
      <c r="L66" s="50">
        <f t="shared" si="46"/>
        <v>0</v>
      </c>
      <c r="M66" s="50">
        <f t="shared" si="46"/>
        <v>0</v>
      </c>
      <c r="N66" s="50">
        <f t="shared" si="46"/>
        <v>0</v>
      </c>
      <c r="O66" s="50">
        <f t="shared" si="46"/>
        <v>0</v>
      </c>
      <c r="P66" s="50">
        <f t="shared" si="46"/>
        <v>0</v>
      </c>
      <c r="Q66" s="50">
        <f>+Q67</f>
        <v>0</v>
      </c>
      <c r="R66" s="50">
        <f t="shared" si="4"/>
        <v>1692282.06</v>
      </c>
    </row>
    <row r="67" spans="1:18" s="4" customFormat="1" x14ac:dyDescent="0.2">
      <c r="A67" s="1" t="s">
        <v>95</v>
      </c>
      <c r="B67" s="3" t="s">
        <v>94</v>
      </c>
      <c r="C67" s="31">
        <v>10400000</v>
      </c>
      <c r="D67" s="34">
        <v>-5100000</v>
      </c>
      <c r="E67" s="31">
        <v>5300000</v>
      </c>
      <c r="F67" s="49">
        <v>0</v>
      </c>
      <c r="G67" s="49">
        <v>0</v>
      </c>
      <c r="H67" s="49">
        <v>2283757.94</v>
      </c>
      <c r="I67" s="49">
        <v>0</v>
      </c>
      <c r="J67" s="49">
        <v>0</v>
      </c>
      <c r="K67" s="49">
        <v>1323960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f t="shared" si="4"/>
        <v>1692282.06</v>
      </c>
    </row>
    <row r="68" spans="1:18" x14ac:dyDescent="0.2">
      <c r="A68" s="4" t="s">
        <v>96</v>
      </c>
      <c r="B68" s="9" t="s">
        <v>97</v>
      </c>
      <c r="C68" s="51">
        <f>+C69</f>
        <v>5200000</v>
      </c>
      <c r="D68" s="53">
        <f t="shared" ref="D68:I68" si="47">+D69</f>
        <v>-924246.64</v>
      </c>
      <c r="E68" s="51">
        <f>+E69</f>
        <v>4275753.3600000003</v>
      </c>
      <c r="F68" s="50">
        <f t="shared" si="47"/>
        <v>0</v>
      </c>
      <c r="G68" s="50">
        <f t="shared" si="47"/>
        <v>0</v>
      </c>
      <c r="H68" s="50">
        <f t="shared" si="47"/>
        <v>555225</v>
      </c>
      <c r="I68" s="50">
        <f t="shared" si="47"/>
        <v>0</v>
      </c>
      <c r="J68" s="50">
        <f t="shared" ref="J68:O68" si="48">+J69</f>
        <v>0</v>
      </c>
      <c r="K68" s="50">
        <f t="shared" si="48"/>
        <v>0</v>
      </c>
      <c r="L68" s="50">
        <f t="shared" si="48"/>
        <v>0</v>
      </c>
      <c r="M68" s="50">
        <f t="shared" si="48"/>
        <v>0</v>
      </c>
      <c r="N68" s="50">
        <f t="shared" si="48"/>
        <v>128500.42</v>
      </c>
      <c r="O68" s="50">
        <f t="shared" si="48"/>
        <v>224000</v>
      </c>
      <c r="P68" s="50">
        <f>+P69</f>
        <v>0</v>
      </c>
      <c r="Q68" s="50">
        <f>+Q69</f>
        <v>2992294.8</v>
      </c>
      <c r="R68" s="50">
        <f t="shared" si="4"/>
        <v>375733.1400000006</v>
      </c>
    </row>
    <row r="69" spans="1:18" s="4" customFormat="1" x14ac:dyDescent="0.2">
      <c r="A69" s="1" t="s">
        <v>98</v>
      </c>
      <c r="B69" s="3" t="s">
        <v>99</v>
      </c>
      <c r="C69" s="31">
        <v>5200000</v>
      </c>
      <c r="D69" s="34">
        <v>-924246.64</v>
      </c>
      <c r="E69" s="31">
        <v>4275753.3600000003</v>
      </c>
      <c r="F69" s="49">
        <v>0</v>
      </c>
      <c r="G69" s="49">
        <v>0</v>
      </c>
      <c r="H69" s="49">
        <v>555225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128500.42</v>
      </c>
      <c r="O69" s="49">
        <v>224000</v>
      </c>
      <c r="P69" s="49">
        <v>0</v>
      </c>
      <c r="Q69" s="49">
        <v>2992294.8</v>
      </c>
      <c r="R69" s="49">
        <f t="shared" si="4"/>
        <v>375733.1400000006</v>
      </c>
    </row>
    <row r="70" spans="1:18" s="4" customFormat="1" x14ac:dyDescent="0.2">
      <c r="A70" s="4" t="s">
        <v>100</v>
      </c>
      <c r="B70" s="9" t="s">
        <v>101</v>
      </c>
      <c r="C70" s="51">
        <f>+C71</f>
        <v>600000</v>
      </c>
      <c r="D70" s="53">
        <f>+D71</f>
        <v>149943.9</v>
      </c>
      <c r="E70" s="51">
        <f>+E71</f>
        <v>749943.9</v>
      </c>
      <c r="F70" s="50">
        <f t="shared" ref="D70:I70" si="49">+F71</f>
        <v>0</v>
      </c>
      <c r="G70" s="50">
        <f t="shared" si="49"/>
        <v>0</v>
      </c>
      <c r="H70" s="50">
        <f t="shared" si="49"/>
        <v>0</v>
      </c>
      <c r="I70" s="50">
        <f t="shared" si="49"/>
        <v>0</v>
      </c>
      <c r="J70" s="50">
        <f t="shared" ref="J70:O70" si="50">+J71</f>
        <v>269943.90000000002</v>
      </c>
      <c r="K70" s="50">
        <f t="shared" si="50"/>
        <v>311806.64</v>
      </c>
      <c r="L70" s="50">
        <f t="shared" si="50"/>
        <v>0</v>
      </c>
      <c r="M70" s="50">
        <f t="shared" si="50"/>
        <v>0</v>
      </c>
      <c r="N70" s="50">
        <f t="shared" si="50"/>
        <v>0</v>
      </c>
      <c r="O70" s="50">
        <f t="shared" si="50"/>
        <v>0</v>
      </c>
      <c r="P70" s="50">
        <f>+P71</f>
        <v>0</v>
      </c>
      <c r="Q70" s="50">
        <f>+Q71</f>
        <v>0</v>
      </c>
      <c r="R70" s="50">
        <f t="shared" si="4"/>
        <v>168193.36</v>
      </c>
    </row>
    <row r="71" spans="1:18" x14ac:dyDescent="0.2">
      <c r="A71" s="1" t="s">
        <v>102</v>
      </c>
      <c r="B71" s="3" t="s">
        <v>103</v>
      </c>
      <c r="C71" s="31">
        <v>600000</v>
      </c>
      <c r="D71" s="34">
        <v>149943.9</v>
      </c>
      <c r="E71" s="31">
        <v>749943.9</v>
      </c>
      <c r="F71" s="49">
        <v>0</v>
      </c>
      <c r="G71" s="49">
        <v>0</v>
      </c>
      <c r="H71" s="49">
        <v>0</v>
      </c>
      <c r="I71" s="49">
        <v>0</v>
      </c>
      <c r="J71" s="49">
        <v>269943.90000000002</v>
      </c>
      <c r="K71" s="49">
        <v>311806.64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f t="shared" si="4"/>
        <v>168193.36</v>
      </c>
    </row>
    <row r="72" spans="1:18" x14ac:dyDescent="0.2">
      <c r="A72" s="4" t="s">
        <v>104</v>
      </c>
      <c r="B72" s="9" t="s">
        <v>105</v>
      </c>
      <c r="C72" s="51">
        <f>+C73</f>
        <v>7000000</v>
      </c>
      <c r="D72" s="53">
        <f t="shared" ref="D72:I72" si="51">+D73</f>
        <v>-4980833.72</v>
      </c>
      <c r="E72" s="51">
        <f>+E73</f>
        <v>2019166.28</v>
      </c>
      <c r="F72" s="50">
        <f t="shared" si="51"/>
        <v>0</v>
      </c>
      <c r="G72" s="50">
        <f t="shared" si="51"/>
        <v>0</v>
      </c>
      <c r="H72" s="50">
        <f t="shared" si="51"/>
        <v>0</v>
      </c>
      <c r="I72" s="50">
        <f t="shared" si="51"/>
        <v>0</v>
      </c>
      <c r="J72" s="50">
        <f t="shared" ref="J72:O72" si="52">+J73</f>
        <v>462039.6</v>
      </c>
      <c r="K72" s="50">
        <f t="shared" si="52"/>
        <v>1414728.1</v>
      </c>
      <c r="L72" s="50">
        <f t="shared" si="52"/>
        <v>0</v>
      </c>
      <c r="M72" s="50">
        <f t="shared" si="52"/>
        <v>0</v>
      </c>
      <c r="N72" s="50">
        <f t="shared" si="52"/>
        <v>0</v>
      </c>
      <c r="O72" s="50">
        <f t="shared" si="52"/>
        <v>73755.759999999995</v>
      </c>
      <c r="P72" s="50">
        <f>+P73</f>
        <v>17093.23</v>
      </c>
      <c r="Q72" s="50">
        <f>+Q73</f>
        <v>72744.289999999994</v>
      </c>
      <c r="R72" s="50">
        <f t="shared" si="4"/>
        <v>-21194.69999999991</v>
      </c>
    </row>
    <row r="73" spans="1:18" s="4" customFormat="1" x14ac:dyDescent="0.2">
      <c r="A73" s="1" t="s">
        <v>106</v>
      </c>
      <c r="B73" s="3" t="s">
        <v>105</v>
      </c>
      <c r="C73" s="31">
        <v>7000000</v>
      </c>
      <c r="D73" s="34">
        <v>-4980833.72</v>
      </c>
      <c r="E73" s="31">
        <v>2019166.28</v>
      </c>
      <c r="F73" s="49">
        <v>0</v>
      </c>
      <c r="G73" s="49">
        <v>0</v>
      </c>
      <c r="H73" s="49">
        <v>0</v>
      </c>
      <c r="I73" s="49">
        <v>0</v>
      </c>
      <c r="J73" s="49">
        <v>462039.6</v>
      </c>
      <c r="K73" s="49">
        <v>1414728.1</v>
      </c>
      <c r="L73" s="49">
        <v>0</v>
      </c>
      <c r="M73" s="49">
        <v>0</v>
      </c>
      <c r="N73" s="49">
        <v>0</v>
      </c>
      <c r="O73" s="49">
        <v>73755.759999999995</v>
      </c>
      <c r="P73" s="49">
        <v>17093.23</v>
      </c>
      <c r="Q73" s="49">
        <v>72744.289999999994</v>
      </c>
      <c r="R73" s="49">
        <f t="shared" si="4"/>
        <v>-21194.69999999991</v>
      </c>
    </row>
    <row r="74" spans="1:18" x14ac:dyDescent="0.2">
      <c r="A74" s="4" t="s">
        <v>107</v>
      </c>
      <c r="B74" s="9" t="s">
        <v>108</v>
      </c>
      <c r="C74" s="51">
        <f>+C75</f>
        <v>21400000</v>
      </c>
      <c r="D74" s="53">
        <f>+D75</f>
        <v>2826558.79</v>
      </c>
      <c r="E74" s="51">
        <f>+E75</f>
        <v>24226558.789999999</v>
      </c>
      <c r="F74" s="50">
        <f t="shared" ref="D74:I74" si="53">+F75</f>
        <v>1272798.2</v>
      </c>
      <c r="G74" s="50">
        <f t="shared" si="53"/>
        <v>1589627.47</v>
      </c>
      <c r="H74" s="50">
        <f t="shared" si="53"/>
        <v>1618098.41</v>
      </c>
      <c r="I74" s="50">
        <f t="shared" si="53"/>
        <v>1650610.04</v>
      </c>
      <c r="J74" s="50">
        <f t="shared" ref="J74:O74" si="54">+J75</f>
        <v>1831974.18</v>
      </c>
      <c r="K74" s="50">
        <f t="shared" si="54"/>
        <v>4280701</v>
      </c>
      <c r="L74" s="50">
        <f t="shared" si="54"/>
        <v>1831332.15</v>
      </c>
      <c r="M74" s="50">
        <f t="shared" si="54"/>
        <v>1858018.92</v>
      </c>
      <c r="N74" s="50">
        <f t="shared" si="54"/>
        <v>0</v>
      </c>
      <c r="O74" s="50">
        <f t="shared" si="54"/>
        <v>3096637.2</v>
      </c>
      <c r="P74" s="50">
        <f>+P75</f>
        <v>2567327.2200000002</v>
      </c>
      <c r="Q74" s="50">
        <f>+Q75</f>
        <v>2628947.17</v>
      </c>
      <c r="R74" s="50">
        <f t="shared" si="4"/>
        <v>486.83000000147149</v>
      </c>
    </row>
    <row r="75" spans="1:18" s="4" customFormat="1" x14ac:dyDescent="0.2">
      <c r="A75" s="1" t="s">
        <v>109</v>
      </c>
      <c r="B75" s="3" t="s">
        <v>108</v>
      </c>
      <c r="C75" s="31">
        <v>21400000</v>
      </c>
      <c r="D75" s="34">
        <v>2826558.79</v>
      </c>
      <c r="E75" s="31">
        <v>24226558.789999999</v>
      </c>
      <c r="F75" s="49">
        <v>1272798.2</v>
      </c>
      <c r="G75" s="49">
        <v>1589627.47</v>
      </c>
      <c r="H75" s="49">
        <v>1618098.41</v>
      </c>
      <c r="I75" s="49">
        <v>1650610.04</v>
      </c>
      <c r="J75" s="49">
        <v>1831974.18</v>
      </c>
      <c r="K75" s="49">
        <v>4280701</v>
      </c>
      <c r="L75" s="49">
        <v>1831332.15</v>
      </c>
      <c r="M75" s="49">
        <v>1858018.92</v>
      </c>
      <c r="N75" s="49">
        <v>0</v>
      </c>
      <c r="O75" s="49">
        <v>3096637.2</v>
      </c>
      <c r="P75" s="49">
        <v>2567327.2200000002</v>
      </c>
      <c r="Q75" s="49">
        <v>2628947.17</v>
      </c>
      <c r="R75" s="49">
        <f t="shared" si="4"/>
        <v>486.83000000147149</v>
      </c>
    </row>
    <row r="76" spans="1:18" x14ac:dyDescent="0.2">
      <c r="A76" s="4" t="s">
        <v>110</v>
      </c>
      <c r="B76" s="9" t="s">
        <v>111</v>
      </c>
      <c r="C76" s="51">
        <f>+C77</f>
        <v>10000000</v>
      </c>
      <c r="D76" s="53">
        <f t="shared" ref="D76:I76" si="55">+D77</f>
        <v>-72145.06</v>
      </c>
      <c r="E76" s="51">
        <f>+E77</f>
        <v>9927854.9399999995</v>
      </c>
      <c r="F76" s="50">
        <f t="shared" si="55"/>
        <v>0</v>
      </c>
      <c r="G76" s="50">
        <f t="shared" si="55"/>
        <v>0</v>
      </c>
      <c r="H76" s="50">
        <f t="shared" si="55"/>
        <v>0</v>
      </c>
      <c r="I76" s="50">
        <f t="shared" si="55"/>
        <v>9927854.9399999995</v>
      </c>
      <c r="J76" s="50">
        <f t="shared" ref="J76:O76" si="56">+J77</f>
        <v>0</v>
      </c>
      <c r="K76" s="50">
        <f t="shared" si="56"/>
        <v>0</v>
      </c>
      <c r="L76" s="50">
        <f t="shared" si="56"/>
        <v>0</v>
      </c>
      <c r="M76" s="50">
        <f t="shared" si="56"/>
        <v>0</v>
      </c>
      <c r="N76" s="50">
        <f t="shared" si="56"/>
        <v>0</v>
      </c>
      <c r="O76" s="50">
        <f t="shared" si="56"/>
        <v>0</v>
      </c>
      <c r="P76" s="50">
        <f>+P77</f>
        <v>0</v>
      </c>
      <c r="Q76" s="50">
        <f>+Q77</f>
        <v>0</v>
      </c>
      <c r="R76" s="50">
        <f t="shared" ref="R76:R139" si="57">+E76-F76-G76-H76-I76-J76-K76-L76-M76-N76-O76-P76-Q76</f>
        <v>0</v>
      </c>
    </row>
    <row r="77" spans="1:18" s="4" customFormat="1" x14ac:dyDescent="0.2">
      <c r="A77" s="1" t="s">
        <v>112</v>
      </c>
      <c r="B77" s="3" t="s">
        <v>111</v>
      </c>
      <c r="C77" s="31">
        <v>10000000</v>
      </c>
      <c r="D77" s="34">
        <v>-72145.06</v>
      </c>
      <c r="E77" s="31">
        <v>9927854.9399999995</v>
      </c>
      <c r="F77" s="49">
        <v>0</v>
      </c>
      <c r="G77" s="49">
        <v>0</v>
      </c>
      <c r="H77" s="49">
        <v>0</v>
      </c>
      <c r="I77" s="49">
        <v>9927854.9399999995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f t="shared" si="57"/>
        <v>0</v>
      </c>
    </row>
    <row r="78" spans="1:18" x14ac:dyDescent="0.2">
      <c r="A78" s="4" t="s">
        <v>113</v>
      </c>
      <c r="B78" s="9" t="s">
        <v>114</v>
      </c>
      <c r="C78" s="51">
        <f>+C79+C80+C81</f>
        <v>10850000</v>
      </c>
      <c r="D78" s="53">
        <f t="shared" ref="D78:M78" si="58">+D79+D80+D81</f>
        <v>-184042.97</v>
      </c>
      <c r="E78" s="51">
        <f>+E79+E80+E81</f>
        <v>10665957.029999999</v>
      </c>
      <c r="F78" s="50">
        <f t="shared" si="58"/>
        <v>0</v>
      </c>
      <c r="G78" s="50">
        <f t="shared" si="58"/>
        <v>0</v>
      </c>
      <c r="H78" s="50">
        <f t="shared" si="58"/>
        <v>0</v>
      </c>
      <c r="I78" s="50">
        <f t="shared" si="58"/>
        <v>0</v>
      </c>
      <c r="J78" s="50">
        <f t="shared" si="58"/>
        <v>0</v>
      </c>
      <c r="K78" s="50">
        <f t="shared" si="58"/>
        <v>0</v>
      </c>
      <c r="L78" s="50">
        <f t="shared" si="58"/>
        <v>0</v>
      </c>
      <c r="M78" s="50">
        <f t="shared" si="58"/>
        <v>140420</v>
      </c>
      <c r="N78" s="50">
        <f>+N79+N80+N81</f>
        <v>115957.03</v>
      </c>
      <c r="O78" s="50">
        <f>+O79+O80+O81</f>
        <v>0</v>
      </c>
      <c r="P78" s="50">
        <f>+P79+P80+P81</f>
        <v>60000</v>
      </c>
      <c r="Q78" s="50">
        <f>+Q79+Q80+Q81</f>
        <v>8415128.0600000005</v>
      </c>
      <c r="R78" s="50">
        <f t="shared" si="57"/>
        <v>1934451.9399999995</v>
      </c>
    </row>
    <row r="79" spans="1:18" s="4" customFormat="1" x14ac:dyDescent="0.2">
      <c r="A79" s="1" t="s">
        <v>115</v>
      </c>
      <c r="B79" s="3" t="s">
        <v>116</v>
      </c>
      <c r="C79" s="31">
        <v>10400000</v>
      </c>
      <c r="D79" s="34">
        <v>-2473221.5099999998</v>
      </c>
      <c r="E79" s="31">
        <v>7926778.4900000002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140420</v>
      </c>
      <c r="N79" s="49">
        <v>0</v>
      </c>
      <c r="O79" s="49">
        <v>0</v>
      </c>
      <c r="P79" s="49">
        <v>60000</v>
      </c>
      <c r="Q79" s="49">
        <v>6094294.1500000004</v>
      </c>
      <c r="R79" s="49">
        <f t="shared" si="57"/>
        <v>1632064.3399999999</v>
      </c>
    </row>
    <row r="80" spans="1:18" s="4" customFormat="1" x14ac:dyDescent="0.2">
      <c r="A80" s="1" t="s">
        <v>117</v>
      </c>
      <c r="B80" s="3" t="s">
        <v>118</v>
      </c>
      <c r="C80" s="31">
        <v>450000</v>
      </c>
      <c r="D80" s="34">
        <v>2173221.5099999998</v>
      </c>
      <c r="E80" s="31">
        <v>2623221.5099999998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2320833.91</v>
      </c>
      <c r="R80" s="49">
        <f t="shared" si="57"/>
        <v>302387.59999999963</v>
      </c>
    </row>
    <row r="81" spans="1:18" s="4" customFormat="1" x14ac:dyDescent="0.2">
      <c r="A81" s="1" t="s">
        <v>448</v>
      </c>
      <c r="B81" s="3" t="s">
        <v>449</v>
      </c>
      <c r="C81" s="31">
        <v>0</v>
      </c>
      <c r="D81" s="34">
        <v>115957.03</v>
      </c>
      <c r="E81" s="31">
        <v>115957.03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115957.03</v>
      </c>
      <c r="O81" s="49">
        <v>0</v>
      </c>
      <c r="P81" s="49">
        <v>0</v>
      </c>
      <c r="Q81" s="49">
        <v>0</v>
      </c>
      <c r="R81" s="49">
        <f t="shared" si="57"/>
        <v>0</v>
      </c>
    </row>
    <row r="82" spans="1:18" s="4" customFormat="1" x14ac:dyDescent="0.2">
      <c r="A82" s="4" t="s">
        <v>119</v>
      </c>
      <c r="B82" s="9" t="s">
        <v>120</v>
      </c>
      <c r="C82" s="51">
        <f>+C83+C84+C85+C86+C87+C88</f>
        <v>7300000</v>
      </c>
      <c r="D82" s="53">
        <f>+D83+D84+D85+D86+D87+D88</f>
        <v>7820200</v>
      </c>
      <c r="E82" s="51">
        <f>+E83+E84+E85+E86+E87+E88</f>
        <v>15120200</v>
      </c>
      <c r="F82" s="50">
        <f t="shared" ref="F82:J82" si="59">+F83+F84+F85+F86+F87+F88</f>
        <v>0</v>
      </c>
      <c r="G82" s="50">
        <f t="shared" si="59"/>
        <v>4425</v>
      </c>
      <c r="H82" s="50">
        <f t="shared" si="59"/>
        <v>176871.38</v>
      </c>
      <c r="I82" s="50">
        <f t="shared" si="59"/>
        <v>195939</v>
      </c>
      <c r="J82" s="50">
        <f t="shared" si="59"/>
        <v>376567.26</v>
      </c>
      <c r="K82" s="50">
        <f t="shared" ref="K82:P82" si="60">+K83+K84+K85+K86+K87+K88</f>
        <v>282594.24</v>
      </c>
      <c r="L82" s="50">
        <f t="shared" si="60"/>
        <v>564363.19999999995</v>
      </c>
      <c r="M82" s="50">
        <f t="shared" si="60"/>
        <v>891948.72</v>
      </c>
      <c r="N82" s="50">
        <f t="shared" si="60"/>
        <v>237262.14</v>
      </c>
      <c r="O82" s="50">
        <f t="shared" si="60"/>
        <v>1330075.6599999999</v>
      </c>
      <c r="P82" s="50">
        <f t="shared" si="60"/>
        <v>4433718.58</v>
      </c>
      <c r="Q82" s="50">
        <f>+Q83+Q84+Q85+Q86+Q87+Q88</f>
        <v>3465231.1399999997</v>
      </c>
      <c r="R82" s="50">
        <f t="shared" si="57"/>
        <v>3161203.6799999988</v>
      </c>
    </row>
    <row r="83" spans="1:18" x14ac:dyDescent="0.2">
      <c r="A83" s="1" t="s">
        <v>121</v>
      </c>
      <c r="B83" s="3" t="s">
        <v>122</v>
      </c>
      <c r="C83" s="31">
        <v>200000</v>
      </c>
      <c r="D83" s="34">
        <v>-200000</v>
      </c>
      <c r="E83" s="31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f t="shared" si="57"/>
        <v>0</v>
      </c>
    </row>
    <row r="84" spans="1:18" s="4" customFormat="1" x14ac:dyDescent="0.2">
      <c r="A84" s="1" t="s">
        <v>421</v>
      </c>
      <c r="B84" s="3" t="s">
        <v>427</v>
      </c>
      <c r="C84" s="31">
        <v>0</v>
      </c>
      <c r="D84" s="34">
        <v>176871.38</v>
      </c>
      <c r="E84" s="31">
        <v>176871.38</v>
      </c>
      <c r="F84" s="49">
        <v>0</v>
      </c>
      <c r="G84" s="49">
        <v>0</v>
      </c>
      <c r="H84" s="49">
        <v>176871.38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f t="shared" si="57"/>
        <v>0</v>
      </c>
    </row>
    <row r="85" spans="1:18" s="4" customFormat="1" x14ac:dyDescent="0.2">
      <c r="A85" s="1" t="s">
        <v>123</v>
      </c>
      <c r="B85" s="3" t="s">
        <v>124</v>
      </c>
      <c r="C85" s="31">
        <v>1000000</v>
      </c>
      <c r="D85" s="34">
        <v>-500000</v>
      </c>
      <c r="E85" s="31">
        <v>500000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f t="shared" si="57"/>
        <v>500000</v>
      </c>
    </row>
    <row r="86" spans="1:18" s="4" customFormat="1" x14ac:dyDescent="0.2">
      <c r="A86" s="1" t="s">
        <v>125</v>
      </c>
      <c r="B86" s="3" t="s">
        <v>126</v>
      </c>
      <c r="C86" s="31">
        <v>5200000</v>
      </c>
      <c r="D86" s="34">
        <v>-157367.03</v>
      </c>
      <c r="E86" s="31">
        <v>5042632.97</v>
      </c>
      <c r="F86" s="49">
        <v>0</v>
      </c>
      <c r="G86" s="49">
        <v>4425</v>
      </c>
      <c r="H86" s="49">
        <v>0</v>
      </c>
      <c r="I86" s="49">
        <v>195939</v>
      </c>
      <c r="J86" s="49">
        <v>376567.26</v>
      </c>
      <c r="K86" s="49">
        <v>231394.24</v>
      </c>
      <c r="L86" s="49">
        <v>8850</v>
      </c>
      <c r="M86" s="49">
        <v>511467.12</v>
      </c>
      <c r="N86" s="49">
        <v>14478.14</v>
      </c>
      <c r="O86" s="49">
        <v>1330075.6599999999</v>
      </c>
      <c r="P86" s="49">
        <v>4425</v>
      </c>
      <c r="Q86" s="49">
        <v>1853429.59</v>
      </c>
      <c r="R86" s="49">
        <f t="shared" si="57"/>
        <v>511581.95999999973</v>
      </c>
    </row>
    <row r="87" spans="1:18" x14ac:dyDescent="0.2">
      <c r="A87" s="1" t="s">
        <v>127</v>
      </c>
      <c r="B87" s="3" t="s">
        <v>128</v>
      </c>
      <c r="C87" s="31">
        <v>400000</v>
      </c>
      <c r="D87" s="34">
        <v>620360.19999999995</v>
      </c>
      <c r="E87" s="31">
        <v>1020360.2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258398.8</v>
      </c>
      <c r="N87" s="49">
        <v>222784</v>
      </c>
      <c r="O87" s="49">
        <v>0</v>
      </c>
      <c r="P87" s="49">
        <v>87133.58</v>
      </c>
      <c r="Q87" s="49">
        <v>348534.33</v>
      </c>
      <c r="R87" s="49">
        <f t="shared" si="57"/>
        <v>103509.48999999987</v>
      </c>
    </row>
    <row r="88" spans="1:18" x14ac:dyDescent="0.2">
      <c r="A88" s="1" t="s">
        <v>129</v>
      </c>
      <c r="B88" s="3" t="s">
        <v>130</v>
      </c>
      <c r="C88" s="31">
        <v>500000</v>
      </c>
      <c r="D88" s="34">
        <v>7880335.4500000002</v>
      </c>
      <c r="E88" s="31">
        <v>8380335.4500000002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51200</v>
      </c>
      <c r="L88" s="49">
        <v>555513.19999999995</v>
      </c>
      <c r="M88" s="49">
        <v>122082.8</v>
      </c>
      <c r="N88" s="49">
        <v>0</v>
      </c>
      <c r="O88" s="49">
        <v>0</v>
      </c>
      <c r="P88" s="49">
        <v>4342160</v>
      </c>
      <c r="Q88" s="49">
        <v>1263267.22</v>
      </c>
      <c r="R88" s="49">
        <f t="shared" si="57"/>
        <v>2046112.2300000002</v>
      </c>
    </row>
    <row r="89" spans="1:18" x14ac:dyDescent="0.2">
      <c r="A89" s="4" t="s">
        <v>131</v>
      </c>
      <c r="B89" s="9" t="s">
        <v>132</v>
      </c>
      <c r="C89" s="51">
        <f>+C90</f>
        <v>2359300</v>
      </c>
      <c r="D89" s="53">
        <f t="shared" ref="D89:I89" si="61">+D90</f>
        <v>-1846651.92</v>
      </c>
      <c r="E89" s="51">
        <f>+E90</f>
        <v>512648.08</v>
      </c>
      <c r="F89" s="50">
        <f>+F90</f>
        <v>0</v>
      </c>
      <c r="G89" s="50">
        <f t="shared" si="61"/>
        <v>0</v>
      </c>
      <c r="H89" s="50">
        <f t="shared" si="61"/>
        <v>0</v>
      </c>
      <c r="I89" s="50">
        <f t="shared" si="61"/>
        <v>0</v>
      </c>
      <c r="J89" s="50">
        <f t="shared" ref="J89:O89" si="62">+J90</f>
        <v>0</v>
      </c>
      <c r="K89" s="50">
        <f t="shared" si="62"/>
        <v>0</v>
      </c>
      <c r="L89" s="50">
        <f t="shared" si="62"/>
        <v>0</v>
      </c>
      <c r="M89" s="50">
        <f t="shared" si="62"/>
        <v>0</v>
      </c>
      <c r="N89" s="50">
        <f t="shared" si="62"/>
        <v>0</v>
      </c>
      <c r="O89" s="50">
        <f t="shared" si="62"/>
        <v>0</v>
      </c>
      <c r="P89" s="50">
        <f>+P90</f>
        <v>0</v>
      </c>
      <c r="Q89" s="50">
        <f>+Q90</f>
        <v>0</v>
      </c>
      <c r="R89" s="50">
        <f t="shared" si="57"/>
        <v>512648.08</v>
      </c>
    </row>
    <row r="90" spans="1:18" s="4" customFormat="1" x14ac:dyDescent="0.2">
      <c r="A90" s="1" t="s">
        <v>399</v>
      </c>
      <c r="B90" s="3" t="s">
        <v>406</v>
      </c>
      <c r="C90" s="31">
        <v>2359300</v>
      </c>
      <c r="D90" s="34">
        <v>-1846651.92</v>
      </c>
      <c r="E90" s="31">
        <v>512648.08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f t="shared" si="57"/>
        <v>512648.08</v>
      </c>
    </row>
    <row r="91" spans="1:18" s="4" customFormat="1" x14ac:dyDescent="0.2">
      <c r="A91" s="4" t="s">
        <v>133</v>
      </c>
      <c r="B91" s="9" t="s">
        <v>134</v>
      </c>
      <c r="C91" s="51">
        <f>+C92</f>
        <v>50000</v>
      </c>
      <c r="D91" s="53">
        <f t="shared" ref="D91:I91" si="63">+D92</f>
        <v>-50000</v>
      </c>
      <c r="E91" s="51">
        <f>+E92</f>
        <v>0</v>
      </c>
      <c r="F91" s="50">
        <f t="shared" si="63"/>
        <v>0</v>
      </c>
      <c r="G91" s="50">
        <f t="shared" si="63"/>
        <v>0</v>
      </c>
      <c r="H91" s="50">
        <f t="shared" si="63"/>
        <v>0</v>
      </c>
      <c r="I91" s="50">
        <f t="shared" si="63"/>
        <v>0</v>
      </c>
      <c r="J91" s="50">
        <f t="shared" ref="J91:O91" si="64">+J92</f>
        <v>0</v>
      </c>
      <c r="K91" s="50">
        <f t="shared" si="64"/>
        <v>0</v>
      </c>
      <c r="L91" s="50">
        <f t="shared" si="64"/>
        <v>0</v>
      </c>
      <c r="M91" s="50">
        <f t="shared" si="64"/>
        <v>0</v>
      </c>
      <c r="N91" s="50">
        <f t="shared" si="64"/>
        <v>0</v>
      </c>
      <c r="O91" s="50">
        <f t="shared" si="64"/>
        <v>0</v>
      </c>
      <c r="P91" s="50">
        <f>+P92</f>
        <v>0</v>
      </c>
      <c r="Q91" s="50">
        <f>+Q92</f>
        <v>0</v>
      </c>
      <c r="R91" s="50">
        <f t="shared" si="57"/>
        <v>0</v>
      </c>
    </row>
    <row r="92" spans="1:18" x14ac:dyDescent="0.2">
      <c r="A92" s="1" t="s">
        <v>135</v>
      </c>
      <c r="B92" s="3" t="s">
        <v>134</v>
      </c>
      <c r="C92" s="31">
        <v>50000</v>
      </c>
      <c r="D92" s="34">
        <v>-50000</v>
      </c>
      <c r="E92" s="31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f t="shared" si="57"/>
        <v>0</v>
      </c>
    </row>
    <row r="93" spans="1:18" s="4" customFormat="1" x14ac:dyDescent="0.2">
      <c r="A93" s="4" t="s">
        <v>136</v>
      </c>
      <c r="B93" s="9" t="s">
        <v>137</v>
      </c>
      <c r="C93" s="51">
        <f>+C94+C95</f>
        <v>3000000</v>
      </c>
      <c r="D93" s="53">
        <f>+D94+D95</f>
        <v>-1848958.1400000001</v>
      </c>
      <c r="E93" s="51">
        <f>+E94+E95</f>
        <v>1151041.8599999999</v>
      </c>
      <c r="F93" s="50">
        <f t="shared" ref="F93:K93" si="65">+F94+F95</f>
        <v>0</v>
      </c>
      <c r="G93" s="50">
        <f t="shared" si="65"/>
        <v>0</v>
      </c>
      <c r="H93" s="50">
        <f t="shared" si="65"/>
        <v>0</v>
      </c>
      <c r="I93" s="50">
        <f t="shared" si="65"/>
        <v>0</v>
      </c>
      <c r="J93" s="50">
        <f t="shared" si="65"/>
        <v>49331.16</v>
      </c>
      <c r="K93" s="50">
        <f t="shared" si="65"/>
        <v>0</v>
      </c>
      <c r="L93" s="50">
        <f>+L94+L95</f>
        <v>29101.05</v>
      </c>
      <c r="M93" s="50">
        <f>+M94+M95</f>
        <v>41101.35</v>
      </c>
      <c r="N93" s="50">
        <f>+N94+N95</f>
        <v>0</v>
      </c>
      <c r="O93" s="50">
        <f>+O94+O95</f>
        <v>334228.77</v>
      </c>
      <c r="P93" s="50">
        <f>+P94+P95</f>
        <v>18299.91</v>
      </c>
      <c r="Q93" s="50">
        <f>+Q94+Q95</f>
        <v>20199.89</v>
      </c>
      <c r="R93" s="50">
        <f t="shared" si="57"/>
        <v>658779.72999999986</v>
      </c>
    </row>
    <row r="94" spans="1:18" x14ac:dyDescent="0.2">
      <c r="A94" s="1" t="s">
        <v>138</v>
      </c>
      <c r="B94" s="3" t="s">
        <v>139</v>
      </c>
      <c r="C94" s="31">
        <v>3000000</v>
      </c>
      <c r="D94" s="34">
        <v>-2102209.5</v>
      </c>
      <c r="E94" s="31">
        <v>897790.5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290929</v>
      </c>
      <c r="P94" s="49">
        <v>0</v>
      </c>
      <c r="Q94" s="49">
        <v>0</v>
      </c>
      <c r="R94" s="49">
        <f t="shared" si="57"/>
        <v>606861.5</v>
      </c>
    </row>
    <row r="95" spans="1:18" x14ac:dyDescent="0.2">
      <c r="A95" s="1" t="s">
        <v>422</v>
      </c>
      <c r="B95" s="3" t="s">
        <v>428</v>
      </c>
      <c r="C95" s="31">
        <v>0</v>
      </c>
      <c r="D95" s="34">
        <v>253251.36</v>
      </c>
      <c r="E95" s="31">
        <v>253251.36</v>
      </c>
      <c r="F95" s="49">
        <v>0</v>
      </c>
      <c r="G95" s="49">
        <v>0</v>
      </c>
      <c r="H95" s="49">
        <v>0</v>
      </c>
      <c r="I95" s="49">
        <v>0</v>
      </c>
      <c r="J95" s="49">
        <v>49331.16</v>
      </c>
      <c r="K95" s="49">
        <v>0</v>
      </c>
      <c r="L95" s="49">
        <v>29101.05</v>
      </c>
      <c r="M95" s="49">
        <v>41101.35</v>
      </c>
      <c r="N95" s="49">
        <v>0</v>
      </c>
      <c r="O95" s="49">
        <v>43299.77</v>
      </c>
      <c r="P95" s="49">
        <v>18299.91</v>
      </c>
      <c r="Q95" s="49">
        <v>20199.89</v>
      </c>
      <c r="R95" s="49">
        <f t="shared" si="57"/>
        <v>51918.229999999996</v>
      </c>
    </row>
    <row r="96" spans="1:18" s="4" customFormat="1" x14ac:dyDescent="0.2">
      <c r="A96" s="4" t="s">
        <v>140</v>
      </c>
      <c r="B96" s="9" t="s">
        <v>141</v>
      </c>
      <c r="C96" s="51">
        <f>+C97+C98</f>
        <v>15600000</v>
      </c>
      <c r="D96" s="53">
        <f>+D97+D98</f>
        <v>1000000</v>
      </c>
      <c r="E96" s="51">
        <f>+E97+E98</f>
        <v>16600000</v>
      </c>
      <c r="F96" s="50">
        <f>+F97+F98</f>
        <v>0</v>
      </c>
      <c r="G96" s="50">
        <f>+G97+G98</f>
        <v>0</v>
      </c>
      <c r="H96" s="50">
        <f>+H97+H98</f>
        <v>0</v>
      </c>
      <c r="I96" s="50">
        <f>+I97+I98</f>
        <v>0</v>
      </c>
      <c r="J96" s="50">
        <f>+J97+J98</f>
        <v>0</v>
      </c>
      <c r="K96" s="50">
        <f>+K97+K98</f>
        <v>1221182</v>
      </c>
      <c r="L96" s="50">
        <f>+L97+L98</f>
        <v>401849</v>
      </c>
      <c r="M96" s="50">
        <f>+M97+M98</f>
        <v>363086</v>
      </c>
      <c r="N96" s="50">
        <f>+N97+N98</f>
        <v>2321001</v>
      </c>
      <c r="O96" s="50">
        <f>+O97+O98</f>
        <v>404737.99</v>
      </c>
      <c r="P96" s="50">
        <f>+P97+P98</f>
        <v>2285955</v>
      </c>
      <c r="Q96" s="50">
        <f>+Q97+Q98</f>
        <v>7143559</v>
      </c>
      <c r="R96" s="50">
        <f t="shared" si="57"/>
        <v>2458630.0099999998</v>
      </c>
    </row>
    <row r="97" spans="1:18" x14ac:dyDescent="0.2">
      <c r="A97" s="1" t="s">
        <v>142</v>
      </c>
      <c r="B97" s="3" t="s">
        <v>143</v>
      </c>
      <c r="C97" s="31">
        <v>15600000</v>
      </c>
      <c r="D97" s="34">
        <v>926000</v>
      </c>
      <c r="E97" s="31">
        <v>16526000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1221182</v>
      </c>
      <c r="L97" s="49">
        <v>401849</v>
      </c>
      <c r="M97" s="49">
        <v>363086</v>
      </c>
      <c r="N97" s="49">
        <v>2321001</v>
      </c>
      <c r="O97" s="49">
        <v>404737.99</v>
      </c>
      <c r="P97" s="49">
        <v>2285955</v>
      </c>
      <c r="Q97" s="49">
        <v>7143559</v>
      </c>
      <c r="R97" s="49">
        <f t="shared" si="57"/>
        <v>2384630.0099999998</v>
      </c>
    </row>
    <row r="98" spans="1:18" x14ac:dyDescent="0.2">
      <c r="A98" s="1" t="s">
        <v>469</v>
      </c>
      <c r="B98" s="3" t="s">
        <v>470</v>
      </c>
      <c r="C98" s="31">
        <v>0</v>
      </c>
      <c r="D98" s="34">
        <v>74000</v>
      </c>
      <c r="E98" s="31">
        <v>74000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f t="shared" si="57"/>
        <v>74000</v>
      </c>
    </row>
    <row r="99" spans="1:18" x14ac:dyDescent="0.2">
      <c r="A99" s="4" t="s">
        <v>144</v>
      </c>
      <c r="B99" s="9" t="s">
        <v>145</v>
      </c>
      <c r="C99" s="51">
        <f>+C100+C101+C102+C103+C104+C105</f>
        <v>20004479</v>
      </c>
      <c r="D99" s="53">
        <f>+D100+D101+D102+D103+D104+D105</f>
        <v>126249629.84</v>
      </c>
      <c r="E99" s="51">
        <f>+E100+E101+E102+E103+E104+E105</f>
        <v>146254108.84</v>
      </c>
      <c r="F99" s="50">
        <f t="shared" ref="F99:N99" si="66">+F100+F101+F103+F104+F105</f>
        <v>0</v>
      </c>
      <c r="G99" s="50">
        <f t="shared" si="66"/>
        <v>89500</v>
      </c>
      <c r="H99" s="50">
        <f t="shared" si="66"/>
        <v>305900</v>
      </c>
      <c r="I99" s="50">
        <f t="shared" si="66"/>
        <v>758108.81</v>
      </c>
      <c r="J99" s="50">
        <f t="shared" si="66"/>
        <v>2175824.85</v>
      </c>
      <c r="K99" s="50">
        <f t="shared" si="66"/>
        <v>1820422.3900000001</v>
      </c>
      <c r="L99" s="50">
        <f t="shared" si="66"/>
        <v>1704858.2</v>
      </c>
      <c r="M99" s="50">
        <f t="shared" si="66"/>
        <v>1718347.63</v>
      </c>
      <c r="N99" s="50">
        <f t="shared" si="66"/>
        <v>3350643.44</v>
      </c>
      <c r="O99" s="50">
        <f>+O100+O101+O102+O103+O104+O105</f>
        <v>594643.69999999995</v>
      </c>
      <c r="P99" s="50">
        <f>+P100+P101+P102+P103+P104+P105</f>
        <v>2268268.5</v>
      </c>
      <c r="Q99" s="50">
        <f>+Q100+Q101+Q102+Q103+Q104+Q105</f>
        <v>128799096.08000001</v>
      </c>
      <c r="R99" s="50">
        <f t="shared" si="57"/>
        <v>2668495.2400000244</v>
      </c>
    </row>
    <row r="100" spans="1:18" s="4" customFormat="1" x14ac:dyDescent="0.2">
      <c r="A100" s="1" t="s">
        <v>400</v>
      </c>
      <c r="B100" s="3" t="s">
        <v>146</v>
      </c>
      <c r="C100" s="31">
        <v>700000</v>
      </c>
      <c r="D100" s="34">
        <v>-700000</v>
      </c>
      <c r="E100" s="31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f t="shared" si="57"/>
        <v>0</v>
      </c>
    </row>
    <row r="101" spans="1:18" x14ac:dyDescent="0.2">
      <c r="A101" s="1" t="s">
        <v>401</v>
      </c>
      <c r="B101" s="3" t="s">
        <v>147</v>
      </c>
      <c r="C101" s="31">
        <v>1500000</v>
      </c>
      <c r="D101" s="34">
        <v>3776351.96</v>
      </c>
      <c r="E101" s="31">
        <v>5276351.96</v>
      </c>
      <c r="F101" s="49">
        <v>0</v>
      </c>
      <c r="G101" s="49">
        <v>29500</v>
      </c>
      <c r="H101" s="49">
        <v>5900</v>
      </c>
      <c r="I101" s="49">
        <v>398993.4</v>
      </c>
      <c r="J101" s="49">
        <v>88877.6</v>
      </c>
      <c r="K101" s="49">
        <v>387075.4</v>
      </c>
      <c r="L101" s="49">
        <v>762858.2</v>
      </c>
      <c r="M101" s="49">
        <v>158379.6</v>
      </c>
      <c r="N101" s="49">
        <v>100949</v>
      </c>
      <c r="O101" s="49">
        <v>93113.8</v>
      </c>
      <c r="P101" s="49">
        <v>1116551.3999999999</v>
      </c>
      <c r="Q101" s="49">
        <v>1444497</v>
      </c>
      <c r="R101" s="49">
        <f t="shared" si="57"/>
        <v>689656.55999999959</v>
      </c>
    </row>
    <row r="102" spans="1:18" x14ac:dyDescent="0.2">
      <c r="A102" s="1" t="s">
        <v>461</v>
      </c>
      <c r="B102" s="3" t="s">
        <v>462</v>
      </c>
      <c r="C102" s="31">
        <v>0</v>
      </c>
      <c r="D102" s="34">
        <v>234908</v>
      </c>
      <c r="E102" s="31">
        <v>234908</v>
      </c>
      <c r="F102" s="49">
        <v>0</v>
      </c>
      <c r="G102" s="49">
        <v>0</v>
      </c>
      <c r="H102" s="49"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234907.32</v>
      </c>
      <c r="R102" s="49">
        <f t="shared" si="57"/>
        <v>0.67999999999301508</v>
      </c>
    </row>
    <row r="103" spans="1:18" s="4" customFormat="1" x14ac:dyDescent="0.2">
      <c r="A103" s="1" t="s">
        <v>402</v>
      </c>
      <c r="B103" s="3" t="s">
        <v>148</v>
      </c>
      <c r="C103" s="31">
        <v>5200000</v>
      </c>
      <c r="D103" s="34">
        <v>-2982721.29</v>
      </c>
      <c r="E103" s="31">
        <v>2217278.71</v>
      </c>
      <c r="F103" s="49">
        <v>0</v>
      </c>
      <c r="G103" s="49">
        <v>60000</v>
      </c>
      <c r="H103" s="49">
        <v>0</v>
      </c>
      <c r="I103" s="49">
        <v>54900</v>
      </c>
      <c r="J103" s="49">
        <v>1038947.25</v>
      </c>
      <c r="K103" s="49">
        <v>353937.78</v>
      </c>
      <c r="L103" s="49">
        <v>0</v>
      </c>
      <c r="M103" s="49">
        <v>269550</v>
      </c>
      <c r="N103" s="49">
        <v>286544.61</v>
      </c>
      <c r="O103" s="49">
        <v>171394.61</v>
      </c>
      <c r="P103" s="49">
        <v>302117.09999999998</v>
      </c>
      <c r="Q103" s="49">
        <v>0</v>
      </c>
      <c r="R103" s="49">
        <f t="shared" si="57"/>
        <v>-320112.64000000001</v>
      </c>
    </row>
    <row r="104" spans="1:18" x14ac:dyDescent="0.2">
      <c r="A104" s="1" t="s">
        <v>149</v>
      </c>
      <c r="B104" s="3" t="s">
        <v>150</v>
      </c>
      <c r="C104" s="31">
        <v>604479</v>
      </c>
      <c r="D104" s="34">
        <v>727382.01</v>
      </c>
      <c r="E104" s="31">
        <v>1331861.01</v>
      </c>
      <c r="F104" s="49">
        <v>0</v>
      </c>
      <c r="G104" s="49">
        <v>0</v>
      </c>
      <c r="H104" s="49">
        <v>0</v>
      </c>
      <c r="I104" s="49">
        <v>0</v>
      </c>
      <c r="J104" s="49">
        <v>200000</v>
      </c>
      <c r="K104" s="49">
        <v>0</v>
      </c>
      <c r="L104" s="49">
        <v>0</v>
      </c>
      <c r="M104" s="49">
        <v>0</v>
      </c>
      <c r="N104" s="49">
        <v>501618</v>
      </c>
      <c r="O104" s="49">
        <v>101244</v>
      </c>
      <c r="P104" s="49">
        <v>0</v>
      </c>
      <c r="Q104" s="49">
        <v>528999</v>
      </c>
      <c r="R104" s="49">
        <f t="shared" si="57"/>
        <v>1.0000000009313226E-2</v>
      </c>
    </row>
    <row r="105" spans="1:18" s="4" customFormat="1" x14ac:dyDescent="0.2">
      <c r="A105" s="1" t="s">
        <v>151</v>
      </c>
      <c r="B105" s="3" t="s">
        <v>152</v>
      </c>
      <c r="C105" s="31">
        <v>12000000</v>
      </c>
      <c r="D105" s="34">
        <v>125193709.16</v>
      </c>
      <c r="E105" s="31">
        <v>137193709.16</v>
      </c>
      <c r="F105" s="49">
        <v>0</v>
      </c>
      <c r="G105" s="49">
        <v>0</v>
      </c>
      <c r="H105" s="49">
        <v>300000</v>
      </c>
      <c r="I105" s="49">
        <v>304215.40999999997</v>
      </c>
      <c r="J105" s="49">
        <v>848000</v>
      </c>
      <c r="K105" s="49">
        <v>1079409.21</v>
      </c>
      <c r="L105" s="49">
        <v>942000</v>
      </c>
      <c r="M105" s="49">
        <v>1290418.03</v>
      </c>
      <c r="N105" s="49">
        <v>2461531.83</v>
      </c>
      <c r="O105" s="49">
        <v>228891.29</v>
      </c>
      <c r="P105" s="49">
        <v>849600</v>
      </c>
      <c r="Q105" s="49">
        <v>126590692.76000001</v>
      </c>
      <c r="R105" s="49">
        <f t="shared" si="57"/>
        <v>2298950.6299999803</v>
      </c>
    </row>
    <row r="106" spans="1:18" x14ac:dyDescent="0.2">
      <c r="A106" s="4" t="s">
        <v>153</v>
      </c>
      <c r="B106" s="9" t="s">
        <v>154</v>
      </c>
      <c r="C106" s="51">
        <f>+C107</f>
        <v>3000000</v>
      </c>
      <c r="D106" s="53">
        <f t="shared" ref="D106:E106" si="67">+D107</f>
        <v>-2896500</v>
      </c>
      <c r="E106" s="51">
        <f>+E107</f>
        <v>103500</v>
      </c>
      <c r="F106" s="50">
        <f t="shared" ref="F106:I106" si="68">+F107</f>
        <v>0</v>
      </c>
      <c r="G106" s="50">
        <f t="shared" si="68"/>
        <v>0</v>
      </c>
      <c r="H106" s="50">
        <f t="shared" si="68"/>
        <v>0</v>
      </c>
      <c r="I106" s="50">
        <f t="shared" si="68"/>
        <v>0</v>
      </c>
      <c r="J106" s="50">
        <f t="shared" ref="J106:O106" si="69">+J107</f>
        <v>0</v>
      </c>
      <c r="K106" s="50">
        <f t="shared" si="69"/>
        <v>0</v>
      </c>
      <c r="L106" s="50">
        <f t="shared" si="69"/>
        <v>0</v>
      </c>
      <c r="M106" s="50">
        <f t="shared" si="69"/>
        <v>0</v>
      </c>
      <c r="N106" s="50">
        <f t="shared" si="69"/>
        <v>0</v>
      </c>
      <c r="O106" s="50">
        <f t="shared" si="69"/>
        <v>0</v>
      </c>
      <c r="P106" s="50">
        <f>+P107</f>
        <v>103500</v>
      </c>
      <c r="Q106" s="50">
        <f>+Q107</f>
        <v>0</v>
      </c>
      <c r="R106" s="50">
        <f t="shared" si="57"/>
        <v>0</v>
      </c>
    </row>
    <row r="107" spans="1:18" s="4" customFormat="1" x14ac:dyDescent="0.2">
      <c r="A107" s="1" t="s">
        <v>155</v>
      </c>
      <c r="B107" s="3" t="s">
        <v>156</v>
      </c>
      <c r="C107" s="31">
        <v>3000000</v>
      </c>
      <c r="D107" s="34">
        <v>-2896500</v>
      </c>
      <c r="E107" s="31">
        <v>103500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103500</v>
      </c>
      <c r="Q107" s="49">
        <v>0</v>
      </c>
      <c r="R107" s="49">
        <f t="shared" si="57"/>
        <v>0</v>
      </c>
    </row>
    <row r="108" spans="1:18" x14ac:dyDescent="0.2">
      <c r="A108" s="4" t="s">
        <v>157</v>
      </c>
      <c r="B108" s="9" t="s">
        <v>158</v>
      </c>
      <c r="C108" s="51">
        <f>+C109</f>
        <v>50000</v>
      </c>
      <c r="D108" s="53">
        <f t="shared" ref="D108:H108" si="70">+D109</f>
        <v>419400</v>
      </c>
      <c r="E108" s="51">
        <f>+E109</f>
        <v>469400</v>
      </c>
      <c r="F108" s="50">
        <f t="shared" si="70"/>
        <v>0</v>
      </c>
      <c r="G108" s="50">
        <f t="shared" si="70"/>
        <v>0</v>
      </c>
      <c r="H108" s="50">
        <f t="shared" si="70"/>
        <v>0</v>
      </c>
      <c r="I108" s="50">
        <f t="shared" ref="I108:N108" si="71">+I109</f>
        <v>0</v>
      </c>
      <c r="J108" s="50">
        <f t="shared" si="71"/>
        <v>141600</v>
      </c>
      <c r="K108" s="50">
        <f t="shared" si="71"/>
        <v>0</v>
      </c>
      <c r="L108" s="50">
        <f t="shared" si="71"/>
        <v>0</v>
      </c>
      <c r="M108" s="50">
        <f t="shared" si="71"/>
        <v>0</v>
      </c>
      <c r="N108" s="50">
        <f t="shared" si="71"/>
        <v>315980</v>
      </c>
      <c r="O108" s="50">
        <f>+O109</f>
        <v>0</v>
      </c>
      <c r="P108" s="50">
        <f>+P109</f>
        <v>0</v>
      </c>
      <c r="Q108" s="50">
        <f>+Q109</f>
        <v>0</v>
      </c>
      <c r="R108" s="50">
        <f t="shared" si="57"/>
        <v>11820</v>
      </c>
    </row>
    <row r="109" spans="1:18" s="4" customFormat="1" x14ac:dyDescent="0.2">
      <c r="A109" s="1" t="s">
        <v>159</v>
      </c>
      <c r="B109" s="3" t="s">
        <v>158</v>
      </c>
      <c r="C109" s="31">
        <v>50000</v>
      </c>
      <c r="D109" s="34">
        <v>419400</v>
      </c>
      <c r="E109" s="31">
        <v>469400</v>
      </c>
      <c r="F109" s="49">
        <v>0</v>
      </c>
      <c r="G109" s="49">
        <v>0</v>
      </c>
      <c r="H109" s="49">
        <v>0</v>
      </c>
      <c r="I109" s="49">
        <v>0</v>
      </c>
      <c r="J109" s="49">
        <v>141600</v>
      </c>
      <c r="K109" s="49">
        <v>0</v>
      </c>
      <c r="L109" s="49">
        <v>0</v>
      </c>
      <c r="M109" s="49">
        <v>0</v>
      </c>
      <c r="N109" s="49">
        <v>315980</v>
      </c>
      <c r="O109" s="49">
        <v>0</v>
      </c>
      <c r="P109" s="49">
        <v>0</v>
      </c>
      <c r="Q109" s="49">
        <v>0</v>
      </c>
      <c r="R109" s="49">
        <f t="shared" si="57"/>
        <v>11820</v>
      </c>
    </row>
    <row r="110" spans="1:18" x14ac:dyDescent="0.2">
      <c r="A110" s="4" t="s">
        <v>160</v>
      </c>
      <c r="B110" s="9" t="s">
        <v>161</v>
      </c>
      <c r="C110" s="51">
        <f>+C111+C112</f>
        <v>20301597</v>
      </c>
      <c r="D110" s="53">
        <f t="shared" ref="D110:J110" si="72">+D111+D112</f>
        <v>-2163679.2400000002</v>
      </c>
      <c r="E110" s="51">
        <f>+E111+E112</f>
        <v>18137917.760000002</v>
      </c>
      <c r="F110" s="50">
        <f t="shared" si="72"/>
        <v>0</v>
      </c>
      <c r="G110" s="50">
        <f t="shared" si="72"/>
        <v>185735</v>
      </c>
      <c r="H110" s="50">
        <f t="shared" si="72"/>
        <v>1823654.6</v>
      </c>
      <c r="I110" s="50">
        <f t="shared" si="72"/>
        <v>118354</v>
      </c>
      <c r="J110" s="50">
        <f t="shared" si="72"/>
        <v>1760866.8</v>
      </c>
      <c r="K110" s="49">
        <f t="shared" ref="K110:P110" si="73">+K111+K112</f>
        <v>0</v>
      </c>
      <c r="L110" s="50">
        <f t="shared" si="73"/>
        <v>1251443.69</v>
      </c>
      <c r="M110" s="50">
        <f t="shared" si="73"/>
        <v>1047379.75</v>
      </c>
      <c r="N110" s="50">
        <f t="shared" si="73"/>
        <v>3559804.63</v>
      </c>
      <c r="O110" s="50">
        <f t="shared" si="73"/>
        <v>1617376.12</v>
      </c>
      <c r="P110" s="50">
        <f t="shared" si="73"/>
        <v>528905.5</v>
      </c>
      <c r="Q110" s="50">
        <f>+Q111+Q112</f>
        <v>6250240.2799999993</v>
      </c>
      <c r="R110" s="50">
        <f t="shared" si="57"/>
        <v>-5842.60999999661</v>
      </c>
    </row>
    <row r="111" spans="1:18" x14ac:dyDescent="0.2">
      <c r="A111" s="1" t="s">
        <v>162</v>
      </c>
      <c r="B111" s="3" t="s">
        <v>161</v>
      </c>
      <c r="C111" s="31">
        <v>5200000</v>
      </c>
      <c r="D111" s="34">
        <v>6264102.9000000004</v>
      </c>
      <c r="E111" s="31">
        <v>11464102.9</v>
      </c>
      <c r="F111" s="49">
        <v>0</v>
      </c>
      <c r="G111" s="49">
        <v>0</v>
      </c>
      <c r="H111" s="49">
        <v>1823654.6</v>
      </c>
      <c r="I111" s="49">
        <v>118354</v>
      </c>
      <c r="J111" s="49">
        <v>1760866.8</v>
      </c>
      <c r="K111" s="49">
        <v>0</v>
      </c>
      <c r="L111" s="49">
        <v>905439.35</v>
      </c>
      <c r="M111" s="49">
        <v>328668.89</v>
      </c>
      <c r="N111" s="49">
        <v>2842684.9</v>
      </c>
      <c r="O111" s="49">
        <v>1393592.98</v>
      </c>
      <c r="P111" s="49">
        <v>182074</v>
      </c>
      <c r="Q111" s="49">
        <v>2106616.36</v>
      </c>
      <c r="R111" s="49">
        <f t="shared" si="57"/>
        <v>2151.0200000018813</v>
      </c>
    </row>
    <row r="112" spans="1:18" x14ac:dyDescent="0.2">
      <c r="A112" s="1" t="s">
        <v>163</v>
      </c>
      <c r="B112" s="3" t="s">
        <v>164</v>
      </c>
      <c r="C112" s="31">
        <v>15101597</v>
      </c>
      <c r="D112" s="65">
        <v>-8427782.1400000006</v>
      </c>
      <c r="E112" s="31">
        <v>6673814.8600000003</v>
      </c>
      <c r="F112" s="49">
        <v>0</v>
      </c>
      <c r="G112" s="49">
        <v>185735</v>
      </c>
      <c r="H112" s="49">
        <v>0</v>
      </c>
      <c r="I112" s="49">
        <v>0</v>
      </c>
      <c r="J112" s="49">
        <v>0</v>
      </c>
      <c r="K112" s="49">
        <v>0</v>
      </c>
      <c r="L112" s="49">
        <v>346004.34</v>
      </c>
      <c r="M112" s="49">
        <v>718710.86</v>
      </c>
      <c r="N112" s="49">
        <v>717119.73</v>
      </c>
      <c r="O112" s="49">
        <v>223783.14</v>
      </c>
      <c r="P112" s="49">
        <v>346831.5</v>
      </c>
      <c r="Q112" s="49">
        <v>4143623.92</v>
      </c>
      <c r="R112" s="49">
        <f t="shared" si="57"/>
        <v>-7993.6299999998882</v>
      </c>
    </row>
    <row r="113" spans="1:18" x14ac:dyDescent="0.2">
      <c r="A113" s="4" t="s">
        <v>165</v>
      </c>
      <c r="B113" s="9" t="s">
        <v>166</v>
      </c>
      <c r="C113" s="51">
        <f>+C114</f>
        <v>5200000</v>
      </c>
      <c r="D113" s="53">
        <f t="shared" ref="D113:I113" si="74">+D114</f>
        <v>174956.87</v>
      </c>
      <c r="E113" s="51">
        <f>+E114</f>
        <v>5374956.8700000001</v>
      </c>
      <c r="F113" s="50">
        <f t="shared" si="74"/>
        <v>0</v>
      </c>
      <c r="G113" s="50">
        <f t="shared" si="74"/>
        <v>221250</v>
      </c>
      <c r="H113" s="50">
        <f t="shared" si="74"/>
        <v>380227.5</v>
      </c>
      <c r="I113" s="50">
        <f t="shared" si="74"/>
        <v>262257.2</v>
      </c>
      <c r="J113" s="50">
        <f t="shared" ref="J113:O113" si="75">+J114</f>
        <v>327132.40000000002</v>
      </c>
      <c r="K113" s="50">
        <f t="shared" si="75"/>
        <v>179288.7</v>
      </c>
      <c r="L113" s="50">
        <f t="shared" si="75"/>
        <v>26040</v>
      </c>
      <c r="M113" s="50">
        <f t="shared" si="75"/>
        <v>111510</v>
      </c>
      <c r="N113" s="50">
        <f t="shared" si="75"/>
        <v>811063.1</v>
      </c>
      <c r="O113" s="50">
        <f t="shared" si="75"/>
        <v>426363</v>
      </c>
      <c r="P113" s="50">
        <f>+P114</f>
        <v>588914.63</v>
      </c>
      <c r="Q113" s="50">
        <f>+Q114</f>
        <v>931368.79</v>
      </c>
      <c r="R113" s="50">
        <f t="shared" si="57"/>
        <v>1109541.5499999998</v>
      </c>
    </row>
    <row r="114" spans="1:18" x14ac:dyDescent="0.2">
      <c r="A114" s="1" t="s">
        <v>167</v>
      </c>
      <c r="B114" s="3" t="s">
        <v>166</v>
      </c>
      <c r="C114" s="31">
        <v>5200000</v>
      </c>
      <c r="D114" s="34">
        <v>174956.87</v>
      </c>
      <c r="E114" s="31">
        <v>5374956.8700000001</v>
      </c>
      <c r="F114" s="49">
        <v>0</v>
      </c>
      <c r="G114" s="49">
        <v>221250</v>
      </c>
      <c r="H114" s="49">
        <v>380227.5</v>
      </c>
      <c r="I114" s="49">
        <v>262257.2</v>
      </c>
      <c r="J114" s="49">
        <v>327132.40000000002</v>
      </c>
      <c r="K114" s="49">
        <v>179288.7</v>
      </c>
      <c r="L114" s="49">
        <v>26040</v>
      </c>
      <c r="M114" s="49">
        <v>111510</v>
      </c>
      <c r="N114" s="49">
        <v>811063.1</v>
      </c>
      <c r="O114" s="49">
        <v>426363</v>
      </c>
      <c r="P114" s="49">
        <v>588914.63</v>
      </c>
      <c r="Q114" s="49">
        <v>931368.79</v>
      </c>
      <c r="R114" s="49">
        <f t="shared" si="57"/>
        <v>1109541.5499999998</v>
      </c>
    </row>
    <row r="115" spans="1:18" s="4" customFormat="1" x14ac:dyDescent="0.2">
      <c r="A115" s="4" t="s">
        <v>168</v>
      </c>
      <c r="B115" s="9" t="s">
        <v>169</v>
      </c>
      <c r="C115" s="51">
        <f>+C116+C117</f>
        <v>400000</v>
      </c>
      <c r="D115" s="53">
        <f t="shared" ref="D115:G115" si="76">+D116+D117</f>
        <v>259100</v>
      </c>
      <c r="E115" s="51">
        <f>+E116+E117</f>
        <v>659100</v>
      </c>
      <c r="F115" s="50">
        <f t="shared" si="76"/>
        <v>0</v>
      </c>
      <c r="G115" s="50">
        <f t="shared" si="76"/>
        <v>0</v>
      </c>
      <c r="H115" s="50">
        <f t="shared" ref="H115:M115" si="77">+H116+H117</f>
        <v>0</v>
      </c>
      <c r="I115" s="50">
        <f t="shared" si="77"/>
        <v>0</v>
      </c>
      <c r="J115" s="50">
        <f t="shared" si="77"/>
        <v>0</v>
      </c>
      <c r="K115" s="50">
        <f t="shared" si="77"/>
        <v>224200</v>
      </c>
      <c r="L115" s="50">
        <f t="shared" si="77"/>
        <v>0</v>
      </c>
      <c r="M115" s="50">
        <f t="shared" si="77"/>
        <v>27293.4</v>
      </c>
      <c r="N115" s="50">
        <f>+N116+N117</f>
        <v>31635.8</v>
      </c>
      <c r="O115" s="50">
        <f>+O116+O117</f>
        <v>28898.2</v>
      </c>
      <c r="P115" s="50">
        <f>+P116+P117</f>
        <v>0</v>
      </c>
      <c r="Q115" s="50">
        <f>+Q116+Q117</f>
        <v>134502.29999999999</v>
      </c>
      <c r="R115" s="50">
        <f t="shared" si="57"/>
        <v>212570.3</v>
      </c>
    </row>
    <row r="116" spans="1:18" x14ac:dyDescent="0.2">
      <c r="A116" s="1" t="s">
        <v>170</v>
      </c>
      <c r="B116" s="3" t="s">
        <v>171</v>
      </c>
      <c r="C116" s="31">
        <v>100000</v>
      </c>
      <c r="D116" s="34">
        <v>-100000</v>
      </c>
      <c r="E116" s="31">
        <v>0</v>
      </c>
      <c r="F116" s="49">
        <v>0</v>
      </c>
      <c r="G116" s="49">
        <v>0</v>
      </c>
      <c r="H116" s="49">
        <v>0</v>
      </c>
      <c r="I116" s="49">
        <v>0</v>
      </c>
      <c r="J116" s="49">
        <v>0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0</v>
      </c>
      <c r="Q116" s="49">
        <v>0</v>
      </c>
      <c r="R116" s="49">
        <f t="shared" si="57"/>
        <v>0</v>
      </c>
    </row>
    <row r="117" spans="1:18" s="4" customFormat="1" x14ac:dyDescent="0.2">
      <c r="A117" s="1" t="s">
        <v>172</v>
      </c>
      <c r="B117" s="3" t="s">
        <v>173</v>
      </c>
      <c r="C117" s="31">
        <v>300000</v>
      </c>
      <c r="D117" s="34">
        <v>359100</v>
      </c>
      <c r="E117" s="31">
        <v>659100</v>
      </c>
      <c r="F117" s="49">
        <v>0</v>
      </c>
      <c r="G117" s="49">
        <v>0</v>
      </c>
      <c r="H117" s="49">
        <v>0</v>
      </c>
      <c r="I117" s="49">
        <v>0</v>
      </c>
      <c r="J117" s="49">
        <v>0</v>
      </c>
      <c r="K117" s="49">
        <v>224200</v>
      </c>
      <c r="L117" s="49">
        <v>0</v>
      </c>
      <c r="M117" s="49">
        <v>27293.4</v>
      </c>
      <c r="N117" s="49">
        <v>31635.8</v>
      </c>
      <c r="O117" s="49">
        <v>28898.2</v>
      </c>
      <c r="P117" s="49">
        <v>0</v>
      </c>
      <c r="Q117" s="49">
        <v>134502.29999999999</v>
      </c>
      <c r="R117" s="49">
        <f t="shared" si="57"/>
        <v>212570.3</v>
      </c>
    </row>
    <row r="118" spans="1:18" x14ac:dyDescent="0.2">
      <c r="A118" s="4" t="s">
        <v>174</v>
      </c>
      <c r="B118" s="9" t="s">
        <v>175</v>
      </c>
      <c r="C118" s="51">
        <f>+C119</f>
        <v>1500000</v>
      </c>
      <c r="D118" s="53">
        <f t="shared" ref="D118:I118" si="78">+D119</f>
        <v>-1421728.09</v>
      </c>
      <c r="E118" s="51">
        <f>+E119</f>
        <v>78271.91</v>
      </c>
      <c r="F118" s="50">
        <f t="shared" si="78"/>
        <v>0</v>
      </c>
      <c r="G118" s="50">
        <f t="shared" si="78"/>
        <v>0</v>
      </c>
      <c r="H118" s="50">
        <f t="shared" si="78"/>
        <v>10159.799999999999</v>
      </c>
      <c r="I118" s="50">
        <f t="shared" si="78"/>
        <v>0</v>
      </c>
      <c r="J118" s="50">
        <f t="shared" ref="J118:O118" si="79">+J119</f>
        <v>0</v>
      </c>
      <c r="K118" s="50">
        <f t="shared" si="79"/>
        <v>0</v>
      </c>
      <c r="L118" s="50">
        <f t="shared" si="79"/>
        <v>0</v>
      </c>
      <c r="M118" s="50">
        <f t="shared" si="79"/>
        <v>3678.06</v>
      </c>
      <c r="N118" s="50">
        <f t="shared" si="79"/>
        <v>0</v>
      </c>
      <c r="O118" s="50">
        <f t="shared" si="79"/>
        <v>42834</v>
      </c>
      <c r="P118" s="50">
        <f>+P119</f>
        <v>0</v>
      </c>
      <c r="Q118" s="50">
        <f>+Q119</f>
        <v>6478.2</v>
      </c>
      <c r="R118" s="50">
        <f t="shared" si="57"/>
        <v>15121.850000000002</v>
      </c>
    </row>
    <row r="119" spans="1:18" s="4" customFormat="1" x14ac:dyDescent="0.2">
      <c r="A119" s="1" t="s">
        <v>176</v>
      </c>
      <c r="B119" s="3" t="s">
        <v>175</v>
      </c>
      <c r="C119" s="31">
        <v>1500000</v>
      </c>
      <c r="D119" s="34">
        <v>-1421728.09</v>
      </c>
      <c r="E119" s="31">
        <v>78271.91</v>
      </c>
      <c r="F119" s="49">
        <v>0</v>
      </c>
      <c r="G119" s="49">
        <v>0</v>
      </c>
      <c r="H119" s="49">
        <v>10159.799999999999</v>
      </c>
      <c r="I119" s="49">
        <v>0</v>
      </c>
      <c r="J119" s="49">
        <v>0</v>
      </c>
      <c r="K119" s="49">
        <v>0</v>
      </c>
      <c r="L119" s="49">
        <v>0</v>
      </c>
      <c r="M119" s="49">
        <v>3678.06</v>
      </c>
      <c r="N119" s="49">
        <v>0</v>
      </c>
      <c r="O119" s="49">
        <v>42834</v>
      </c>
      <c r="P119" s="49">
        <v>0</v>
      </c>
      <c r="Q119" s="49">
        <v>6478.2</v>
      </c>
      <c r="R119" s="49">
        <f t="shared" si="57"/>
        <v>15121.850000000002</v>
      </c>
    </row>
    <row r="120" spans="1:18" x14ac:dyDescent="0.2">
      <c r="A120" s="4" t="s">
        <v>177</v>
      </c>
      <c r="B120" s="9" t="s">
        <v>178</v>
      </c>
      <c r="C120" s="51">
        <f>+C121</f>
        <v>1000000</v>
      </c>
      <c r="D120" s="53">
        <f t="shared" ref="D120:I120" si="80">+D121</f>
        <v>-325425.98</v>
      </c>
      <c r="E120" s="51">
        <f>+E121</f>
        <v>674574.02</v>
      </c>
      <c r="F120" s="50">
        <f t="shared" si="80"/>
        <v>0</v>
      </c>
      <c r="G120" s="50">
        <f t="shared" si="80"/>
        <v>0</v>
      </c>
      <c r="H120" s="50">
        <f t="shared" si="80"/>
        <v>0</v>
      </c>
      <c r="I120" s="50">
        <f t="shared" si="80"/>
        <v>0</v>
      </c>
      <c r="J120" s="50">
        <f t="shared" ref="J120:O120" si="81">+J121</f>
        <v>0</v>
      </c>
      <c r="K120" s="50">
        <f t="shared" si="81"/>
        <v>487074.5</v>
      </c>
      <c r="L120" s="50">
        <f t="shared" si="81"/>
        <v>0</v>
      </c>
      <c r="M120" s="50">
        <f t="shared" si="81"/>
        <v>0</v>
      </c>
      <c r="N120" s="50">
        <f t="shared" si="81"/>
        <v>0</v>
      </c>
      <c r="O120" s="50">
        <f t="shared" si="81"/>
        <v>47111.92</v>
      </c>
      <c r="P120" s="50">
        <f>+P121</f>
        <v>0</v>
      </c>
      <c r="Q120" s="50">
        <f>+Q121</f>
        <v>0</v>
      </c>
      <c r="R120" s="50">
        <f t="shared" si="57"/>
        <v>140387.60000000003</v>
      </c>
    </row>
    <row r="121" spans="1:18" x14ac:dyDescent="0.2">
      <c r="A121" s="1" t="s">
        <v>179</v>
      </c>
      <c r="B121" s="3" t="s">
        <v>178</v>
      </c>
      <c r="C121" s="31">
        <v>1000000</v>
      </c>
      <c r="D121" s="34">
        <v>-325425.98</v>
      </c>
      <c r="E121" s="31">
        <v>674574.02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487074.5</v>
      </c>
      <c r="L121" s="49">
        <v>0</v>
      </c>
      <c r="M121" s="49">
        <v>0</v>
      </c>
      <c r="N121" s="49">
        <v>0</v>
      </c>
      <c r="O121" s="49">
        <v>47111.92</v>
      </c>
      <c r="P121" s="49">
        <v>0</v>
      </c>
      <c r="Q121" s="49">
        <v>0</v>
      </c>
      <c r="R121" s="49">
        <f t="shared" si="57"/>
        <v>140387.60000000003</v>
      </c>
    </row>
    <row r="122" spans="1:18" s="4" customFormat="1" x14ac:dyDescent="0.2">
      <c r="A122" s="4" t="s">
        <v>180</v>
      </c>
      <c r="B122" s="9" t="s">
        <v>181</v>
      </c>
      <c r="C122" s="51">
        <f>+C123</f>
        <v>500000</v>
      </c>
      <c r="D122" s="53">
        <f t="shared" ref="D122:I122" si="82">+D123</f>
        <v>-428628.01</v>
      </c>
      <c r="E122" s="51">
        <f>+E123</f>
        <v>71371.990000000005</v>
      </c>
      <c r="F122" s="50">
        <f t="shared" si="82"/>
        <v>0</v>
      </c>
      <c r="G122" s="50">
        <f t="shared" si="82"/>
        <v>0</v>
      </c>
      <c r="H122" s="50">
        <f t="shared" si="82"/>
        <v>0</v>
      </c>
      <c r="I122" s="50">
        <f t="shared" si="82"/>
        <v>0</v>
      </c>
      <c r="J122" s="50">
        <f t="shared" ref="J122:O122" si="83">+J123</f>
        <v>0</v>
      </c>
      <c r="K122" s="50">
        <f t="shared" si="83"/>
        <v>0</v>
      </c>
      <c r="L122" s="50">
        <f t="shared" si="83"/>
        <v>0</v>
      </c>
      <c r="M122" s="50">
        <f t="shared" si="83"/>
        <v>0</v>
      </c>
      <c r="N122" s="50">
        <f t="shared" si="83"/>
        <v>0</v>
      </c>
      <c r="O122" s="50">
        <f t="shared" si="83"/>
        <v>22441.24</v>
      </c>
      <c r="P122" s="50">
        <f>+P123</f>
        <v>0</v>
      </c>
      <c r="Q122" s="50">
        <f>+Q123</f>
        <v>0</v>
      </c>
      <c r="R122" s="50">
        <f t="shared" si="57"/>
        <v>48930.75</v>
      </c>
    </row>
    <row r="123" spans="1:18" s="4" customFormat="1" x14ac:dyDescent="0.2">
      <c r="A123" s="1" t="s">
        <v>182</v>
      </c>
      <c r="B123" s="3" t="s">
        <v>181</v>
      </c>
      <c r="C123" s="31">
        <v>500000</v>
      </c>
      <c r="D123" s="34">
        <v>-428628.01</v>
      </c>
      <c r="E123" s="31">
        <v>71371.990000000005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49">
        <v>0</v>
      </c>
      <c r="L123" s="49">
        <v>0</v>
      </c>
      <c r="M123" s="49">
        <v>0</v>
      </c>
      <c r="N123" s="49">
        <v>0</v>
      </c>
      <c r="O123" s="49">
        <v>22441.24</v>
      </c>
      <c r="P123" s="49">
        <v>0</v>
      </c>
      <c r="Q123" s="49">
        <v>0</v>
      </c>
      <c r="R123" s="49">
        <f t="shared" si="57"/>
        <v>48930.75</v>
      </c>
    </row>
    <row r="124" spans="1:18" x14ac:dyDescent="0.2">
      <c r="A124" s="4" t="s">
        <v>183</v>
      </c>
      <c r="B124" s="9" t="s">
        <v>184</v>
      </c>
      <c r="C124" s="51">
        <f>+C125</f>
        <v>10400000</v>
      </c>
      <c r="D124" s="53">
        <f t="shared" ref="D124:E124" si="84">+D125</f>
        <v>-8100995.2599999998</v>
      </c>
      <c r="E124" s="51">
        <f>+E125</f>
        <v>2299004.7400000002</v>
      </c>
      <c r="F124" s="50">
        <f t="shared" ref="F124:J124" si="85">+F125</f>
        <v>0</v>
      </c>
      <c r="G124" s="50">
        <f t="shared" si="85"/>
        <v>0</v>
      </c>
      <c r="H124" s="50">
        <f t="shared" si="85"/>
        <v>0</v>
      </c>
      <c r="I124" s="50">
        <f t="shared" si="85"/>
        <v>0</v>
      </c>
      <c r="J124" s="50">
        <f t="shared" si="85"/>
        <v>0</v>
      </c>
      <c r="K124" s="50">
        <f t="shared" ref="K124:P124" si="86">+K125</f>
        <v>0</v>
      </c>
      <c r="L124" s="50">
        <f t="shared" si="86"/>
        <v>0</v>
      </c>
      <c r="M124" s="50">
        <f t="shared" si="86"/>
        <v>201780</v>
      </c>
      <c r="N124" s="50">
        <f t="shared" si="86"/>
        <v>70800</v>
      </c>
      <c r="O124" s="50">
        <f t="shared" si="86"/>
        <v>0</v>
      </c>
      <c r="P124" s="50">
        <f t="shared" si="86"/>
        <v>0</v>
      </c>
      <c r="Q124" s="50">
        <f>+Q125</f>
        <v>1050624.8</v>
      </c>
      <c r="R124" s="50">
        <f t="shared" si="57"/>
        <v>975799.94000000018</v>
      </c>
    </row>
    <row r="125" spans="1:18" s="4" customFormat="1" x14ac:dyDescent="0.2">
      <c r="A125" s="1" t="s">
        <v>185</v>
      </c>
      <c r="B125" s="3" t="s">
        <v>184</v>
      </c>
      <c r="C125" s="31">
        <v>10400000</v>
      </c>
      <c r="D125" s="34">
        <v>-8100995.2599999998</v>
      </c>
      <c r="E125" s="31">
        <v>2299004.7400000002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49">
        <v>0</v>
      </c>
      <c r="L125" s="49">
        <v>0</v>
      </c>
      <c r="M125" s="49">
        <v>201780</v>
      </c>
      <c r="N125" s="49">
        <v>70800</v>
      </c>
      <c r="O125" s="49">
        <v>0</v>
      </c>
      <c r="P125" s="49">
        <v>0</v>
      </c>
      <c r="Q125" s="49">
        <v>1050624.8</v>
      </c>
      <c r="R125" s="49">
        <f t="shared" si="57"/>
        <v>975799.94000000018</v>
      </c>
    </row>
    <row r="126" spans="1:18" x14ac:dyDescent="0.2">
      <c r="A126" s="4" t="s">
        <v>186</v>
      </c>
      <c r="B126" s="9" t="s">
        <v>187</v>
      </c>
      <c r="C126" s="51">
        <f>+C127</f>
        <v>1500000</v>
      </c>
      <c r="D126" s="66">
        <f t="shared" ref="D126:I126" si="87">+D127</f>
        <v>-1300883.1399999999</v>
      </c>
      <c r="E126" s="51">
        <f>+E127</f>
        <v>199116.86</v>
      </c>
      <c r="F126" s="50">
        <f t="shared" si="87"/>
        <v>0</v>
      </c>
      <c r="G126" s="50">
        <f t="shared" si="87"/>
        <v>0</v>
      </c>
      <c r="H126" s="50">
        <f t="shared" si="87"/>
        <v>0</v>
      </c>
      <c r="I126" s="50">
        <f t="shared" si="87"/>
        <v>0</v>
      </c>
      <c r="J126" s="50">
        <f t="shared" ref="J126:O126" si="88">+J127</f>
        <v>0</v>
      </c>
      <c r="K126" s="50">
        <f t="shared" si="88"/>
        <v>0</v>
      </c>
      <c r="L126" s="50">
        <f t="shared" si="88"/>
        <v>0</v>
      </c>
      <c r="M126" s="50">
        <f t="shared" si="88"/>
        <v>0</v>
      </c>
      <c r="N126" s="50">
        <f t="shared" si="88"/>
        <v>0</v>
      </c>
      <c r="O126" s="50">
        <f t="shared" si="88"/>
        <v>0</v>
      </c>
      <c r="P126" s="50">
        <f>+P127</f>
        <v>0</v>
      </c>
      <c r="Q126" s="50">
        <f>+Q127</f>
        <v>0</v>
      </c>
      <c r="R126" s="50">
        <f t="shared" si="57"/>
        <v>199116.86</v>
      </c>
    </row>
    <row r="127" spans="1:18" x14ac:dyDescent="0.2">
      <c r="A127" s="1" t="s">
        <v>188</v>
      </c>
      <c r="B127" s="3" t="s">
        <v>187</v>
      </c>
      <c r="C127" s="31">
        <v>1500000</v>
      </c>
      <c r="D127" s="34">
        <v>-1300883.1399999999</v>
      </c>
      <c r="E127" s="31">
        <v>199116.86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  <c r="L127" s="49">
        <v>0</v>
      </c>
      <c r="M127" s="49">
        <v>0</v>
      </c>
      <c r="N127" s="49">
        <v>0</v>
      </c>
      <c r="O127" s="49">
        <v>0</v>
      </c>
      <c r="P127" s="49">
        <v>0</v>
      </c>
      <c r="Q127" s="49">
        <v>0</v>
      </c>
      <c r="R127" s="49">
        <f t="shared" si="57"/>
        <v>199116.86</v>
      </c>
    </row>
    <row r="128" spans="1:18" s="4" customFormat="1" x14ac:dyDescent="0.2">
      <c r="A128" s="4" t="s">
        <v>189</v>
      </c>
      <c r="B128" s="9" t="s">
        <v>190</v>
      </c>
      <c r="C128" s="51">
        <f>+C129</f>
        <v>1500000</v>
      </c>
      <c r="D128" s="53">
        <f t="shared" ref="D128:E128" si="89">+D129</f>
        <v>513281.76</v>
      </c>
      <c r="E128" s="51">
        <f>+E129</f>
        <v>2013281.76</v>
      </c>
      <c r="F128" s="50">
        <f t="shared" ref="F128:K128" si="90">+F129</f>
        <v>0</v>
      </c>
      <c r="G128" s="50">
        <f t="shared" si="90"/>
        <v>0</v>
      </c>
      <c r="H128" s="50">
        <f t="shared" si="90"/>
        <v>0</v>
      </c>
      <c r="I128" s="50">
        <f t="shared" si="90"/>
        <v>311826.8</v>
      </c>
      <c r="J128" s="50">
        <f t="shared" si="90"/>
        <v>0</v>
      </c>
      <c r="K128" s="50">
        <f t="shared" si="90"/>
        <v>0</v>
      </c>
      <c r="L128" s="50">
        <f>+L129</f>
        <v>233313.14</v>
      </c>
      <c r="M128" s="50">
        <f>+M129</f>
        <v>283023</v>
      </c>
      <c r="N128" s="50">
        <f>+N129</f>
        <v>570245.62</v>
      </c>
      <c r="O128" s="50">
        <f>+O129</f>
        <v>0</v>
      </c>
      <c r="P128" s="50">
        <f>+P129</f>
        <v>19595.669999999998</v>
      </c>
      <c r="Q128" s="50">
        <f>+Q129</f>
        <v>0</v>
      </c>
      <c r="R128" s="50">
        <f t="shared" si="57"/>
        <v>595277.5299999998</v>
      </c>
    </row>
    <row r="129" spans="1:18" x14ac:dyDescent="0.2">
      <c r="A129" s="1" t="s">
        <v>191</v>
      </c>
      <c r="B129" s="3" t="s">
        <v>190</v>
      </c>
      <c r="C129" s="31">
        <v>1500000</v>
      </c>
      <c r="D129" s="34">
        <v>513281.76</v>
      </c>
      <c r="E129" s="31">
        <v>2013281.76</v>
      </c>
      <c r="F129" s="49">
        <v>0</v>
      </c>
      <c r="G129" s="49">
        <v>0</v>
      </c>
      <c r="H129" s="49">
        <v>0</v>
      </c>
      <c r="I129" s="49">
        <v>311826.8</v>
      </c>
      <c r="J129" s="49">
        <v>0</v>
      </c>
      <c r="K129" s="49">
        <v>0</v>
      </c>
      <c r="L129" s="49">
        <v>233313.14</v>
      </c>
      <c r="M129" s="49">
        <v>283023</v>
      </c>
      <c r="N129" s="49">
        <v>570245.62</v>
      </c>
      <c r="O129" s="49">
        <v>0</v>
      </c>
      <c r="P129" s="49">
        <v>19595.669999999998</v>
      </c>
      <c r="Q129" s="49">
        <v>0</v>
      </c>
      <c r="R129" s="49">
        <f t="shared" si="57"/>
        <v>595277.5299999998</v>
      </c>
    </row>
    <row r="130" spans="1:18" s="4" customFormat="1" x14ac:dyDescent="0.2">
      <c r="A130" s="4" t="s">
        <v>192</v>
      </c>
      <c r="B130" s="9" t="s">
        <v>193</v>
      </c>
      <c r="C130" s="51">
        <f>+C131</f>
        <v>500000</v>
      </c>
      <c r="D130" s="53">
        <f t="shared" ref="D130:I130" si="91">+D131</f>
        <v>755171.38</v>
      </c>
      <c r="E130" s="51">
        <f>+E131</f>
        <v>1255171.3799999999</v>
      </c>
      <c r="F130" s="50">
        <f t="shared" si="91"/>
        <v>0</v>
      </c>
      <c r="G130" s="50">
        <f t="shared" si="91"/>
        <v>0</v>
      </c>
      <c r="H130" s="50">
        <f t="shared" si="91"/>
        <v>0</v>
      </c>
      <c r="I130" s="50">
        <f t="shared" si="91"/>
        <v>0</v>
      </c>
      <c r="J130" s="50">
        <f t="shared" ref="J130:O130" si="92">+J131</f>
        <v>0</v>
      </c>
      <c r="K130" s="50">
        <f t="shared" si="92"/>
        <v>0</v>
      </c>
      <c r="L130" s="50">
        <f t="shared" si="92"/>
        <v>317477.49</v>
      </c>
      <c r="M130" s="50">
        <f t="shared" si="92"/>
        <v>660832.66</v>
      </c>
      <c r="N130" s="50">
        <f t="shared" si="92"/>
        <v>0</v>
      </c>
      <c r="O130" s="50">
        <f t="shared" si="92"/>
        <v>0</v>
      </c>
      <c r="P130" s="50">
        <f>+P131</f>
        <v>0</v>
      </c>
      <c r="Q130" s="50">
        <f>+Q131</f>
        <v>155760</v>
      </c>
      <c r="R130" s="50">
        <f t="shared" si="57"/>
        <v>121101.22999999986</v>
      </c>
    </row>
    <row r="131" spans="1:18" x14ac:dyDescent="0.2">
      <c r="A131" s="1" t="s">
        <v>194</v>
      </c>
      <c r="B131" s="3" t="s">
        <v>193</v>
      </c>
      <c r="C131" s="31">
        <v>500000</v>
      </c>
      <c r="D131" s="34">
        <v>755171.38</v>
      </c>
      <c r="E131" s="31">
        <v>1255171.3799999999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49">
        <v>317477.49</v>
      </c>
      <c r="M131" s="49">
        <v>660832.66</v>
      </c>
      <c r="N131" s="49">
        <v>0</v>
      </c>
      <c r="O131" s="49">
        <v>0</v>
      </c>
      <c r="P131" s="49">
        <v>0</v>
      </c>
      <c r="Q131" s="49">
        <v>155760</v>
      </c>
      <c r="R131" s="49">
        <f t="shared" si="57"/>
        <v>121101.22999999986</v>
      </c>
    </row>
    <row r="132" spans="1:18" s="4" customFormat="1" x14ac:dyDescent="0.2">
      <c r="A132" s="4" t="s">
        <v>423</v>
      </c>
      <c r="B132" s="9" t="s">
        <v>429</v>
      </c>
      <c r="C132" s="51">
        <f>+C133</f>
        <v>0</v>
      </c>
      <c r="D132" s="54">
        <f t="shared" ref="D132:H132" si="93">+D133</f>
        <v>0</v>
      </c>
      <c r="E132" s="51">
        <f>+E133</f>
        <v>0</v>
      </c>
      <c r="F132" s="50">
        <f t="shared" si="93"/>
        <v>0</v>
      </c>
      <c r="G132" s="50">
        <f t="shared" si="93"/>
        <v>0</v>
      </c>
      <c r="H132" s="50">
        <f t="shared" si="93"/>
        <v>0</v>
      </c>
      <c r="I132" s="50">
        <f t="shared" ref="I132:N132" si="94">+I133</f>
        <v>0</v>
      </c>
      <c r="J132" s="50">
        <f t="shared" si="94"/>
        <v>0</v>
      </c>
      <c r="K132" s="50">
        <f t="shared" si="94"/>
        <v>0</v>
      </c>
      <c r="L132" s="50">
        <f t="shared" si="94"/>
        <v>0</v>
      </c>
      <c r="M132" s="50">
        <f t="shared" si="94"/>
        <v>0</v>
      </c>
      <c r="N132" s="50">
        <f t="shared" si="94"/>
        <v>0</v>
      </c>
      <c r="O132" s="50">
        <f>+O133</f>
        <v>0</v>
      </c>
      <c r="P132" s="50">
        <f>+P133</f>
        <v>0</v>
      </c>
      <c r="Q132" s="50">
        <f>+Q133</f>
        <v>0</v>
      </c>
      <c r="R132" s="50">
        <f t="shared" si="57"/>
        <v>0</v>
      </c>
    </row>
    <row r="133" spans="1:18" x14ac:dyDescent="0.2">
      <c r="A133" s="1" t="s">
        <v>424</v>
      </c>
      <c r="B133" s="3" t="s">
        <v>429</v>
      </c>
      <c r="C133" s="31">
        <v>0</v>
      </c>
      <c r="D133" s="64">
        <v>0</v>
      </c>
      <c r="E133" s="31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49">
        <v>0</v>
      </c>
      <c r="L133" s="49">
        <v>0</v>
      </c>
      <c r="M133" s="49">
        <v>0</v>
      </c>
      <c r="N133" s="49">
        <v>0</v>
      </c>
      <c r="O133" s="49">
        <v>0</v>
      </c>
      <c r="P133" s="49">
        <v>0</v>
      </c>
      <c r="Q133" s="49">
        <v>0</v>
      </c>
      <c r="R133" s="49">
        <f t="shared" si="57"/>
        <v>0</v>
      </c>
    </row>
    <row r="134" spans="1:18" s="4" customFormat="1" x14ac:dyDescent="0.2">
      <c r="A134" s="4" t="s">
        <v>195</v>
      </c>
      <c r="B134" s="9" t="s">
        <v>196</v>
      </c>
      <c r="C134" s="51">
        <f>+C135</f>
        <v>3000000</v>
      </c>
      <c r="D134" s="53">
        <f t="shared" ref="D134:I134" si="95">+D135</f>
        <v>200000</v>
      </c>
      <c r="E134" s="51">
        <f>+E135</f>
        <v>3200000</v>
      </c>
      <c r="F134" s="50">
        <f t="shared" si="95"/>
        <v>0</v>
      </c>
      <c r="G134" s="50">
        <f t="shared" si="95"/>
        <v>165334.69</v>
      </c>
      <c r="H134" s="50">
        <f t="shared" si="95"/>
        <v>124851.46</v>
      </c>
      <c r="I134" s="50">
        <f t="shared" si="95"/>
        <v>0</v>
      </c>
      <c r="J134" s="50">
        <f t="shared" ref="J134:O134" si="96">+J135</f>
        <v>466390.81</v>
      </c>
      <c r="K134" s="50">
        <f t="shared" si="96"/>
        <v>0</v>
      </c>
      <c r="L134" s="50">
        <f t="shared" si="96"/>
        <v>298381.34000000003</v>
      </c>
      <c r="M134" s="50">
        <f t="shared" si="96"/>
        <v>181225.04</v>
      </c>
      <c r="N134" s="50">
        <f t="shared" si="96"/>
        <v>325163.58</v>
      </c>
      <c r="O134" s="50">
        <f t="shared" si="96"/>
        <v>308172.36</v>
      </c>
      <c r="P134" s="50">
        <f>+P135</f>
        <v>192855.08</v>
      </c>
      <c r="Q134" s="50">
        <f>+Q135</f>
        <v>516717.79</v>
      </c>
      <c r="R134" s="50">
        <f t="shared" si="57"/>
        <v>620907.85000000009</v>
      </c>
    </row>
    <row r="135" spans="1:18" x14ac:dyDescent="0.2">
      <c r="A135" s="1" t="s">
        <v>197</v>
      </c>
      <c r="B135" s="3" t="s">
        <v>196</v>
      </c>
      <c r="C135" s="31">
        <v>3000000</v>
      </c>
      <c r="D135" s="34">
        <v>200000</v>
      </c>
      <c r="E135" s="31">
        <v>3200000</v>
      </c>
      <c r="F135" s="49">
        <v>0</v>
      </c>
      <c r="G135" s="49">
        <v>165334.69</v>
      </c>
      <c r="H135" s="49">
        <v>124851.46</v>
      </c>
      <c r="I135" s="49">
        <v>0</v>
      </c>
      <c r="J135" s="49">
        <v>466390.81</v>
      </c>
      <c r="K135" s="49">
        <v>0</v>
      </c>
      <c r="L135" s="49">
        <v>298381.34000000003</v>
      </c>
      <c r="M135" s="49">
        <v>181225.04</v>
      </c>
      <c r="N135" s="49">
        <v>325163.58</v>
      </c>
      <c r="O135" s="49">
        <v>308172.36</v>
      </c>
      <c r="P135" s="49">
        <v>192855.08</v>
      </c>
      <c r="Q135" s="49">
        <v>516717.79</v>
      </c>
      <c r="R135" s="49">
        <f t="shared" si="57"/>
        <v>620907.85000000009</v>
      </c>
    </row>
    <row r="136" spans="1:18" s="4" customFormat="1" x14ac:dyDescent="0.2">
      <c r="A136" s="4" t="s">
        <v>198</v>
      </c>
      <c r="B136" s="9" t="s">
        <v>199</v>
      </c>
      <c r="C136" s="51">
        <f>+C137</f>
        <v>5200000</v>
      </c>
      <c r="D136" s="53">
        <f t="shared" ref="D136:I136" si="97">+D137</f>
        <v>-3491850.12</v>
      </c>
      <c r="E136" s="51">
        <f>+E137</f>
        <v>1708149.88</v>
      </c>
      <c r="F136" s="50">
        <f t="shared" si="97"/>
        <v>0</v>
      </c>
      <c r="G136" s="50">
        <f t="shared" si="97"/>
        <v>0</v>
      </c>
      <c r="H136" s="50">
        <f t="shared" si="97"/>
        <v>800711.45</v>
      </c>
      <c r="I136" s="50">
        <f t="shared" si="97"/>
        <v>0</v>
      </c>
      <c r="J136" s="50">
        <f t="shared" ref="J136:O136" si="98">+J137</f>
        <v>0</v>
      </c>
      <c r="K136" s="50">
        <f t="shared" si="98"/>
        <v>0</v>
      </c>
      <c r="L136" s="50">
        <f t="shared" si="98"/>
        <v>0</v>
      </c>
      <c r="M136" s="50">
        <f t="shared" si="98"/>
        <v>0</v>
      </c>
      <c r="N136" s="50">
        <f t="shared" si="98"/>
        <v>0</v>
      </c>
      <c r="O136" s="50">
        <f t="shared" si="98"/>
        <v>0</v>
      </c>
      <c r="P136" s="50">
        <f>+P137</f>
        <v>849679.76</v>
      </c>
      <c r="Q136" s="50">
        <f>+Q137</f>
        <v>57758.64</v>
      </c>
      <c r="R136" s="50">
        <f t="shared" si="57"/>
        <v>2.9999999926076271E-2</v>
      </c>
    </row>
    <row r="137" spans="1:18" x14ac:dyDescent="0.2">
      <c r="A137" s="1" t="s">
        <v>200</v>
      </c>
      <c r="B137" s="3" t="s">
        <v>199</v>
      </c>
      <c r="C137" s="31">
        <v>5200000</v>
      </c>
      <c r="D137" s="34">
        <v>-3491850.12</v>
      </c>
      <c r="E137" s="31">
        <v>1708149.88</v>
      </c>
      <c r="F137" s="49">
        <v>0</v>
      </c>
      <c r="G137" s="49">
        <v>0</v>
      </c>
      <c r="H137" s="49">
        <v>800711.45</v>
      </c>
      <c r="I137" s="49">
        <v>0</v>
      </c>
      <c r="J137" s="49">
        <v>0</v>
      </c>
      <c r="K137" s="49">
        <v>0</v>
      </c>
      <c r="L137" s="49">
        <v>0</v>
      </c>
      <c r="M137" s="49">
        <v>0</v>
      </c>
      <c r="N137" s="49">
        <v>0</v>
      </c>
      <c r="O137" s="49">
        <v>0</v>
      </c>
      <c r="P137" s="49">
        <v>849679.76</v>
      </c>
      <c r="Q137" s="49">
        <v>57758.64</v>
      </c>
      <c r="R137" s="49">
        <f t="shared" si="57"/>
        <v>2.9999999926076271E-2</v>
      </c>
    </row>
    <row r="138" spans="1:18" s="4" customFormat="1" x14ac:dyDescent="0.2">
      <c r="A138" s="4" t="s">
        <v>201</v>
      </c>
      <c r="B138" s="9" t="s">
        <v>202</v>
      </c>
      <c r="C138" s="51">
        <f>+C139</f>
        <v>500000</v>
      </c>
      <c r="D138" s="53">
        <f t="shared" ref="D138:I138" si="99">+D139</f>
        <v>50991.8</v>
      </c>
      <c r="E138" s="51">
        <f>+E139</f>
        <v>550991.80000000005</v>
      </c>
      <c r="F138" s="50">
        <f t="shared" si="99"/>
        <v>0</v>
      </c>
      <c r="G138" s="50">
        <f t="shared" si="99"/>
        <v>0</v>
      </c>
      <c r="H138" s="50">
        <f t="shared" si="99"/>
        <v>1451.4</v>
      </c>
      <c r="I138" s="50">
        <f t="shared" si="99"/>
        <v>0</v>
      </c>
      <c r="J138" s="50">
        <f t="shared" ref="J138:O138" si="100">+J139</f>
        <v>0</v>
      </c>
      <c r="K138" s="50">
        <f t="shared" si="100"/>
        <v>0</v>
      </c>
      <c r="L138" s="50">
        <f t="shared" si="100"/>
        <v>0</v>
      </c>
      <c r="M138" s="50">
        <f t="shared" si="100"/>
        <v>0</v>
      </c>
      <c r="N138" s="50">
        <f t="shared" si="100"/>
        <v>0</v>
      </c>
      <c r="O138" s="50">
        <f t="shared" si="100"/>
        <v>8249.8799999999992</v>
      </c>
      <c r="P138" s="50">
        <f>+P139</f>
        <v>0</v>
      </c>
      <c r="Q138" s="50">
        <f>+Q139</f>
        <v>23316.799999999999</v>
      </c>
      <c r="R138" s="50">
        <f t="shared" si="57"/>
        <v>517973.72000000003</v>
      </c>
    </row>
    <row r="139" spans="1:18" x14ac:dyDescent="0.2">
      <c r="A139" s="1" t="s">
        <v>203</v>
      </c>
      <c r="B139" s="3" t="s">
        <v>202</v>
      </c>
      <c r="C139" s="31">
        <v>500000</v>
      </c>
      <c r="D139" s="34">
        <v>50991.8</v>
      </c>
      <c r="E139" s="31">
        <v>550991.80000000005</v>
      </c>
      <c r="F139" s="49">
        <v>0</v>
      </c>
      <c r="G139" s="49">
        <v>0</v>
      </c>
      <c r="H139" s="49">
        <v>1451.4</v>
      </c>
      <c r="I139" s="49">
        <v>0</v>
      </c>
      <c r="J139" s="49">
        <v>0</v>
      </c>
      <c r="K139" s="49">
        <v>0</v>
      </c>
      <c r="L139" s="49">
        <v>0</v>
      </c>
      <c r="M139" s="49">
        <v>0</v>
      </c>
      <c r="N139" s="49">
        <v>0</v>
      </c>
      <c r="O139" s="49">
        <v>8249.8799999999992</v>
      </c>
      <c r="P139" s="49">
        <v>0</v>
      </c>
      <c r="Q139" s="49">
        <v>23316.799999999999</v>
      </c>
      <c r="R139" s="49">
        <f t="shared" si="57"/>
        <v>517973.72000000003</v>
      </c>
    </row>
    <row r="140" spans="1:18" s="4" customFormat="1" x14ac:dyDescent="0.2">
      <c r="A140" s="4" t="s">
        <v>204</v>
      </c>
      <c r="B140" s="9" t="s">
        <v>205</v>
      </c>
      <c r="C140" s="51">
        <f>+C141</f>
        <v>500000</v>
      </c>
      <c r="D140" s="53">
        <f t="shared" ref="D140:I140" si="101">+D141</f>
        <v>-202667.88</v>
      </c>
      <c r="E140" s="51">
        <f>+E141</f>
        <v>297332.12</v>
      </c>
      <c r="F140" s="50">
        <f t="shared" si="101"/>
        <v>0</v>
      </c>
      <c r="G140" s="50">
        <f t="shared" si="101"/>
        <v>0</v>
      </c>
      <c r="H140" s="50">
        <f t="shared" si="101"/>
        <v>8094.8</v>
      </c>
      <c r="I140" s="50">
        <f t="shared" si="101"/>
        <v>0</v>
      </c>
      <c r="J140" s="50">
        <f t="shared" ref="J140:O140" si="102">+J141</f>
        <v>0</v>
      </c>
      <c r="K140" s="50">
        <f t="shared" si="102"/>
        <v>0</v>
      </c>
      <c r="L140" s="50">
        <f t="shared" si="102"/>
        <v>0</v>
      </c>
      <c r="M140" s="50">
        <f t="shared" si="102"/>
        <v>0</v>
      </c>
      <c r="N140" s="50">
        <f t="shared" si="102"/>
        <v>13999.99</v>
      </c>
      <c r="O140" s="50">
        <f t="shared" si="102"/>
        <v>46020</v>
      </c>
      <c r="P140" s="50">
        <f>+P141</f>
        <v>0</v>
      </c>
      <c r="Q140" s="50">
        <f>+Q141</f>
        <v>179360</v>
      </c>
      <c r="R140" s="50">
        <f t="shared" ref="R140:R203" si="103">+E140-F140-G140-H140-I140-J140-K140-L140-M140-N140-O140-P140-Q140</f>
        <v>49857.330000000016</v>
      </c>
    </row>
    <row r="141" spans="1:18" x14ac:dyDescent="0.2">
      <c r="A141" s="1" t="s">
        <v>206</v>
      </c>
      <c r="B141" s="3" t="s">
        <v>205</v>
      </c>
      <c r="C141" s="31">
        <v>500000</v>
      </c>
      <c r="D141" s="34">
        <v>-202667.88</v>
      </c>
      <c r="E141" s="31">
        <v>297332.12</v>
      </c>
      <c r="F141" s="49">
        <v>0</v>
      </c>
      <c r="G141" s="49">
        <v>0</v>
      </c>
      <c r="H141" s="49">
        <v>8094.8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49">
        <v>13999.99</v>
      </c>
      <c r="O141" s="49">
        <v>46020</v>
      </c>
      <c r="P141" s="49">
        <v>0</v>
      </c>
      <c r="Q141" s="49">
        <v>179360</v>
      </c>
      <c r="R141" s="49">
        <f t="shared" si="103"/>
        <v>49857.330000000016</v>
      </c>
    </row>
    <row r="142" spans="1:18" s="4" customFormat="1" x14ac:dyDescent="0.2">
      <c r="A142" s="4" t="s">
        <v>207</v>
      </c>
      <c r="B142" s="9" t="s">
        <v>208</v>
      </c>
      <c r="C142" s="51">
        <f>+C143+C144+C145</f>
        <v>7200000</v>
      </c>
      <c r="D142" s="53">
        <f t="shared" ref="D142:G142" si="104">+D143+D144+D145</f>
        <v>-6083095.04</v>
      </c>
      <c r="E142" s="51">
        <f>+E143+E144+E145</f>
        <v>1116904.96</v>
      </c>
      <c r="F142" s="50">
        <f t="shared" si="104"/>
        <v>0</v>
      </c>
      <c r="G142" s="50">
        <f t="shared" si="104"/>
        <v>0</v>
      </c>
      <c r="H142" s="50">
        <f t="shared" ref="H142:M142" si="105">+H143+H144+H145</f>
        <v>134679.29999999999</v>
      </c>
      <c r="I142" s="50">
        <f t="shared" si="105"/>
        <v>0</v>
      </c>
      <c r="J142" s="50">
        <f t="shared" si="105"/>
        <v>0</v>
      </c>
      <c r="K142" s="50">
        <f t="shared" si="105"/>
        <v>0</v>
      </c>
      <c r="L142" s="50">
        <f t="shared" si="105"/>
        <v>0</v>
      </c>
      <c r="M142" s="50">
        <f t="shared" si="105"/>
        <v>0</v>
      </c>
      <c r="N142" s="50">
        <f>+N143+N144+N145</f>
        <v>0</v>
      </c>
      <c r="O142" s="50">
        <f>+O143+O144+O145</f>
        <v>7695.96</v>
      </c>
      <c r="P142" s="50">
        <f>+P143+P144+P145</f>
        <v>0</v>
      </c>
      <c r="Q142" s="50">
        <f>+Q143+Q144+Q145</f>
        <v>103803.51</v>
      </c>
      <c r="R142" s="50">
        <f t="shared" si="103"/>
        <v>870726.19</v>
      </c>
    </row>
    <row r="143" spans="1:18" x14ac:dyDescent="0.2">
      <c r="A143" s="1" t="s">
        <v>209</v>
      </c>
      <c r="B143" s="3" t="s">
        <v>210</v>
      </c>
      <c r="C143" s="31">
        <v>5200000</v>
      </c>
      <c r="D143" s="34">
        <v>-5052916</v>
      </c>
      <c r="E143" s="31">
        <v>147084</v>
      </c>
      <c r="F143" s="49">
        <v>0</v>
      </c>
      <c r="G143" s="49">
        <v>0</v>
      </c>
      <c r="H143" s="49">
        <v>42462.3</v>
      </c>
      <c r="I143" s="49">
        <v>0</v>
      </c>
      <c r="J143" s="49">
        <v>0</v>
      </c>
      <c r="K143" s="49">
        <v>0</v>
      </c>
      <c r="L143" s="49">
        <v>0</v>
      </c>
      <c r="M143" s="49">
        <v>0</v>
      </c>
      <c r="N143" s="49">
        <v>0</v>
      </c>
      <c r="O143" s="49">
        <v>7695.96</v>
      </c>
      <c r="P143" s="49">
        <v>0</v>
      </c>
      <c r="Q143" s="49">
        <v>11834.31</v>
      </c>
      <c r="R143" s="49">
        <f t="shared" si="103"/>
        <v>85091.43</v>
      </c>
    </row>
    <row r="144" spans="1:18" s="4" customFormat="1" x14ac:dyDescent="0.2">
      <c r="A144" s="1" t="s">
        <v>211</v>
      </c>
      <c r="B144" s="3" t="s">
        <v>212</v>
      </c>
      <c r="C144" s="31">
        <v>1000000</v>
      </c>
      <c r="D144" s="34">
        <v>-562179.04</v>
      </c>
      <c r="E144" s="31">
        <v>437820.96</v>
      </c>
      <c r="F144" s="49">
        <v>0</v>
      </c>
      <c r="G144" s="49">
        <v>0</v>
      </c>
      <c r="H144" s="49">
        <v>92217</v>
      </c>
      <c r="I144" s="49">
        <v>0</v>
      </c>
      <c r="J144" s="49">
        <v>0</v>
      </c>
      <c r="K144" s="49">
        <v>0</v>
      </c>
      <c r="L144" s="49">
        <v>0</v>
      </c>
      <c r="M144" s="49">
        <v>0</v>
      </c>
      <c r="N144" s="49">
        <v>0</v>
      </c>
      <c r="O144" s="49">
        <v>0</v>
      </c>
      <c r="P144" s="49">
        <v>0</v>
      </c>
      <c r="Q144" s="49">
        <v>0</v>
      </c>
      <c r="R144" s="49">
        <f t="shared" si="103"/>
        <v>345603.96</v>
      </c>
    </row>
    <row r="145" spans="1:18" x14ac:dyDescent="0.2">
      <c r="A145" s="1" t="s">
        <v>213</v>
      </c>
      <c r="B145" s="3" t="s">
        <v>214</v>
      </c>
      <c r="C145" s="31">
        <v>1000000</v>
      </c>
      <c r="D145" s="34">
        <v>-468000</v>
      </c>
      <c r="E145" s="31">
        <v>532000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49">
        <v>0</v>
      </c>
      <c r="L145" s="49">
        <v>0</v>
      </c>
      <c r="M145" s="49">
        <v>0</v>
      </c>
      <c r="N145" s="49">
        <v>0</v>
      </c>
      <c r="O145" s="49">
        <v>0</v>
      </c>
      <c r="P145" s="49">
        <v>0</v>
      </c>
      <c r="Q145" s="49">
        <v>91969.2</v>
      </c>
      <c r="R145" s="49">
        <f t="shared" si="103"/>
        <v>440030.8</v>
      </c>
    </row>
    <row r="146" spans="1:18" s="4" customFormat="1" x14ac:dyDescent="0.2">
      <c r="A146" s="4" t="s">
        <v>215</v>
      </c>
      <c r="B146" s="9" t="s">
        <v>216</v>
      </c>
      <c r="C146" s="51">
        <f>+C147+C148</f>
        <v>6200000</v>
      </c>
      <c r="D146" s="53">
        <f t="shared" ref="D146:I146" si="106">+D147+D148</f>
        <v>-5157020.92</v>
      </c>
      <c r="E146" s="51">
        <f>+E147+E148</f>
        <v>1042979.0800000001</v>
      </c>
      <c r="F146" s="50">
        <f t="shared" si="106"/>
        <v>0</v>
      </c>
      <c r="G146" s="50">
        <f t="shared" si="106"/>
        <v>0</v>
      </c>
      <c r="H146" s="50">
        <f t="shared" si="106"/>
        <v>14004.24</v>
      </c>
      <c r="I146" s="50">
        <f t="shared" si="106"/>
        <v>0</v>
      </c>
      <c r="J146" s="50">
        <f t="shared" ref="J146:O146" si="107">+J147+J148</f>
        <v>0</v>
      </c>
      <c r="K146" s="50">
        <f t="shared" si="107"/>
        <v>0</v>
      </c>
      <c r="L146" s="50">
        <f t="shared" si="107"/>
        <v>0</v>
      </c>
      <c r="M146" s="50">
        <f t="shared" si="107"/>
        <v>0</v>
      </c>
      <c r="N146" s="50">
        <f t="shared" si="107"/>
        <v>60000</v>
      </c>
      <c r="O146" s="50">
        <f t="shared" si="107"/>
        <v>0</v>
      </c>
      <c r="P146" s="50">
        <f>+P147+P148</f>
        <v>0</v>
      </c>
      <c r="Q146" s="50">
        <f>+Q147+Q148</f>
        <v>482030</v>
      </c>
      <c r="R146" s="50">
        <f t="shared" si="103"/>
        <v>486944.84000000008</v>
      </c>
    </row>
    <row r="147" spans="1:18" x14ac:dyDescent="0.2">
      <c r="A147" s="1" t="s">
        <v>217</v>
      </c>
      <c r="B147" s="3" t="s">
        <v>218</v>
      </c>
      <c r="C147" s="31">
        <v>1000000</v>
      </c>
      <c r="D147" s="34">
        <v>-138632.82</v>
      </c>
      <c r="E147" s="31">
        <v>861367.18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  <c r="K147" s="49">
        <v>0</v>
      </c>
      <c r="L147" s="49">
        <v>0</v>
      </c>
      <c r="M147" s="49">
        <v>0</v>
      </c>
      <c r="N147" s="49">
        <v>0</v>
      </c>
      <c r="O147" s="49">
        <v>0</v>
      </c>
      <c r="P147" s="49">
        <v>0</v>
      </c>
      <c r="Q147" s="49">
        <v>482030</v>
      </c>
      <c r="R147" s="49">
        <f t="shared" si="103"/>
        <v>379337.18000000005</v>
      </c>
    </row>
    <row r="148" spans="1:18" s="4" customFormat="1" x14ac:dyDescent="0.2">
      <c r="A148" s="1" t="s">
        <v>219</v>
      </c>
      <c r="B148" s="3" t="s">
        <v>220</v>
      </c>
      <c r="C148" s="31">
        <v>5200000</v>
      </c>
      <c r="D148" s="34">
        <v>-5018388.0999999996</v>
      </c>
      <c r="E148" s="31">
        <v>181611.9</v>
      </c>
      <c r="F148" s="49">
        <v>0</v>
      </c>
      <c r="G148" s="49">
        <v>0</v>
      </c>
      <c r="H148" s="49">
        <v>14004.24</v>
      </c>
      <c r="I148" s="49">
        <v>0</v>
      </c>
      <c r="J148" s="49">
        <v>0</v>
      </c>
      <c r="K148" s="49">
        <v>0</v>
      </c>
      <c r="L148" s="49">
        <v>0</v>
      </c>
      <c r="M148" s="49">
        <v>0</v>
      </c>
      <c r="N148" s="49">
        <v>60000</v>
      </c>
      <c r="O148" s="49">
        <v>0</v>
      </c>
      <c r="P148" s="49">
        <v>0</v>
      </c>
      <c r="Q148" s="49">
        <v>0</v>
      </c>
      <c r="R148" s="49">
        <f t="shared" si="103"/>
        <v>107607.66</v>
      </c>
    </row>
    <row r="149" spans="1:18" x14ac:dyDescent="0.2">
      <c r="A149" s="4" t="s">
        <v>221</v>
      </c>
      <c r="B149" s="9" t="s">
        <v>222</v>
      </c>
      <c r="C149" s="51">
        <f>+C150+C151</f>
        <v>6200000</v>
      </c>
      <c r="D149" s="55">
        <f t="shared" ref="D149:I149" si="108">+D150+D151</f>
        <v>-3525643.1500000004</v>
      </c>
      <c r="E149" s="51">
        <f>+E150+E151</f>
        <v>2674356.85</v>
      </c>
      <c r="F149" s="50">
        <f t="shared" si="108"/>
        <v>0</v>
      </c>
      <c r="G149" s="50">
        <f t="shared" si="108"/>
        <v>0</v>
      </c>
      <c r="H149" s="50">
        <f t="shared" si="108"/>
        <v>78381.5</v>
      </c>
      <c r="I149" s="50">
        <f t="shared" si="108"/>
        <v>60398.3</v>
      </c>
      <c r="J149" s="50">
        <f t="shared" ref="J149:O149" si="109">+J150+J151</f>
        <v>467494.34</v>
      </c>
      <c r="K149" s="50">
        <f t="shared" si="109"/>
        <v>0</v>
      </c>
      <c r="L149" s="50">
        <f t="shared" si="109"/>
        <v>0</v>
      </c>
      <c r="M149" s="50">
        <f t="shared" si="109"/>
        <v>144164.68000000002</v>
      </c>
      <c r="N149" s="50">
        <f t="shared" si="109"/>
        <v>0</v>
      </c>
      <c r="O149" s="50">
        <f t="shared" si="109"/>
        <v>212480.65999999997</v>
      </c>
      <c r="P149" s="50">
        <f>+P150+P151</f>
        <v>336268.49</v>
      </c>
      <c r="Q149" s="50">
        <f>+Q150+Q151</f>
        <v>412433.01999999996</v>
      </c>
      <c r="R149" s="50">
        <f t="shared" si="103"/>
        <v>962735.86000000034</v>
      </c>
    </row>
    <row r="150" spans="1:18" s="4" customFormat="1" x14ac:dyDescent="0.2">
      <c r="A150" s="1" t="s">
        <v>223</v>
      </c>
      <c r="B150" s="3" t="s">
        <v>224</v>
      </c>
      <c r="C150" s="31">
        <v>5200000</v>
      </c>
      <c r="D150" s="34">
        <v>-4323190.6500000004</v>
      </c>
      <c r="E150" s="31">
        <v>876809.35</v>
      </c>
      <c r="F150" s="49">
        <v>0</v>
      </c>
      <c r="G150" s="49">
        <v>0</v>
      </c>
      <c r="H150" s="49">
        <v>17953.7</v>
      </c>
      <c r="I150" s="49">
        <v>60398.3</v>
      </c>
      <c r="J150" s="49">
        <v>467494.34</v>
      </c>
      <c r="K150" s="49">
        <v>0</v>
      </c>
      <c r="L150" s="49">
        <v>0</v>
      </c>
      <c r="M150" s="49">
        <v>1664.2</v>
      </c>
      <c r="N150" s="49">
        <v>0</v>
      </c>
      <c r="O150" s="49">
        <v>130993.4</v>
      </c>
      <c r="P150" s="49">
        <v>56268.56</v>
      </c>
      <c r="Q150" s="49">
        <v>17121.8</v>
      </c>
      <c r="R150" s="49">
        <f t="shared" si="103"/>
        <v>124915.04999999994</v>
      </c>
    </row>
    <row r="151" spans="1:18" x14ac:dyDescent="0.2">
      <c r="A151" s="1" t="s">
        <v>225</v>
      </c>
      <c r="B151" s="3" t="s">
        <v>226</v>
      </c>
      <c r="C151" s="31">
        <v>1000000</v>
      </c>
      <c r="D151" s="34">
        <v>797547.5</v>
      </c>
      <c r="E151" s="31">
        <v>1797547.5</v>
      </c>
      <c r="F151" s="49">
        <v>0</v>
      </c>
      <c r="G151" s="49">
        <v>0</v>
      </c>
      <c r="H151" s="49">
        <v>60427.8</v>
      </c>
      <c r="I151" s="49">
        <v>0</v>
      </c>
      <c r="J151" s="49">
        <v>0</v>
      </c>
      <c r="K151" s="49">
        <v>0</v>
      </c>
      <c r="L151" s="49">
        <v>0</v>
      </c>
      <c r="M151" s="49">
        <v>142500.48000000001</v>
      </c>
      <c r="N151" s="49">
        <v>0</v>
      </c>
      <c r="O151" s="49">
        <v>81487.259999999995</v>
      </c>
      <c r="P151" s="49">
        <v>279999.93</v>
      </c>
      <c r="Q151" s="49">
        <v>395311.22</v>
      </c>
      <c r="R151" s="49">
        <f t="shared" si="103"/>
        <v>837820.81</v>
      </c>
    </row>
    <row r="152" spans="1:18" s="4" customFormat="1" x14ac:dyDescent="0.2">
      <c r="A152" s="4" t="s">
        <v>227</v>
      </c>
      <c r="B152" s="9" t="s">
        <v>228</v>
      </c>
      <c r="C152" s="51">
        <f>+C153+C154</f>
        <v>2000000</v>
      </c>
      <c r="D152" s="53">
        <f t="shared" ref="D152:I152" si="110">+D153+D154</f>
        <v>-1843669.99</v>
      </c>
      <c r="E152" s="51">
        <f>+E153+E154</f>
        <v>156330.01</v>
      </c>
      <c r="F152" s="50">
        <f t="shared" si="110"/>
        <v>0</v>
      </c>
      <c r="G152" s="50">
        <f t="shared" si="110"/>
        <v>0</v>
      </c>
      <c r="H152" s="50">
        <f t="shared" si="110"/>
        <v>44250</v>
      </c>
      <c r="I152" s="50">
        <f t="shared" si="110"/>
        <v>1397</v>
      </c>
      <c r="J152" s="50">
        <f t="shared" ref="J152:O152" si="111">+J153+J154</f>
        <v>0</v>
      </c>
      <c r="K152" s="50">
        <f t="shared" si="111"/>
        <v>0</v>
      </c>
      <c r="L152" s="50">
        <f t="shared" si="111"/>
        <v>0</v>
      </c>
      <c r="M152" s="50">
        <f t="shared" si="111"/>
        <v>0</v>
      </c>
      <c r="N152" s="50">
        <f t="shared" si="111"/>
        <v>0</v>
      </c>
      <c r="O152" s="50">
        <f t="shared" si="111"/>
        <v>0</v>
      </c>
      <c r="P152" s="50">
        <f>+P153+P154</f>
        <v>0</v>
      </c>
      <c r="Q152" s="50">
        <f>+Q153+Q154</f>
        <v>7080</v>
      </c>
      <c r="R152" s="50">
        <f t="shared" si="103"/>
        <v>103603.01000000001</v>
      </c>
    </row>
    <row r="153" spans="1:18" x14ac:dyDescent="0.2">
      <c r="A153" s="1" t="s">
        <v>229</v>
      </c>
      <c r="B153" s="3" t="s">
        <v>230</v>
      </c>
      <c r="C153" s="31">
        <v>1000000</v>
      </c>
      <c r="D153" s="34">
        <v>-848669.99</v>
      </c>
      <c r="E153" s="31">
        <v>151330.01</v>
      </c>
      <c r="F153" s="49">
        <v>0</v>
      </c>
      <c r="G153" s="49">
        <v>0</v>
      </c>
      <c r="H153" s="49">
        <v>44250</v>
      </c>
      <c r="I153" s="49">
        <v>0</v>
      </c>
      <c r="J153" s="49">
        <v>0</v>
      </c>
      <c r="K153" s="49">
        <v>0</v>
      </c>
      <c r="L153" s="49">
        <v>0</v>
      </c>
      <c r="M153" s="49">
        <v>0</v>
      </c>
      <c r="N153" s="49">
        <v>0</v>
      </c>
      <c r="O153" s="49">
        <v>0</v>
      </c>
      <c r="P153" s="49">
        <v>0</v>
      </c>
      <c r="Q153" s="49">
        <v>7080</v>
      </c>
      <c r="R153" s="49">
        <f t="shared" si="103"/>
        <v>100000.01000000001</v>
      </c>
    </row>
    <row r="154" spans="1:18" s="4" customFormat="1" x14ac:dyDescent="0.2">
      <c r="A154" s="1" t="s">
        <v>231</v>
      </c>
      <c r="B154" s="3" t="s">
        <v>232</v>
      </c>
      <c r="C154" s="31">
        <v>1000000</v>
      </c>
      <c r="D154" s="34">
        <v>-995000</v>
      </c>
      <c r="E154" s="31">
        <v>5000</v>
      </c>
      <c r="F154" s="49">
        <v>0</v>
      </c>
      <c r="G154" s="49">
        <v>0</v>
      </c>
      <c r="H154" s="49">
        <v>0</v>
      </c>
      <c r="I154" s="49">
        <v>1397</v>
      </c>
      <c r="J154" s="49">
        <v>0</v>
      </c>
      <c r="K154" s="49">
        <v>0</v>
      </c>
      <c r="L154" s="49">
        <v>0</v>
      </c>
      <c r="M154" s="49">
        <v>0</v>
      </c>
      <c r="N154" s="49">
        <v>0</v>
      </c>
      <c r="O154" s="49">
        <v>0</v>
      </c>
      <c r="P154" s="49">
        <v>0</v>
      </c>
      <c r="Q154" s="49">
        <v>0</v>
      </c>
      <c r="R154" s="49">
        <f t="shared" si="103"/>
        <v>3603</v>
      </c>
    </row>
    <row r="155" spans="1:18" x14ac:dyDescent="0.2">
      <c r="A155" s="4" t="s">
        <v>233</v>
      </c>
      <c r="B155" s="9" t="s">
        <v>234</v>
      </c>
      <c r="C155" s="51">
        <f>+C156+C157+C158+C159+C160</f>
        <v>46000000</v>
      </c>
      <c r="D155" s="53">
        <f>+D156+D157+D158+D159+D160</f>
        <v>-2047656</v>
      </c>
      <c r="E155" s="51">
        <f>+E156+E157+E158+E159+E160</f>
        <v>43952344</v>
      </c>
      <c r="F155" s="50">
        <f t="shared" ref="D155:I155" si="112">+F156+F157+F158+F159+F160</f>
        <v>679603</v>
      </c>
      <c r="G155" s="50">
        <f t="shared" si="112"/>
        <v>679600</v>
      </c>
      <c r="H155" s="50">
        <f t="shared" si="112"/>
        <v>284262</v>
      </c>
      <c r="I155" s="50">
        <f t="shared" si="112"/>
        <v>4000.01</v>
      </c>
      <c r="J155" s="50">
        <f t="shared" ref="J155:O155" si="113">+J156+J157+J158+J159+J160</f>
        <v>20365</v>
      </c>
      <c r="K155" s="50">
        <f t="shared" si="113"/>
        <v>38459.57</v>
      </c>
      <c r="L155" s="50">
        <f t="shared" si="113"/>
        <v>27033242.710000001</v>
      </c>
      <c r="M155" s="50">
        <f t="shared" si="113"/>
        <v>364109.98</v>
      </c>
      <c r="N155" s="50">
        <f t="shared" si="113"/>
        <v>10016927.99</v>
      </c>
      <c r="O155" s="50">
        <f t="shared" si="113"/>
        <v>3121472.39</v>
      </c>
      <c r="P155" s="50">
        <f>+P156+P157+P158+P159+P160</f>
        <v>537867.99</v>
      </c>
      <c r="Q155" s="50">
        <f>+Q156+Q157+Q158+Q159+Q160</f>
        <v>551014.12</v>
      </c>
      <c r="R155" s="50">
        <f t="shared" si="103"/>
        <v>621419.24000000011</v>
      </c>
    </row>
    <row r="156" spans="1:18" x14ac:dyDescent="0.2">
      <c r="A156" s="1" t="s">
        <v>235</v>
      </c>
      <c r="B156" s="3" t="s">
        <v>236</v>
      </c>
      <c r="C156" s="31">
        <v>40000000</v>
      </c>
      <c r="D156" s="34">
        <v>1711547</v>
      </c>
      <c r="E156" s="31">
        <v>41711547</v>
      </c>
      <c r="F156" s="49">
        <v>679603</v>
      </c>
      <c r="G156" s="49">
        <v>679600</v>
      </c>
      <c r="H156" s="49">
        <v>0</v>
      </c>
      <c r="I156" s="49">
        <v>0</v>
      </c>
      <c r="J156" s="49">
        <v>0</v>
      </c>
      <c r="K156" s="49">
        <v>0</v>
      </c>
      <c r="L156" s="49">
        <v>27000000</v>
      </c>
      <c r="M156" s="49">
        <v>0</v>
      </c>
      <c r="N156" s="49">
        <v>10000000</v>
      </c>
      <c r="O156" s="49">
        <v>3000000</v>
      </c>
      <c r="P156" s="49">
        <v>0</v>
      </c>
      <c r="Q156" s="49">
        <v>352344</v>
      </c>
      <c r="R156" s="49">
        <f t="shared" si="103"/>
        <v>0</v>
      </c>
    </row>
    <row r="157" spans="1:18" x14ac:dyDescent="0.2">
      <c r="A157" s="1" t="s">
        <v>237</v>
      </c>
      <c r="B157" s="3" t="s">
        <v>238</v>
      </c>
      <c r="C157" s="31">
        <v>3000000</v>
      </c>
      <c r="D157" s="34">
        <v>-2959203</v>
      </c>
      <c r="E157" s="31">
        <v>40797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  <c r="K157" s="49">
        <v>0</v>
      </c>
      <c r="L157" s="49">
        <v>0</v>
      </c>
      <c r="M157" s="49">
        <v>0</v>
      </c>
      <c r="N157" s="49">
        <v>0</v>
      </c>
      <c r="O157" s="49">
        <v>0</v>
      </c>
      <c r="P157" s="49">
        <v>0</v>
      </c>
      <c r="Q157" s="49">
        <v>0</v>
      </c>
      <c r="R157" s="49">
        <f t="shared" si="103"/>
        <v>40797</v>
      </c>
    </row>
    <row r="158" spans="1:18" x14ac:dyDescent="0.2">
      <c r="A158" s="1" t="s">
        <v>239</v>
      </c>
      <c r="B158" s="3" t="s">
        <v>240</v>
      </c>
      <c r="C158" s="31">
        <v>500000</v>
      </c>
      <c r="D158" s="34">
        <v>0</v>
      </c>
      <c r="E158" s="31">
        <v>500000</v>
      </c>
      <c r="F158" s="49">
        <v>0</v>
      </c>
      <c r="G158" s="49">
        <v>0</v>
      </c>
      <c r="H158" s="49">
        <v>0</v>
      </c>
      <c r="I158" s="49">
        <v>4000.01</v>
      </c>
      <c r="J158" s="49">
        <v>20365</v>
      </c>
      <c r="K158" s="49">
        <v>38459.57</v>
      </c>
      <c r="L158" s="49">
        <v>33242.71</v>
      </c>
      <c r="M158" s="49">
        <v>16456.38</v>
      </c>
      <c r="N158" s="49">
        <v>16927.990000000002</v>
      </c>
      <c r="O158" s="49">
        <v>17477.41</v>
      </c>
      <c r="P158" s="49">
        <v>23977.99</v>
      </c>
      <c r="Q158" s="49">
        <v>2652</v>
      </c>
      <c r="R158" s="49">
        <f t="shared" si="103"/>
        <v>326440.94</v>
      </c>
    </row>
    <row r="159" spans="1:18" s="4" customFormat="1" x14ac:dyDescent="0.2">
      <c r="A159" s="1" t="s">
        <v>241</v>
      </c>
      <c r="B159" s="3" t="s">
        <v>242</v>
      </c>
      <c r="C159" s="31">
        <v>1000000</v>
      </c>
      <c r="D159" s="34">
        <v>500000</v>
      </c>
      <c r="E159" s="31">
        <v>1500000</v>
      </c>
      <c r="F159" s="49">
        <v>0</v>
      </c>
      <c r="G159" s="49">
        <v>0</v>
      </c>
      <c r="H159" s="49">
        <v>284262</v>
      </c>
      <c r="I159" s="49">
        <v>0</v>
      </c>
      <c r="J159" s="49">
        <v>0</v>
      </c>
      <c r="K159" s="49">
        <v>0</v>
      </c>
      <c r="L159" s="49">
        <v>0</v>
      </c>
      <c r="M159" s="49">
        <v>291522.46999999997</v>
      </c>
      <c r="N159" s="49">
        <v>0</v>
      </c>
      <c r="O159" s="49">
        <v>102188</v>
      </c>
      <c r="P159" s="49">
        <v>513890</v>
      </c>
      <c r="Q159" s="49">
        <v>196018.12</v>
      </c>
      <c r="R159" s="49">
        <f t="shared" si="103"/>
        <v>112119.41000000003</v>
      </c>
    </row>
    <row r="160" spans="1:18" x14ac:dyDescent="0.2">
      <c r="A160" s="1" t="s">
        <v>243</v>
      </c>
      <c r="B160" s="3" t="s">
        <v>244</v>
      </c>
      <c r="C160" s="31">
        <v>1500000</v>
      </c>
      <c r="D160" s="34">
        <v>-1300000</v>
      </c>
      <c r="E160" s="31">
        <v>200000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  <c r="K160" s="49">
        <v>0</v>
      </c>
      <c r="L160" s="49">
        <v>0</v>
      </c>
      <c r="M160" s="49">
        <v>56131.13</v>
      </c>
      <c r="N160" s="49">
        <v>0</v>
      </c>
      <c r="O160" s="49">
        <v>1806.98</v>
      </c>
      <c r="P160" s="49">
        <v>0</v>
      </c>
      <c r="Q160" s="49">
        <v>0</v>
      </c>
      <c r="R160" s="49">
        <f t="shared" si="103"/>
        <v>142061.88999999998</v>
      </c>
    </row>
    <row r="161" spans="1:18" x14ac:dyDescent="0.2">
      <c r="A161" s="4" t="s">
        <v>245</v>
      </c>
      <c r="B161" s="9" t="s">
        <v>246</v>
      </c>
      <c r="C161" s="51">
        <f>+C162+C163+C164+C165+C166</f>
        <v>5800000</v>
      </c>
      <c r="D161" s="53">
        <f>+D162+D163+D164+D165+D166</f>
        <v>-4199511.1900000004</v>
      </c>
      <c r="E161" s="51">
        <f>+E162+E163+E164+E165+E166</f>
        <v>1600488.81</v>
      </c>
      <c r="F161" s="50">
        <f>+F162+F163+F164+F165+F166</f>
        <v>0</v>
      </c>
      <c r="G161" s="50">
        <f>+G162+G163+G164+G165+G166</f>
        <v>0</v>
      </c>
      <c r="H161" s="50">
        <f>+H162+H163+H164+H165+H166</f>
        <v>0</v>
      </c>
      <c r="I161" s="50">
        <f>+I162+I163+I164+I165+I166</f>
        <v>414250.8</v>
      </c>
      <c r="J161" s="50">
        <f>+J162+J163+J164+J165+J166</f>
        <v>0</v>
      </c>
      <c r="K161" s="50">
        <f>+K162+K163+K164+K165+K166</f>
        <v>0</v>
      </c>
      <c r="L161" s="50">
        <f>+L162+L163+L164+L165+L166</f>
        <v>750.01</v>
      </c>
      <c r="M161" s="50">
        <f>+M162+M163+M164+M165+M166</f>
        <v>57416.68</v>
      </c>
      <c r="N161" s="50">
        <f>+N162+N163+N164+N165+N166</f>
        <v>0</v>
      </c>
      <c r="O161" s="50">
        <f>+O162+O163+O164+O165+O166</f>
        <v>315983.03000000003</v>
      </c>
      <c r="P161" s="50">
        <f>+P162+P163+P164+P165+P166</f>
        <v>0</v>
      </c>
      <c r="Q161" s="50">
        <f>+Q162+Q163+Q164+Q165+Q166</f>
        <v>59321.9</v>
      </c>
      <c r="R161" s="50">
        <f t="shared" si="103"/>
        <v>752766.39</v>
      </c>
    </row>
    <row r="162" spans="1:18" x14ac:dyDescent="0.2">
      <c r="A162" s="1" t="s">
        <v>471</v>
      </c>
      <c r="B162" s="3" t="s">
        <v>472</v>
      </c>
      <c r="C162" s="31">
        <v>0</v>
      </c>
      <c r="D162" s="34">
        <v>2500</v>
      </c>
      <c r="E162" s="31">
        <v>2500</v>
      </c>
      <c r="F162" s="49">
        <v>0</v>
      </c>
      <c r="G162" s="49">
        <v>0</v>
      </c>
      <c r="H162" s="49">
        <v>0</v>
      </c>
      <c r="I162" s="49">
        <v>0</v>
      </c>
      <c r="J162" s="49">
        <v>0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0</v>
      </c>
      <c r="Q162" s="49">
        <v>0</v>
      </c>
      <c r="R162" s="49">
        <f t="shared" si="103"/>
        <v>2500</v>
      </c>
    </row>
    <row r="163" spans="1:18" x14ac:dyDescent="0.2">
      <c r="A163" s="1" t="s">
        <v>247</v>
      </c>
      <c r="B163" s="3" t="s">
        <v>248</v>
      </c>
      <c r="C163" s="31">
        <v>50000</v>
      </c>
      <c r="D163" s="34">
        <v>-28292.71</v>
      </c>
      <c r="E163" s="31">
        <v>21707.29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49">
        <v>0</v>
      </c>
      <c r="L163" s="49">
        <v>0</v>
      </c>
      <c r="M163" s="49">
        <v>0</v>
      </c>
      <c r="N163" s="49">
        <v>0</v>
      </c>
      <c r="O163" s="49">
        <v>21707.279999999999</v>
      </c>
      <c r="P163" s="49">
        <v>0</v>
      </c>
      <c r="Q163" s="49">
        <v>0</v>
      </c>
      <c r="R163" s="49">
        <f t="shared" si="103"/>
        <v>1.0000000002037268E-2</v>
      </c>
    </row>
    <row r="164" spans="1:18" s="4" customFormat="1" x14ac:dyDescent="0.2">
      <c r="A164" s="1" t="s">
        <v>249</v>
      </c>
      <c r="B164" s="3" t="s">
        <v>250</v>
      </c>
      <c r="C164" s="31">
        <v>50000</v>
      </c>
      <c r="D164" s="34">
        <v>-50000</v>
      </c>
      <c r="E164" s="31">
        <v>0</v>
      </c>
      <c r="F164" s="49">
        <v>0</v>
      </c>
      <c r="G164" s="49">
        <v>0</v>
      </c>
      <c r="H164" s="49">
        <v>0</v>
      </c>
      <c r="I164" s="49">
        <v>0</v>
      </c>
      <c r="J164" s="49">
        <v>0</v>
      </c>
      <c r="K164" s="49">
        <v>0</v>
      </c>
      <c r="L164" s="49">
        <v>0</v>
      </c>
      <c r="M164" s="49">
        <v>0</v>
      </c>
      <c r="N164" s="49">
        <v>0</v>
      </c>
      <c r="O164" s="49">
        <v>0</v>
      </c>
      <c r="P164" s="49">
        <v>0</v>
      </c>
      <c r="Q164" s="49">
        <v>0</v>
      </c>
      <c r="R164" s="49">
        <f t="shared" si="103"/>
        <v>0</v>
      </c>
    </row>
    <row r="165" spans="1:18" x14ac:dyDescent="0.2">
      <c r="A165" s="1" t="s">
        <v>251</v>
      </c>
      <c r="B165" s="3" t="s">
        <v>252</v>
      </c>
      <c r="C165" s="31">
        <v>5200000</v>
      </c>
      <c r="D165" s="34">
        <v>-4372592.25</v>
      </c>
      <c r="E165" s="31">
        <v>827407.75</v>
      </c>
      <c r="F165" s="49">
        <v>0</v>
      </c>
      <c r="G165" s="49">
        <v>0</v>
      </c>
      <c r="H165" s="49">
        <v>0</v>
      </c>
      <c r="I165" s="49">
        <v>414250.8</v>
      </c>
      <c r="J165" s="49">
        <v>0</v>
      </c>
      <c r="K165" s="49">
        <v>0</v>
      </c>
      <c r="L165" s="49">
        <v>0</v>
      </c>
      <c r="M165" s="49">
        <v>0</v>
      </c>
      <c r="N165" s="49">
        <v>0</v>
      </c>
      <c r="O165" s="49">
        <v>0</v>
      </c>
      <c r="P165" s="49">
        <v>0</v>
      </c>
      <c r="Q165" s="49">
        <v>44111.94</v>
      </c>
      <c r="R165" s="49">
        <f t="shared" si="103"/>
        <v>369045.01</v>
      </c>
    </row>
    <row r="166" spans="1:18" x14ac:dyDescent="0.2">
      <c r="A166" s="1" t="s">
        <v>253</v>
      </c>
      <c r="B166" s="3" t="s">
        <v>254</v>
      </c>
      <c r="C166" s="31">
        <v>500000</v>
      </c>
      <c r="D166" s="34">
        <v>248873.77</v>
      </c>
      <c r="E166" s="31">
        <v>748873.77</v>
      </c>
      <c r="F166" s="49">
        <v>0</v>
      </c>
      <c r="G166" s="49">
        <v>0</v>
      </c>
      <c r="H166" s="49">
        <v>0</v>
      </c>
      <c r="I166" s="49">
        <v>0</v>
      </c>
      <c r="J166" s="49">
        <v>0</v>
      </c>
      <c r="K166" s="49">
        <v>0</v>
      </c>
      <c r="L166" s="49">
        <v>750.01</v>
      </c>
      <c r="M166" s="49">
        <v>57416.68</v>
      </c>
      <c r="N166" s="49">
        <v>0</v>
      </c>
      <c r="O166" s="49">
        <v>294275.75</v>
      </c>
      <c r="P166" s="49">
        <v>0</v>
      </c>
      <c r="Q166" s="49">
        <v>15209.96</v>
      </c>
      <c r="R166" s="49">
        <f t="shared" si="103"/>
        <v>381221.36999999994</v>
      </c>
    </row>
    <row r="167" spans="1:18" s="4" customFormat="1" x14ac:dyDescent="0.2">
      <c r="A167" s="4" t="s">
        <v>255</v>
      </c>
      <c r="B167" s="9" t="s">
        <v>256</v>
      </c>
      <c r="C167" s="51">
        <f>+C168+C169</f>
        <v>1500000</v>
      </c>
      <c r="D167" s="53">
        <f>+D168+D169</f>
        <v>352640.03</v>
      </c>
      <c r="E167" s="51">
        <f>+E168+E169</f>
        <v>1852640.0299999998</v>
      </c>
      <c r="F167" s="50">
        <f>+F168</f>
        <v>0</v>
      </c>
      <c r="G167" s="50">
        <f>+G168</f>
        <v>0</v>
      </c>
      <c r="H167" s="50">
        <f t="shared" ref="H167:L167" si="114">+H168+H169</f>
        <v>65525.4</v>
      </c>
      <c r="I167" s="50">
        <f t="shared" si="114"/>
        <v>94506.2</v>
      </c>
      <c r="J167" s="50">
        <f t="shared" si="114"/>
        <v>0</v>
      </c>
      <c r="K167" s="50">
        <f t="shared" si="114"/>
        <v>87504.01</v>
      </c>
      <c r="L167" s="50">
        <f t="shared" si="114"/>
        <v>140741.96</v>
      </c>
      <c r="M167" s="50">
        <f>+M168+M169</f>
        <v>138237</v>
      </c>
      <c r="N167" s="50">
        <f>+N168+N169</f>
        <v>337929.88</v>
      </c>
      <c r="O167" s="50">
        <f>+O168+O169</f>
        <v>201879.62</v>
      </c>
      <c r="P167" s="50">
        <f>+P168+P169</f>
        <v>0</v>
      </c>
      <c r="Q167" s="50">
        <f>+Q168+Q169</f>
        <v>376717.36</v>
      </c>
      <c r="R167" s="50">
        <f t="shared" si="103"/>
        <v>409598.6</v>
      </c>
    </row>
    <row r="168" spans="1:18" x14ac:dyDescent="0.2">
      <c r="A168" s="1" t="s">
        <v>257</v>
      </c>
      <c r="B168" s="3" t="s">
        <v>256</v>
      </c>
      <c r="C168" s="31">
        <v>1500000</v>
      </c>
      <c r="D168" s="34">
        <v>-237802.09</v>
      </c>
      <c r="E168" s="31">
        <v>1262197.9099999999</v>
      </c>
      <c r="F168" s="49">
        <v>0</v>
      </c>
      <c r="G168" s="49">
        <v>0</v>
      </c>
      <c r="H168" s="49">
        <v>65525.4</v>
      </c>
      <c r="I168" s="49">
        <v>94506.2</v>
      </c>
      <c r="J168" s="49">
        <v>0</v>
      </c>
      <c r="K168" s="49">
        <v>87504.01</v>
      </c>
      <c r="L168" s="49">
        <v>140741.96</v>
      </c>
      <c r="M168" s="49">
        <v>138237</v>
      </c>
      <c r="N168" s="49">
        <v>337929.88</v>
      </c>
      <c r="O168" s="49">
        <v>0</v>
      </c>
      <c r="P168" s="49">
        <v>0</v>
      </c>
      <c r="Q168" s="49">
        <v>3331.73</v>
      </c>
      <c r="R168" s="49">
        <f t="shared" si="103"/>
        <v>394421.7300000001</v>
      </c>
    </row>
    <row r="169" spans="1:18" x14ac:dyDescent="0.2">
      <c r="A169" s="1" t="s">
        <v>431</v>
      </c>
      <c r="B169" s="1" t="s">
        <v>434</v>
      </c>
      <c r="C169" s="31">
        <v>0</v>
      </c>
      <c r="D169" s="34">
        <v>590442.12</v>
      </c>
      <c r="E169" s="31">
        <v>590442.12</v>
      </c>
      <c r="F169" s="49">
        <f>+F170+F171</f>
        <v>0</v>
      </c>
      <c r="G169" s="49">
        <f>+G170+G171</f>
        <v>0</v>
      </c>
      <c r="H169" s="49">
        <v>0</v>
      </c>
      <c r="I169" s="49">
        <v>0</v>
      </c>
      <c r="J169" s="49">
        <v>0</v>
      </c>
      <c r="K169" s="49">
        <v>0</v>
      </c>
      <c r="L169" s="49">
        <v>0</v>
      </c>
      <c r="M169" s="49">
        <v>0</v>
      </c>
      <c r="N169" s="49">
        <v>0</v>
      </c>
      <c r="O169" s="49">
        <v>201879.62</v>
      </c>
      <c r="P169" s="49">
        <v>0</v>
      </c>
      <c r="Q169" s="49">
        <v>373385.63</v>
      </c>
      <c r="R169" s="49">
        <f t="shared" si="103"/>
        <v>15176.869999999995</v>
      </c>
    </row>
    <row r="170" spans="1:18" s="4" customFormat="1" x14ac:dyDescent="0.2">
      <c r="A170" s="4" t="s">
        <v>258</v>
      </c>
      <c r="B170" s="9" t="s">
        <v>259</v>
      </c>
      <c r="C170" s="51">
        <f>+C171+C172</f>
        <v>3300000</v>
      </c>
      <c r="D170" s="53">
        <f>+D171+D172</f>
        <v>1639359.97</v>
      </c>
      <c r="E170" s="51">
        <f>+E171+E172</f>
        <v>4939359.97</v>
      </c>
      <c r="F170" s="50">
        <v>0</v>
      </c>
      <c r="G170" s="50">
        <v>0</v>
      </c>
      <c r="H170" s="50">
        <f t="shared" ref="H170:M170" si="115">+H171+H172</f>
        <v>0</v>
      </c>
      <c r="I170" s="50">
        <f t="shared" si="115"/>
        <v>93499.28</v>
      </c>
      <c r="J170" s="50">
        <f t="shared" si="115"/>
        <v>49560</v>
      </c>
      <c r="K170" s="50">
        <f t="shared" si="115"/>
        <v>589930.4</v>
      </c>
      <c r="L170" s="50">
        <f t="shared" si="115"/>
        <v>371086.4</v>
      </c>
      <c r="M170" s="50">
        <f t="shared" si="115"/>
        <v>271735.96000000002</v>
      </c>
      <c r="N170" s="50">
        <f>+N171+N172</f>
        <v>134864.67000000001</v>
      </c>
      <c r="O170" s="50">
        <f>+O171+O172</f>
        <v>132868</v>
      </c>
      <c r="P170" s="50">
        <f>+P171+P172</f>
        <v>2014862.1</v>
      </c>
      <c r="Q170" s="50">
        <f>+Q171+Q172</f>
        <v>243644.04</v>
      </c>
      <c r="R170" s="50">
        <f t="shared" si="103"/>
        <v>1037309.1199999992</v>
      </c>
    </row>
    <row r="171" spans="1:18" x14ac:dyDescent="0.2">
      <c r="A171" s="1" t="s">
        <v>260</v>
      </c>
      <c r="B171" s="3" t="s">
        <v>261</v>
      </c>
      <c r="C171" s="31">
        <v>3000000</v>
      </c>
      <c r="D171" s="34">
        <v>1589359.97</v>
      </c>
      <c r="E171" s="31">
        <v>4589359.97</v>
      </c>
      <c r="F171" s="49">
        <v>0</v>
      </c>
      <c r="G171" s="49">
        <v>0</v>
      </c>
      <c r="H171" s="49">
        <v>0</v>
      </c>
      <c r="I171" s="49">
        <v>93499.28</v>
      </c>
      <c r="J171" s="49">
        <v>0</v>
      </c>
      <c r="K171" s="49">
        <v>589930.4</v>
      </c>
      <c r="L171" s="49">
        <v>371086.4</v>
      </c>
      <c r="M171" s="49">
        <v>271735.96000000002</v>
      </c>
      <c r="N171" s="49">
        <v>134864.67000000001</v>
      </c>
      <c r="O171" s="49">
        <v>0</v>
      </c>
      <c r="P171" s="49">
        <v>2006165.5</v>
      </c>
      <c r="Q171" s="49">
        <v>243644.04</v>
      </c>
      <c r="R171" s="49">
        <f t="shared" si="103"/>
        <v>878433.71999999974</v>
      </c>
    </row>
    <row r="172" spans="1:18" x14ac:dyDescent="0.2">
      <c r="A172" s="1" t="s">
        <v>262</v>
      </c>
      <c r="B172" s="3" t="s">
        <v>263</v>
      </c>
      <c r="C172" s="31">
        <v>300000</v>
      </c>
      <c r="D172" s="34">
        <v>50000</v>
      </c>
      <c r="E172" s="31">
        <v>350000</v>
      </c>
      <c r="F172" s="49">
        <f>+F173</f>
        <v>0</v>
      </c>
      <c r="G172" s="49">
        <f>+G173</f>
        <v>0</v>
      </c>
      <c r="H172" s="49">
        <v>0</v>
      </c>
      <c r="I172" s="49">
        <v>0</v>
      </c>
      <c r="J172" s="49">
        <v>49560</v>
      </c>
      <c r="K172" s="49">
        <v>0</v>
      </c>
      <c r="L172" s="49">
        <v>0</v>
      </c>
      <c r="M172" s="49">
        <v>0</v>
      </c>
      <c r="N172" s="49">
        <v>0</v>
      </c>
      <c r="O172" s="49">
        <v>132868</v>
      </c>
      <c r="P172" s="49">
        <v>8696.6</v>
      </c>
      <c r="Q172" s="49">
        <v>0</v>
      </c>
      <c r="R172" s="49">
        <f t="shared" si="103"/>
        <v>158875.4</v>
      </c>
    </row>
    <row r="173" spans="1:18" x14ac:dyDescent="0.2">
      <c r="A173" s="4" t="s">
        <v>264</v>
      </c>
      <c r="B173" s="9" t="s">
        <v>265</v>
      </c>
      <c r="C173" s="51">
        <f>+C174</f>
        <v>500000</v>
      </c>
      <c r="D173" s="53">
        <f>+D174</f>
        <v>-240000</v>
      </c>
      <c r="E173" s="51">
        <f>+E174</f>
        <v>260000</v>
      </c>
      <c r="F173" s="50">
        <v>0</v>
      </c>
      <c r="G173" s="50">
        <v>0</v>
      </c>
      <c r="H173" s="50">
        <f t="shared" ref="H173:M173" si="116">+H174</f>
        <v>0</v>
      </c>
      <c r="I173" s="50">
        <f t="shared" si="116"/>
        <v>0</v>
      </c>
      <c r="J173" s="50">
        <f t="shared" si="116"/>
        <v>0</v>
      </c>
      <c r="K173" s="50">
        <f t="shared" si="116"/>
        <v>0</v>
      </c>
      <c r="L173" s="50">
        <f t="shared" si="116"/>
        <v>0</v>
      </c>
      <c r="M173" s="50">
        <f t="shared" si="116"/>
        <v>48805.2</v>
      </c>
      <c r="N173" s="50">
        <f>+N174</f>
        <v>0</v>
      </c>
      <c r="O173" s="50">
        <f>+O174</f>
        <v>0</v>
      </c>
      <c r="P173" s="50">
        <f>+P174</f>
        <v>0</v>
      </c>
      <c r="Q173" s="50">
        <f>+Q174</f>
        <v>0</v>
      </c>
      <c r="R173" s="50">
        <f t="shared" si="103"/>
        <v>211194.8</v>
      </c>
    </row>
    <row r="174" spans="1:18" x14ac:dyDescent="0.2">
      <c r="A174" s="1" t="s">
        <v>266</v>
      </c>
      <c r="B174" s="3" t="s">
        <v>265</v>
      </c>
      <c r="C174" s="31">
        <v>500000</v>
      </c>
      <c r="D174" s="34">
        <v>-240000</v>
      </c>
      <c r="E174" s="31">
        <v>260000</v>
      </c>
      <c r="F174" s="49">
        <f>+F175</f>
        <v>0</v>
      </c>
      <c r="G174" s="49">
        <f>+G175</f>
        <v>0</v>
      </c>
      <c r="H174" s="49">
        <v>0</v>
      </c>
      <c r="I174" s="49">
        <v>0</v>
      </c>
      <c r="J174" s="49">
        <v>0</v>
      </c>
      <c r="K174" s="49">
        <v>0</v>
      </c>
      <c r="L174" s="49">
        <v>0</v>
      </c>
      <c r="M174" s="49">
        <v>48805.2</v>
      </c>
      <c r="N174" s="49">
        <v>0</v>
      </c>
      <c r="O174" s="49">
        <v>0</v>
      </c>
      <c r="P174" s="49">
        <v>0</v>
      </c>
      <c r="Q174" s="49">
        <v>0</v>
      </c>
      <c r="R174" s="49">
        <f t="shared" si="103"/>
        <v>211194.8</v>
      </c>
    </row>
    <row r="175" spans="1:18" x14ac:dyDescent="0.2">
      <c r="A175" s="4" t="s">
        <v>267</v>
      </c>
      <c r="B175" s="9" t="s">
        <v>268</v>
      </c>
      <c r="C175" s="51">
        <f>+C176</f>
        <v>500000</v>
      </c>
      <c r="D175" s="53">
        <f>+D176</f>
        <v>-50000</v>
      </c>
      <c r="E175" s="51">
        <f>+E176</f>
        <v>450000</v>
      </c>
      <c r="F175" s="50">
        <v>0</v>
      </c>
      <c r="G175" s="50">
        <v>0</v>
      </c>
      <c r="H175" s="50">
        <f t="shared" ref="H175:M175" si="117">+H176</f>
        <v>0</v>
      </c>
      <c r="I175" s="50">
        <f t="shared" si="117"/>
        <v>155245</v>
      </c>
      <c r="J175" s="50">
        <f t="shared" si="117"/>
        <v>0</v>
      </c>
      <c r="K175" s="50">
        <f t="shared" si="117"/>
        <v>0</v>
      </c>
      <c r="L175" s="50">
        <f t="shared" si="117"/>
        <v>0</v>
      </c>
      <c r="M175" s="50">
        <f t="shared" si="117"/>
        <v>0</v>
      </c>
      <c r="N175" s="50">
        <f>+N176</f>
        <v>0</v>
      </c>
      <c r="O175" s="50">
        <f>+O176</f>
        <v>32732.07</v>
      </c>
      <c r="P175" s="50">
        <f>+P176</f>
        <v>30462.01</v>
      </c>
      <c r="Q175" s="50">
        <f>+Q176</f>
        <v>0</v>
      </c>
      <c r="R175" s="50">
        <f t="shared" si="103"/>
        <v>231560.91999999998</v>
      </c>
    </row>
    <row r="176" spans="1:18" s="4" customFormat="1" x14ac:dyDescent="0.2">
      <c r="A176" s="1" t="s">
        <v>269</v>
      </c>
      <c r="B176" s="3" t="s">
        <v>268</v>
      </c>
      <c r="C176" s="31">
        <v>500000</v>
      </c>
      <c r="D176" s="34">
        <v>-50000</v>
      </c>
      <c r="E176" s="31">
        <v>450000</v>
      </c>
      <c r="F176" s="49">
        <f>+F177</f>
        <v>0</v>
      </c>
      <c r="G176" s="49">
        <f>+G177</f>
        <v>0</v>
      </c>
      <c r="H176" s="49">
        <v>0</v>
      </c>
      <c r="I176" s="49">
        <v>155245</v>
      </c>
      <c r="J176" s="49">
        <v>0</v>
      </c>
      <c r="K176" s="49">
        <v>0</v>
      </c>
      <c r="L176" s="49">
        <v>0</v>
      </c>
      <c r="M176" s="49">
        <v>0</v>
      </c>
      <c r="N176" s="49">
        <v>0</v>
      </c>
      <c r="O176" s="49">
        <v>32732.07</v>
      </c>
      <c r="P176" s="49">
        <v>30462.01</v>
      </c>
      <c r="Q176" s="49">
        <v>0</v>
      </c>
      <c r="R176" s="49">
        <f t="shared" si="103"/>
        <v>231560.91999999998</v>
      </c>
    </row>
    <row r="177" spans="1:19" x14ac:dyDescent="0.2">
      <c r="A177" s="4" t="s">
        <v>270</v>
      </c>
      <c r="B177" s="9" t="s">
        <v>271</v>
      </c>
      <c r="C177" s="51">
        <f>+C178</f>
        <v>4500000</v>
      </c>
      <c r="D177" s="53">
        <f>+D178</f>
        <v>-1957307.7</v>
      </c>
      <c r="E177" s="51">
        <f>+E178</f>
        <v>2542692.2999999998</v>
      </c>
      <c r="F177" s="50">
        <v>0</v>
      </c>
      <c r="G177" s="50">
        <v>0</v>
      </c>
      <c r="H177" s="50">
        <f t="shared" ref="H177:M177" si="118">+H178</f>
        <v>0</v>
      </c>
      <c r="I177" s="50">
        <f t="shared" si="118"/>
        <v>20060</v>
      </c>
      <c r="J177" s="50">
        <f t="shared" si="118"/>
        <v>0</v>
      </c>
      <c r="K177" s="50">
        <f t="shared" si="118"/>
        <v>0</v>
      </c>
      <c r="L177" s="50">
        <f t="shared" si="118"/>
        <v>0</v>
      </c>
      <c r="M177" s="50">
        <f t="shared" si="118"/>
        <v>1028687.45</v>
      </c>
      <c r="N177" s="50">
        <f>+N178</f>
        <v>133588.20000000001</v>
      </c>
      <c r="O177" s="50">
        <f>+O178</f>
        <v>14000.7</v>
      </c>
      <c r="P177" s="50">
        <f>+P178</f>
        <v>339100</v>
      </c>
      <c r="Q177" s="50">
        <f>+Q178</f>
        <v>205805.95</v>
      </c>
      <c r="R177" s="50">
        <f t="shared" si="103"/>
        <v>801450</v>
      </c>
    </row>
    <row r="178" spans="1:19" x14ac:dyDescent="0.2">
      <c r="A178" s="1" t="s">
        <v>272</v>
      </c>
      <c r="B178" s="3" t="s">
        <v>271</v>
      </c>
      <c r="C178" s="31">
        <v>4500000</v>
      </c>
      <c r="D178" s="34">
        <v>-1957307.7</v>
      </c>
      <c r="E178" s="31">
        <v>2542692.2999999998</v>
      </c>
      <c r="F178" s="49">
        <f>+F179</f>
        <v>0</v>
      </c>
      <c r="G178" s="49">
        <f>+G179</f>
        <v>0</v>
      </c>
      <c r="H178" s="49">
        <v>0</v>
      </c>
      <c r="I178" s="49">
        <v>20060</v>
      </c>
      <c r="J178" s="49">
        <v>0</v>
      </c>
      <c r="K178" s="49">
        <v>0</v>
      </c>
      <c r="L178" s="49">
        <v>0</v>
      </c>
      <c r="M178" s="49">
        <v>1028687.45</v>
      </c>
      <c r="N178" s="49">
        <v>133588.20000000001</v>
      </c>
      <c r="O178" s="49">
        <v>14000.7</v>
      </c>
      <c r="P178" s="49">
        <v>339100</v>
      </c>
      <c r="Q178" s="49">
        <v>205805.95</v>
      </c>
      <c r="R178" s="49">
        <f t="shared" si="103"/>
        <v>801450</v>
      </c>
    </row>
    <row r="179" spans="1:19" x14ac:dyDescent="0.2">
      <c r="A179" s="4" t="s">
        <v>273</v>
      </c>
      <c r="B179" s="9" t="s">
        <v>274</v>
      </c>
      <c r="C179" s="51">
        <f>+C180</f>
        <v>11350000</v>
      </c>
      <c r="D179" s="53">
        <f>+D180</f>
        <v>-1513501.36</v>
      </c>
      <c r="E179" s="51">
        <f>+E180</f>
        <v>9836498.6400000006</v>
      </c>
      <c r="F179" s="50">
        <v>0</v>
      </c>
      <c r="G179" s="50">
        <v>0</v>
      </c>
      <c r="H179" s="50">
        <f t="shared" ref="H179:M179" si="119">+H180</f>
        <v>578790</v>
      </c>
      <c r="I179" s="50">
        <f t="shared" si="119"/>
        <v>0</v>
      </c>
      <c r="J179" s="50">
        <f t="shared" si="119"/>
        <v>29888.39</v>
      </c>
      <c r="K179" s="50">
        <f t="shared" si="119"/>
        <v>145863.82999999999</v>
      </c>
      <c r="L179" s="50">
        <f t="shared" si="119"/>
        <v>146063.94</v>
      </c>
      <c r="M179" s="50">
        <f t="shared" si="119"/>
        <v>345816.7</v>
      </c>
      <c r="N179" s="50">
        <f>+N180</f>
        <v>912018.46</v>
      </c>
      <c r="O179" s="50">
        <f>+O180</f>
        <v>986707.16</v>
      </c>
      <c r="P179" s="50">
        <f>+P180</f>
        <v>0</v>
      </c>
      <c r="Q179" s="50">
        <f>+Q180</f>
        <v>3482169.01</v>
      </c>
      <c r="R179" s="50">
        <f t="shared" si="103"/>
        <v>3209181.1500000013</v>
      </c>
    </row>
    <row r="180" spans="1:19" x14ac:dyDescent="0.2">
      <c r="A180" s="1" t="s">
        <v>275</v>
      </c>
      <c r="B180" s="3" t="s">
        <v>274</v>
      </c>
      <c r="C180" s="31">
        <v>11350000</v>
      </c>
      <c r="D180" s="34">
        <v>-1513501.36</v>
      </c>
      <c r="E180" s="31">
        <v>9836498.6400000006</v>
      </c>
      <c r="F180" s="49">
        <f>+F181+F182</f>
        <v>0</v>
      </c>
      <c r="G180" s="49">
        <f>+G181+G182</f>
        <v>0</v>
      </c>
      <c r="H180" s="49">
        <v>578790</v>
      </c>
      <c r="I180" s="49">
        <v>0</v>
      </c>
      <c r="J180" s="49">
        <v>29888.39</v>
      </c>
      <c r="K180" s="49">
        <v>145863.82999999999</v>
      </c>
      <c r="L180" s="49">
        <v>146063.94</v>
      </c>
      <c r="M180" s="49">
        <v>345816.7</v>
      </c>
      <c r="N180" s="49">
        <v>912018.46</v>
      </c>
      <c r="O180" s="49">
        <v>986707.16</v>
      </c>
      <c r="P180" s="49">
        <v>0</v>
      </c>
      <c r="Q180" s="49">
        <v>3482169.01</v>
      </c>
      <c r="R180" s="49">
        <f t="shared" si="103"/>
        <v>3209181.1500000013</v>
      </c>
    </row>
    <row r="181" spans="1:19" x14ac:dyDescent="0.2">
      <c r="A181" s="4" t="s">
        <v>276</v>
      </c>
      <c r="B181" s="9" t="s">
        <v>277</v>
      </c>
      <c r="C181" s="51">
        <f>+C182+C183</f>
        <v>13400000</v>
      </c>
      <c r="D181" s="53">
        <f>+D182+D183</f>
        <v>-8329536.1400000006</v>
      </c>
      <c r="E181" s="51">
        <f>+E182+E183</f>
        <v>5070463.8599999994</v>
      </c>
      <c r="F181" s="50">
        <v>0</v>
      </c>
      <c r="G181" s="50">
        <f t="shared" ref="G181:K181" si="120">+G182+G183</f>
        <v>0</v>
      </c>
      <c r="H181" s="50">
        <f t="shared" si="120"/>
        <v>86194.28</v>
      </c>
      <c r="I181" s="50">
        <f t="shared" si="120"/>
        <v>35124.18</v>
      </c>
      <c r="J181" s="50">
        <f t="shared" si="120"/>
        <v>59430</v>
      </c>
      <c r="K181" s="50">
        <f t="shared" si="120"/>
        <v>45368.45</v>
      </c>
      <c r="L181" s="50">
        <f>+L182+L183</f>
        <v>2856</v>
      </c>
      <c r="M181" s="50">
        <f>+M182+M183</f>
        <v>21393</v>
      </c>
      <c r="N181" s="50">
        <f>+N182+N183</f>
        <v>0</v>
      </c>
      <c r="O181" s="50">
        <f>+O182+O183</f>
        <v>1586821.21</v>
      </c>
      <c r="P181" s="50">
        <f>+P182+P183</f>
        <v>21505.62</v>
      </c>
      <c r="Q181" s="50">
        <f>+Q182+Q183</f>
        <v>798171.04</v>
      </c>
      <c r="R181" s="50">
        <f t="shared" si="103"/>
        <v>2413600.0799999991</v>
      </c>
    </row>
    <row r="182" spans="1:19" s="4" customFormat="1" x14ac:dyDescent="0.2">
      <c r="A182" s="1" t="s">
        <v>278</v>
      </c>
      <c r="B182" s="3" t="s">
        <v>279</v>
      </c>
      <c r="C182" s="31">
        <v>10400000</v>
      </c>
      <c r="D182" s="34">
        <v>-8101115.4900000002</v>
      </c>
      <c r="E182" s="31">
        <v>2298884.5099999998</v>
      </c>
      <c r="F182" s="49">
        <v>0</v>
      </c>
      <c r="G182" s="49">
        <v>0</v>
      </c>
      <c r="H182" s="49">
        <v>0</v>
      </c>
      <c r="I182" s="49">
        <v>0</v>
      </c>
      <c r="J182" s="49">
        <v>52780</v>
      </c>
      <c r="K182" s="49">
        <v>26612.31</v>
      </c>
      <c r="L182" s="49">
        <v>0</v>
      </c>
      <c r="M182" s="49">
        <v>0</v>
      </c>
      <c r="N182" s="49">
        <v>0</v>
      </c>
      <c r="O182" s="49">
        <v>1065462.0900000001</v>
      </c>
      <c r="P182" s="49">
        <v>0</v>
      </c>
      <c r="Q182" s="49">
        <v>381314.46</v>
      </c>
      <c r="R182" s="49">
        <f t="shared" si="103"/>
        <v>772715.64999999967</v>
      </c>
    </row>
    <row r="183" spans="1:19" x14ac:dyDescent="0.2">
      <c r="A183" s="1" t="s">
        <v>280</v>
      </c>
      <c r="B183" s="3" t="s">
        <v>281</v>
      </c>
      <c r="C183" s="31">
        <v>3000000</v>
      </c>
      <c r="D183" s="34">
        <v>-228420.65</v>
      </c>
      <c r="E183" s="31">
        <v>2771579.35</v>
      </c>
      <c r="F183" s="49">
        <f>+F184+F185+F186+F187</f>
        <v>0</v>
      </c>
      <c r="G183" s="49">
        <v>0</v>
      </c>
      <c r="H183" s="49">
        <v>86194.28</v>
      </c>
      <c r="I183" s="49">
        <v>35124.18</v>
      </c>
      <c r="J183" s="49">
        <v>6650</v>
      </c>
      <c r="K183" s="49">
        <v>18756.14</v>
      </c>
      <c r="L183" s="49">
        <v>2856</v>
      </c>
      <c r="M183" s="49">
        <v>21393</v>
      </c>
      <c r="N183" s="49">
        <v>0</v>
      </c>
      <c r="O183" s="49">
        <v>521359.12</v>
      </c>
      <c r="P183" s="49">
        <v>21505.62</v>
      </c>
      <c r="Q183" s="49">
        <v>416856.58</v>
      </c>
      <c r="R183" s="49">
        <f t="shared" si="103"/>
        <v>1640884.4299999997</v>
      </c>
    </row>
    <row r="184" spans="1:19" x14ac:dyDescent="0.2">
      <c r="A184" s="4" t="s">
        <v>282</v>
      </c>
      <c r="B184" s="9" t="s">
        <v>283</v>
      </c>
      <c r="C184" s="51">
        <f>+C185+C186+C187+C188</f>
        <v>55540818</v>
      </c>
      <c r="D184" s="53">
        <f>+D185+D186+D187+D188</f>
        <v>-45009669.280000001</v>
      </c>
      <c r="E184" s="51">
        <f>+E185+E186+E187+E188</f>
        <v>10531148.720000001</v>
      </c>
      <c r="F184" s="50">
        <f>+F185+F186+F187+F188</f>
        <v>0</v>
      </c>
      <c r="G184" s="50">
        <f t="shared" ref="G184:K184" si="121">+G185+G186+G187+G188</f>
        <v>1700000</v>
      </c>
      <c r="H184" s="50">
        <f t="shared" si="121"/>
        <v>430013</v>
      </c>
      <c r="I184" s="50">
        <f t="shared" si="121"/>
        <v>1553318.46</v>
      </c>
      <c r="J184" s="50">
        <f t="shared" si="121"/>
        <v>94742.2</v>
      </c>
      <c r="K184" s="50">
        <f t="shared" si="121"/>
        <v>1032570.8</v>
      </c>
      <c r="L184" s="50">
        <f>+L185+L186+L187+L188</f>
        <v>130168.99</v>
      </c>
      <c r="M184" s="50">
        <f>+M185+M186+M187+M188</f>
        <v>258485.87</v>
      </c>
      <c r="N184" s="50">
        <f>+N185+N186+N187+N188</f>
        <v>1709499.59</v>
      </c>
      <c r="O184" s="50">
        <f>+O185+O186+O187+O188</f>
        <v>64233.41</v>
      </c>
      <c r="P184" s="50">
        <f>+P185+P186+P187+P188</f>
        <v>17110.59</v>
      </c>
      <c r="Q184" s="50">
        <f>+Q185+Q186+Q187+Q188</f>
        <v>1443499.93</v>
      </c>
      <c r="R184" s="50">
        <f t="shared" si="103"/>
        <v>2097505.8800000008</v>
      </c>
    </row>
    <row r="185" spans="1:19" s="4" customFormat="1" x14ac:dyDescent="0.2">
      <c r="A185" s="1" t="s">
        <v>284</v>
      </c>
      <c r="B185" s="3" t="s">
        <v>285</v>
      </c>
      <c r="C185" s="31">
        <v>43690818</v>
      </c>
      <c r="D185" s="34">
        <v>-42684833.460000001</v>
      </c>
      <c r="E185" s="31">
        <v>1005984.54</v>
      </c>
      <c r="F185" s="49">
        <v>0</v>
      </c>
      <c r="G185" s="49">
        <v>0</v>
      </c>
      <c r="H185" s="49">
        <v>0</v>
      </c>
      <c r="I185" s="49">
        <v>0</v>
      </c>
      <c r="J185" s="49">
        <v>0</v>
      </c>
      <c r="K185" s="49">
        <v>0</v>
      </c>
      <c r="L185" s="49">
        <v>0</v>
      </c>
      <c r="M185" s="49">
        <v>0</v>
      </c>
      <c r="N185" s="49">
        <v>0</v>
      </c>
      <c r="O185" s="49">
        <v>0</v>
      </c>
      <c r="P185" s="49">
        <v>0</v>
      </c>
      <c r="Q185" s="49">
        <v>0</v>
      </c>
      <c r="R185" s="49">
        <f t="shared" si="103"/>
        <v>1005984.54</v>
      </c>
    </row>
    <row r="186" spans="1:19" x14ac:dyDescent="0.2">
      <c r="A186" s="1" t="s">
        <v>286</v>
      </c>
      <c r="B186" s="1" t="s">
        <v>407</v>
      </c>
      <c r="C186" s="31">
        <v>0</v>
      </c>
      <c r="D186" s="34">
        <v>6300000</v>
      </c>
      <c r="E186" s="31">
        <v>6300000</v>
      </c>
      <c r="F186" s="49">
        <v>0</v>
      </c>
      <c r="G186" s="49">
        <v>1700000</v>
      </c>
      <c r="H186" s="49">
        <v>0</v>
      </c>
      <c r="I186" s="49">
        <v>1500000</v>
      </c>
      <c r="J186" s="49">
        <v>0</v>
      </c>
      <c r="K186" s="49">
        <v>0</v>
      </c>
      <c r="L186" s="49">
        <v>0</v>
      </c>
      <c r="M186" s="49">
        <v>0</v>
      </c>
      <c r="N186" s="49">
        <v>1700000</v>
      </c>
      <c r="O186" s="49">
        <v>0</v>
      </c>
      <c r="P186" s="49">
        <v>0</v>
      </c>
      <c r="Q186" s="49">
        <v>1400000</v>
      </c>
      <c r="R186" s="49">
        <f t="shared" si="103"/>
        <v>0</v>
      </c>
    </row>
    <row r="187" spans="1:19" x14ac:dyDescent="0.2">
      <c r="A187" s="1" t="s">
        <v>287</v>
      </c>
      <c r="B187" s="3" t="s">
        <v>288</v>
      </c>
      <c r="C187" s="31">
        <v>500000</v>
      </c>
      <c r="D187" s="34">
        <v>365271.11</v>
      </c>
      <c r="E187" s="31">
        <v>865271.11</v>
      </c>
      <c r="F187" s="49">
        <v>0</v>
      </c>
      <c r="G187" s="49">
        <v>0</v>
      </c>
      <c r="H187" s="49">
        <v>350540</v>
      </c>
      <c r="I187" s="49">
        <v>6914.96</v>
      </c>
      <c r="J187" s="49">
        <v>0</v>
      </c>
      <c r="K187" s="49">
        <v>0</v>
      </c>
      <c r="L187" s="49">
        <v>0</v>
      </c>
      <c r="M187" s="49">
        <v>0</v>
      </c>
      <c r="N187" s="49">
        <v>9499.59</v>
      </c>
      <c r="O187" s="49">
        <v>11044.8</v>
      </c>
      <c r="P187" s="49">
        <v>0</v>
      </c>
      <c r="Q187" s="49">
        <v>0</v>
      </c>
      <c r="R187" s="49">
        <f t="shared" si="103"/>
        <v>487271.75999999995</v>
      </c>
    </row>
    <row r="188" spans="1:19" s="4" customFormat="1" x14ac:dyDescent="0.2">
      <c r="A188" s="1" t="s">
        <v>289</v>
      </c>
      <c r="B188" s="3" t="s">
        <v>290</v>
      </c>
      <c r="C188" s="31">
        <v>11350000</v>
      </c>
      <c r="D188" s="34">
        <v>-8990106.9299999997</v>
      </c>
      <c r="E188" s="31">
        <v>2359893.0699999998</v>
      </c>
      <c r="F188" s="49">
        <v>0</v>
      </c>
      <c r="G188" s="49">
        <v>0</v>
      </c>
      <c r="H188" s="49">
        <v>79473</v>
      </c>
      <c r="I188" s="49">
        <v>46403.5</v>
      </c>
      <c r="J188" s="49">
        <v>94742.2</v>
      </c>
      <c r="K188" s="49">
        <v>1032570.8</v>
      </c>
      <c r="L188" s="49">
        <v>130168.99</v>
      </c>
      <c r="M188" s="49">
        <v>258485.87</v>
      </c>
      <c r="N188" s="49">
        <v>0</v>
      </c>
      <c r="O188" s="49">
        <v>53188.61</v>
      </c>
      <c r="P188" s="49">
        <v>17110.59</v>
      </c>
      <c r="Q188" s="49">
        <v>43499.93</v>
      </c>
      <c r="R188" s="49">
        <f t="shared" si="103"/>
        <v>604249.57999999961</v>
      </c>
    </row>
    <row r="189" spans="1:19" x14ac:dyDescent="0.2">
      <c r="A189" s="4" t="s">
        <v>291</v>
      </c>
      <c r="B189" s="9" t="s">
        <v>292</v>
      </c>
      <c r="C189" s="51">
        <f>+C190</f>
        <v>30000000</v>
      </c>
      <c r="D189" s="53">
        <f t="shared" ref="D189:I189" si="122">+D190</f>
        <v>-10700000</v>
      </c>
      <c r="E189" s="51">
        <f>+E190</f>
        <v>19300000</v>
      </c>
      <c r="F189" s="54">
        <f t="shared" si="122"/>
        <v>367488</v>
      </c>
      <c r="G189" s="54">
        <f t="shared" si="122"/>
        <v>894910.01</v>
      </c>
      <c r="H189" s="50">
        <f t="shared" si="122"/>
        <v>1175043.31</v>
      </c>
      <c r="I189" s="50">
        <f t="shared" si="122"/>
        <v>807794.4</v>
      </c>
      <c r="J189" s="50">
        <f t="shared" ref="J189:O189" si="123">+J190</f>
        <v>903552.81</v>
      </c>
      <c r="K189" s="50">
        <f t="shared" si="123"/>
        <v>2711362.77</v>
      </c>
      <c r="L189" s="50">
        <f t="shared" si="123"/>
        <v>1569554.07</v>
      </c>
      <c r="M189" s="50">
        <f t="shared" si="123"/>
        <v>1267504.46</v>
      </c>
      <c r="N189" s="50">
        <f t="shared" si="123"/>
        <v>1269696.8</v>
      </c>
      <c r="O189" s="50">
        <f t="shared" si="123"/>
        <v>2416117.9700000002</v>
      </c>
      <c r="P189" s="50">
        <f>+P190</f>
        <v>1531039.8</v>
      </c>
      <c r="Q189" s="50">
        <f>+Q190</f>
        <v>4384275.5999999996</v>
      </c>
      <c r="R189" s="50">
        <f t="shared" si="103"/>
        <v>1659.9999999990687</v>
      </c>
      <c r="S189"/>
    </row>
    <row r="190" spans="1:19" s="4" customFormat="1" x14ac:dyDescent="0.2">
      <c r="A190" s="1" t="s">
        <v>293</v>
      </c>
      <c r="B190" s="3" t="s">
        <v>294</v>
      </c>
      <c r="C190" s="31">
        <v>30000000</v>
      </c>
      <c r="D190" s="67">
        <v>-10700000</v>
      </c>
      <c r="E190" s="31">
        <v>19300000</v>
      </c>
      <c r="F190" s="49">
        <v>367488</v>
      </c>
      <c r="G190" s="49">
        <v>894910.01</v>
      </c>
      <c r="H190" s="49">
        <v>1175043.31</v>
      </c>
      <c r="I190" s="49">
        <v>807794.4</v>
      </c>
      <c r="J190" s="49">
        <v>903552.81</v>
      </c>
      <c r="K190" s="49">
        <v>2711362.77</v>
      </c>
      <c r="L190" s="49">
        <v>1569554.07</v>
      </c>
      <c r="M190" s="49">
        <v>1267504.46</v>
      </c>
      <c r="N190" s="49">
        <v>1269696.8</v>
      </c>
      <c r="O190" s="49">
        <v>2416117.9700000002</v>
      </c>
      <c r="P190" s="49">
        <v>1531039.8</v>
      </c>
      <c r="Q190" s="49">
        <v>4384275.5999999996</v>
      </c>
      <c r="R190" s="49">
        <f t="shared" si="103"/>
        <v>1659.9999999990687</v>
      </c>
    </row>
    <row r="191" spans="1:19" x14ac:dyDescent="0.2">
      <c r="A191" s="4" t="s">
        <v>295</v>
      </c>
      <c r="B191" s="9" t="s">
        <v>296</v>
      </c>
      <c r="C191" s="51">
        <f>+C192+C193</f>
        <v>6000000</v>
      </c>
      <c r="D191" s="53">
        <f t="shared" ref="D191:M191" si="124">+D192+D193</f>
        <v>2290038.13</v>
      </c>
      <c r="E191" s="51">
        <f>+E192+E193</f>
        <v>8290038.1299999999</v>
      </c>
      <c r="F191" s="56">
        <f t="shared" si="124"/>
        <v>0</v>
      </c>
      <c r="G191" s="54">
        <f t="shared" si="124"/>
        <v>702926.5</v>
      </c>
      <c r="H191" s="50">
        <f t="shared" si="124"/>
        <v>77532</v>
      </c>
      <c r="I191" s="50">
        <f t="shared" si="124"/>
        <v>682120</v>
      </c>
      <c r="J191" s="50">
        <f t="shared" si="124"/>
        <v>81650</v>
      </c>
      <c r="K191" s="50">
        <f t="shared" si="124"/>
        <v>223860</v>
      </c>
      <c r="L191" s="50">
        <f t="shared" si="124"/>
        <v>0</v>
      </c>
      <c r="M191" s="50">
        <f t="shared" si="124"/>
        <v>412300.43</v>
      </c>
      <c r="N191" s="50">
        <f>+N192+N193</f>
        <v>907400.37</v>
      </c>
      <c r="O191" s="50">
        <f>+O192+O193</f>
        <v>455800</v>
      </c>
      <c r="P191" s="50">
        <f>+P192+P193</f>
        <v>0</v>
      </c>
      <c r="Q191" s="50">
        <f>+Q192+Q193</f>
        <v>2730741</v>
      </c>
      <c r="R191" s="50">
        <f t="shared" si="103"/>
        <v>2015707.83</v>
      </c>
    </row>
    <row r="192" spans="1:19" s="4" customFormat="1" x14ac:dyDescent="0.2">
      <c r="A192" s="1" t="s">
        <v>297</v>
      </c>
      <c r="B192" s="3" t="s">
        <v>298</v>
      </c>
      <c r="C192" s="31">
        <v>6000000</v>
      </c>
      <c r="D192" s="34">
        <v>1227737.7</v>
      </c>
      <c r="E192" s="31">
        <v>7227737.7000000002</v>
      </c>
      <c r="F192" s="49">
        <f>+F198</f>
        <v>0</v>
      </c>
      <c r="G192" s="49">
        <v>702926.5</v>
      </c>
      <c r="H192" s="49">
        <v>77532</v>
      </c>
      <c r="I192" s="49">
        <v>682120</v>
      </c>
      <c r="J192" s="49">
        <v>81650</v>
      </c>
      <c r="K192" s="49">
        <v>223860</v>
      </c>
      <c r="L192" s="49">
        <v>0</v>
      </c>
      <c r="M192" s="49">
        <v>0</v>
      </c>
      <c r="N192" s="49">
        <v>907400.37</v>
      </c>
      <c r="O192" s="49">
        <v>455800</v>
      </c>
      <c r="P192" s="49">
        <v>0</v>
      </c>
      <c r="Q192" s="49">
        <v>2074425</v>
      </c>
      <c r="R192" s="49">
        <f t="shared" si="103"/>
        <v>2022023.83</v>
      </c>
    </row>
    <row r="193" spans="1:18" s="4" customFormat="1" x14ac:dyDescent="0.2">
      <c r="A193" s="1" t="s">
        <v>451</v>
      </c>
      <c r="B193" s="3" t="s">
        <v>450</v>
      </c>
      <c r="C193" s="31">
        <v>0</v>
      </c>
      <c r="D193" s="34">
        <v>1062300.43</v>
      </c>
      <c r="E193" s="31">
        <v>1062300.43</v>
      </c>
      <c r="F193" s="49">
        <v>0</v>
      </c>
      <c r="G193" s="49">
        <v>0</v>
      </c>
      <c r="H193" s="49">
        <v>0</v>
      </c>
      <c r="I193" s="49">
        <v>0</v>
      </c>
      <c r="J193" s="49">
        <v>0</v>
      </c>
      <c r="K193" s="49">
        <v>0</v>
      </c>
      <c r="L193" s="49">
        <v>0</v>
      </c>
      <c r="M193" s="49">
        <v>412300.43</v>
      </c>
      <c r="N193" s="49">
        <v>0</v>
      </c>
      <c r="O193" s="49">
        <v>0</v>
      </c>
      <c r="P193" s="49">
        <v>0</v>
      </c>
      <c r="Q193" s="49">
        <v>656316</v>
      </c>
      <c r="R193" s="49">
        <f t="shared" si="103"/>
        <v>-6316</v>
      </c>
    </row>
    <row r="194" spans="1:18" s="4" customFormat="1" x14ac:dyDescent="0.2">
      <c r="A194" s="4" t="s">
        <v>456</v>
      </c>
      <c r="B194" s="9" t="s">
        <v>458</v>
      </c>
      <c r="C194" s="51">
        <f>+C195</f>
        <v>0</v>
      </c>
      <c r="D194" s="53">
        <f t="shared" ref="C194:N194" si="125">+D195</f>
        <v>1800000</v>
      </c>
      <c r="E194" s="51">
        <f>+E195</f>
        <v>1800000</v>
      </c>
      <c r="F194" s="50">
        <f t="shared" si="125"/>
        <v>0</v>
      </c>
      <c r="G194" s="50">
        <f t="shared" si="125"/>
        <v>0</v>
      </c>
      <c r="H194" s="50">
        <f t="shared" si="125"/>
        <v>0</v>
      </c>
      <c r="I194" s="50">
        <f t="shared" si="125"/>
        <v>0</v>
      </c>
      <c r="J194" s="50">
        <f t="shared" si="125"/>
        <v>0</v>
      </c>
      <c r="K194" s="50">
        <f t="shared" si="125"/>
        <v>0</v>
      </c>
      <c r="L194" s="50">
        <f t="shared" si="125"/>
        <v>0</v>
      </c>
      <c r="M194" s="50">
        <f t="shared" si="125"/>
        <v>0</v>
      </c>
      <c r="N194" s="50">
        <f t="shared" si="125"/>
        <v>0</v>
      </c>
      <c r="O194" s="50">
        <f>+O195</f>
        <v>0</v>
      </c>
      <c r="P194" s="50">
        <f>+P195</f>
        <v>1800000</v>
      </c>
      <c r="Q194" s="50">
        <f>+Q195</f>
        <v>0</v>
      </c>
      <c r="R194" s="50">
        <f t="shared" si="103"/>
        <v>0</v>
      </c>
    </row>
    <row r="195" spans="1:18" s="4" customFormat="1" x14ac:dyDescent="0.2">
      <c r="A195" s="1" t="s">
        <v>457</v>
      </c>
      <c r="B195" s="3" t="s">
        <v>459</v>
      </c>
      <c r="C195" s="31">
        <v>0</v>
      </c>
      <c r="D195" s="34">
        <v>1800000</v>
      </c>
      <c r="E195" s="31">
        <v>1800000</v>
      </c>
      <c r="F195" s="49">
        <v>0</v>
      </c>
      <c r="G195" s="49">
        <v>0</v>
      </c>
      <c r="H195" s="49">
        <v>0</v>
      </c>
      <c r="I195" s="49">
        <v>0</v>
      </c>
      <c r="J195" s="49">
        <v>0</v>
      </c>
      <c r="K195" s="49">
        <v>0</v>
      </c>
      <c r="L195" s="49">
        <v>0</v>
      </c>
      <c r="M195" s="49">
        <v>0</v>
      </c>
      <c r="N195" s="49">
        <v>0</v>
      </c>
      <c r="O195" s="49">
        <v>0</v>
      </c>
      <c r="P195" s="49">
        <v>1800000</v>
      </c>
      <c r="Q195" s="49">
        <v>0</v>
      </c>
      <c r="R195" s="49">
        <f t="shared" si="103"/>
        <v>0</v>
      </c>
    </row>
    <row r="196" spans="1:18" s="4" customFormat="1" x14ac:dyDescent="0.2">
      <c r="A196" s="4" t="s">
        <v>437</v>
      </c>
      <c r="B196" s="9" t="s">
        <v>439</v>
      </c>
      <c r="C196" s="51">
        <f>+C197</f>
        <v>0</v>
      </c>
      <c r="D196" s="53">
        <f t="shared" ref="C196:I196" si="126">+D197</f>
        <v>89761.87</v>
      </c>
      <c r="E196" s="51">
        <f>+E197</f>
        <v>89761.87</v>
      </c>
      <c r="F196" s="50">
        <f t="shared" si="126"/>
        <v>0</v>
      </c>
      <c r="G196" s="50">
        <f t="shared" si="126"/>
        <v>0</v>
      </c>
      <c r="H196" s="50">
        <f t="shared" si="126"/>
        <v>0</v>
      </c>
      <c r="I196" s="50">
        <f t="shared" si="126"/>
        <v>89761.87</v>
      </c>
      <c r="J196" s="50">
        <f t="shared" ref="J196:O196" si="127">+J197</f>
        <v>0</v>
      </c>
      <c r="K196" s="50">
        <f t="shared" si="127"/>
        <v>0</v>
      </c>
      <c r="L196" s="50">
        <f t="shared" si="127"/>
        <v>0</v>
      </c>
      <c r="M196" s="50">
        <f t="shared" si="127"/>
        <v>0</v>
      </c>
      <c r="N196" s="50">
        <f t="shared" si="127"/>
        <v>0</v>
      </c>
      <c r="O196" s="50">
        <f t="shared" si="127"/>
        <v>0</v>
      </c>
      <c r="P196" s="50">
        <f>+P197</f>
        <v>0</v>
      </c>
      <c r="Q196" s="50">
        <f>+Q197</f>
        <v>0</v>
      </c>
      <c r="R196" s="50">
        <f t="shared" si="103"/>
        <v>0</v>
      </c>
    </row>
    <row r="197" spans="1:18" s="4" customFormat="1" x14ac:dyDescent="0.2">
      <c r="A197" s="1" t="s">
        <v>438</v>
      </c>
      <c r="B197" s="3" t="s">
        <v>440</v>
      </c>
      <c r="C197" s="31">
        <v>0</v>
      </c>
      <c r="D197" s="34">
        <v>89761.87</v>
      </c>
      <c r="E197" s="31">
        <v>89761.87</v>
      </c>
      <c r="F197" s="49">
        <v>0</v>
      </c>
      <c r="G197" s="49">
        <v>0</v>
      </c>
      <c r="H197" s="49">
        <v>0</v>
      </c>
      <c r="I197" s="49">
        <v>89761.87</v>
      </c>
      <c r="J197" s="49">
        <v>0</v>
      </c>
      <c r="K197" s="49">
        <v>0</v>
      </c>
      <c r="L197" s="49">
        <v>0</v>
      </c>
      <c r="M197" s="49">
        <v>0</v>
      </c>
      <c r="N197" s="49">
        <v>0</v>
      </c>
      <c r="O197" s="49">
        <v>0</v>
      </c>
      <c r="P197" s="49">
        <v>0</v>
      </c>
      <c r="Q197" s="49">
        <v>0</v>
      </c>
      <c r="R197" s="49">
        <f t="shared" si="103"/>
        <v>0</v>
      </c>
    </row>
    <row r="198" spans="1:18" x14ac:dyDescent="0.2">
      <c r="A198" s="4" t="s">
        <v>299</v>
      </c>
      <c r="B198" s="9" t="s">
        <v>300</v>
      </c>
      <c r="C198" s="51">
        <f>+C199</f>
        <v>10400000</v>
      </c>
      <c r="D198" s="53">
        <f>+D199</f>
        <v>-2708149.98</v>
      </c>
      <c r="E198" s="51">
        <f>+E199</f>
        <v>7691850.0199999996</v>
      </c>
      <c r="F198" s="50">
        <v>0</v>
      </c>
      <c r="G198" s="54">
        <f t="shared" ref="G198:L198" si="128">+G199</f>
        <v>86219.99</v>
      </c>
      <c r="H198" s="49">
        <f t="shared" si="128"/>
        <v>0</v>
      </c>
      <c r="I198" s="50">
        <f t="shared" si="128"/>
        <v>298876.3</v>
      </c>
      <c r="J198" s="50">
        <f t="shared" si="128"/>
        <v>0</v>
      </c>
      <c r="K198" s="50">
        <f t="shared" si="128"/>
        <v>0</v>
      </c>
      <c r="L198" s="50">
        <f t="shared" si="128"/>
        <v>0</v>
      </c>
      <c r="M198" s="50">
        <f>+M199</f>
        <v>322588.79999999999</v>
      </c>
      <c r="N198" s="50">
        <f>+N199</f>
        <v>49500</v>
      </c>
      <c r="O198" s="50">
        <f>+O199</f>
        <v>2581282.4</v>
      </c>
      <c r="P198" s="50">
        <f>+P199</f>
        <v>961700</v>
      </c>
      <c r="Q198" s="50">
        <f>+Q199</f>
        <v>3331640.56</v>
      </c>
      <c r="R198" s="50">
        <f t="shared" si="103"/>
        <v>60041.969999999274</v>
      </c>
    </row>
    <row r="199" spans="1:18" s="4" customFormat="1" x14ac:dyDescent="0.2">
      <c r="A199" s="1" t="s">
        <v>301</v>
      </c>
      <c r="B199" s="3" t="s">
        <v>300</v>
      </c>
      <c r="C199" s="31">
        <v>10400000</v>
      </c>
      <c r="D199" s="34">
        <v>-2708149.98</v>
      </c>
      <c r="E199" s="31">
        <v>7691850.0199999996</v>
      </c>
      <c r="F199" s="49">
        <f>+F200</f>
        <v>0</v>
      </c>
      <c r="G199" s="49">
        <v>86219.99</v>
      </c>
      <c r="H199" s="49">
        <v>0</v>
      </c>
      <c r="I199" s="49">
        <v>298876.3</v>
      </c>
      <c r="J199" s="49">
        <v>0</v>
      </c>
      <c r="K199" s="49">
        <v>0</v>
      </c>
      <c r="L199" s="49">
        <v>0</v>
      </c>
      <c r="M199" s="49">
        <v>322588.79999999999</v>
      </c>
      <c r="N199" s="49">
        <v>49500</v>
      </c>
      <c r="O199" s="49">
        <v>2581282.4</v>
      </c>
      <c r="P199" s="49">
        <v>961700</v>
      </c>
      <c r="Q199" s="49">
        <v>3331640.56</v>
      </c>
      <c r="R199" s="49">
        <f t="shared" si="103"/>
        <v>60041.969999999274</v>
      </c>
    </row>
    <row r="200" spans="1:18" x14ac:dyDescent="0.2">
      <c r="A200" s="4" t="s">
        <v>302</v>
      </c>
      <c r="B200" s="9" t="s">
        <v>303</v>
      </c>
      <c r="C200" s="51">
        <f>+C201</f>
        <v>2000000</v>
      </c>
      <c r="D200" s="53">
        <f>+D201</f>
        <v>-1842000</v>
      </c>
      <c r="E200" s="51">
        <f>+E201</f>
        <v>158000</v>
      </c>
      <c r="F200" s="50">
        <v>0</v>
      </c>
      <c r="G200" s="50">
        <v>0</v>
      </c>
      <c r="H200" s="50">
        <f t="shared" ref="H200:M200" si="129">+H201</f>
        <v>0</v>
      </c>
      <c r="I200" s="50">
        <f t="shared" si="129"/>
        <v>0</v>
      </c>
      <c r="J200" s="50">
        <f t="shared" si="129"/>
        <v>0</v>
      </c>
      <c r="K200" s="50">
        <f t="shared" si="129"/>
        <v>0</v>
      </c>
      <c r="L200" s="50">
        <f t="shared" si="129"/>
        <v>0</v>
      </c>
      <c r="M200" s="50">
        <f t="shared" si="129"/>
        <v>0</v>
      </c>
      <c r="N200" s="50">
        <f>+N201</f>
        <v>0</v>
      </c>
      <c r="O200" s="50">
        <f>+O201</f>
        <v>0</v>
      </c>
      <c r="P200" s="50">
        <f>+P201</f>
        <v>0</v>
      </c>
      <c r="Q200" s="50">
        <f>+Q201</f>
        <v>0</v>
      </c>
      <c r="R200" s="50">
        <f t="shared" si="103"/>
        <v>158000</v>
      </c>
    </row>
    <row r="201" spans="1:18" s="4" customFormat="1" x14ac:dyDescent="0.2">
      <c r="A201" s="1" t="s">
        <v>304</v>
      </c>
      <c r="B201" s="3" t="s">
        <v>303</v>
      </c>
      <c r="C201" s="31">
        <v>2000000</v>
      </c>
      <c r="D201" s="34">
        <v>-1842000</v>
      </c>
      <c r="E201" s="31">
        <v>158000</v>
      </c>
      <c r="F201" s="49">
        <f>+F202</f>
        <v>0</v>
      </c>
      <c r="G201" s="49">
        <f>+G202</f>
        <v>0</v>
      </c>
      <c r="H201" s="49">
        <v>0</v>
      </c>
      <c r="I201" s="49">
        <v>0</v>
      </c>
      <c r="J201" s="49">
        <v>0</v>
      </c>
      <c r="K201" s="49">
        <v>0</v>
      </c>
      <c r="L201" s="49">
        <v>0</v>
      </c>
      <c r="M201" s="49">
        <v>0</v>
      </c>
      <c r="N201" s="49">
        <v>0</v>
      </c>
      <c r="O201" s="49">
        <v>0</v>
      </c>
      <c r="P201" s="49">
        <v>0</v>
      </c>
      <c r="Q201" s="49">
        <v>0</v>
      </c>
      <c r="R201" s="49">
        <f t="shared" si="103"/>
        <v>158000</v>
      </c>
    </row>
    <row r="202" spans="1:18" x14ac:dyDescent="0.2">
      <c r="A202" s="4" t="s">
        <v>305</v>
      </c>
      <c r="B202" s="9" t="s">
        <v>306</v>
      </c>
      <c r="C202" s="51">
        <f>+C203</f>
        <v>10400000</v>
      </c>
      <c r="D202" s="53">
        <f>+D203</f>
        <v>8652243.4800000004</v>
      </c>
      <c r="E202" s="51">
        <f>+E203</f>
        <v>19052243.48</v>
      </c>
      <c r="F202" s="50">
        <v>0</v>
      </c>
      <c r="G202" s="50">
        <v>0</v>
      </c>
      <c r="H202" s="50">
        <f t="shared" ref="H202:M202" si="130">+H203</f>
        <v>85000</v>
      </c>
      <c r="I202" s="50">
        <f t="shared" si="130"/>
        <v>0</v>
      </c>
      <c r="J202" s="50">
        <f t="shared" si="130"/>
        <v>0</v>
      </c>
      <c r="K202" s="50">
        <f t="shared" si="130"/>
        <v>0</v>
      </c>
      <c r="L202" s="50">
        <f t="shared" si="130"/>
        <v>51660.4</v>
      </c>
      <c r="M202" s="50">
        <f t="shared" si="130"/>
        <v>0</v>
      </c>
      <c r="N202" s="50">
        <f>+N203</f>
        <v>0</v>
      </c>
      <c r="O202" s="50">
        <f>+O203</f>
        <v>0</v>
      </c>
      <c r="P202" s="50">
        <f>+P203</f>
        <v>620208</v>
      </c>
      <c r="Q202" s="50">
        <f>+Q203</f>
        <v>6897924.0800000001</v>
      </c>
      <c r="R202" s="50">
        <f t="shared" si="103"/>
        <v>11397451.000000002</v>
      </c>
    </row>
    <row r="203" spans="1:18" x14ac:dyDescent="0.2">
      <c r="A203" s="1" t="s">
        <v>307</v>
      </c>
      <c r="B203" s="3" t="s">
        <v>306</v>
      </c>
      <c r="C203" s="31">
        <v>10400000</v>
      </c>
      <c r="D203" s="34">
        <v>8652243.4800000004</v>
      </c>
      <c r="E203" s="31">
        <v>19052243.48</v>
      </c>
      <c r="F203" s="49">
        <f t="shared" ref="F203:F232" si="131">+F204</f>
        <v>0</v>
      </c>
      <c r="G203" s="49">
        <f t="shared" ref="G203:G232" si="132">+G204</f>
        <v>0</v>
      </c>
      <c r="H203" s="49">
        <v>85000</v>
      </c>
      <c r="I203" s="49">
        <v>0</v>
      </c>
      <c r="J203" s="49">
        <v>0</v>
      </c>
      <c r="K203" s="49">
        <v>0</v>
      </c>
      <c r="L203" s="49">
        <v>51660.4</v>
      </c>
      <c r="M203" s="49">
        <v>0</v>
      </c>
      <c r="N203" s="49">
        <v>0</v>
      </c>
      <c r="O203" s="49">
        <v>0</v>
      </c>
      <c r="P203" s="49">
        <v>620208</v>
      </c>
      <c r="Q203" s="49">
        <v>6897924.0800000001</v>
      </c>
      <c r="R203" s="49">
        <f t="shared" si="103"/>
        <v>11397451.000000002</v>
      </c>
    </row>
    <row r="204" spans="1:18" s="4" customFormat="1" x14ac:dyDescent="0.2">
      <c r="A204" s="4" t="s">
        <v>308</v>
      </c>
      <c r="B204" s="9" t="s">
        <v>309</v>
      </c>
      <c r="C204" s="51">
        <f>+C205</f>
        <v>10400000</v>
      </c>
      <c r="D204" s="53">
        <f>+D205</f>
        <v>-2850093.3</v>
      </c>
      <c r="E204" s="51">
        <f>+E205</f>
        <v>7549906.7000000002</v>
      </c>
      <c r="F204" s="50">
        <f t="shared" si="131"/>
        <v>0</v>
      </c>
      <c r="G204" s="50">
        <f t="shared" si="132"/>
        <v>0</v>
      </c>
      <c r="H204" s="50">
        <f t="shared" ref="H204:M204" si="133">+H205</f>
        <v>0</v>
      </c>
      <c r="I204" s="50">
        <f t="shared" si="133"/>
        <v>0</v>
      </c>
      <c r="J204" s="50">
        <f t="shared" si="133"/>
        <v>0</v>
      </c>
      <c r="K204" s="50">
        <f t="shared" si="133"/>
        <v>0</v>
      </c>
      <c r="L204" s="50">
        <f t="shared" si="133"/>
        <v>0</v>
      </c>
      <c r="M204" s="50">
        <f t="shared" si="133"/>
        <v>150308.89000000001</v>
      </c>
      <c r="N204" s="50">
        <f>+N205</f>
        <v>785024.44</v>
      </c>
      <c r="O204" s="50">
        <f>+O205</f>
        <v>545966.56000000006</v>
      </c>
      <c r="P204" s="50">
        <f>+P205</f>
        <v>951297.38</v>
      </c>
      <c r="Q204" s="50">
        <f>+Q205</f>
        <v>4517809.41</v>
      </c>
      <c r="R204" s="50">
        <f t="shared" ref="R204:R264" si="134">+E204-F204-G204-H204-I204-J204-K204-L204-M204-N204-O204-P204-Q204</f>
        <v>599500.02000000048</v>
      </c>
    </row>
    <row r="205" spans="1:18" x14ac:dyDescent="0.2">
      <c r="A205" s="1" t="s">
        <v>310</v>
      </c>
      <c r="B205" s="3" t="s">
        <v>309</v>
      </c>
      <c r="C205" s="31">
        <v>10400000</v>
      </c>
      <c r="D205" s="34">
        <v>-2850093.3</v>
      </c>
      <c r="E205" s="31">
        <v>7549906.7000000002</v>
      </c>
      <c r="F205" s="49">
        <f t="shared" si="131"/>
        <v>0</v>
      </c>
      <c r="G205" s="49">
        <f t="shared" si="132"/>
        <v>0</v>
      </c>
      <c r="H205" s="49">
        <v>0</v>
      </c>
      <c r="I205" s="49">
        <v>0</v>
      </c>
      <c r="J205" s="49">
        <v>0</v>
      </c>
      <c r="K205" s="49">
        <v>0</v>
      </c>
      <c r="L205" s="49">
        <v>0</v>
      </c>
      <c r="M205" s="49">
        <v>150308.89000000001</v>
      </c>
      <c r="N205" s="49">
        <v>785024.44</v>
      </c>
      <c r="O205" s="49">
        <v>545966.56000000006</v>
      </c>
      <c r="P205" s="49">
        <v>951297.38</v>
      </c>
      <c r="Q205" s="49">
        <v>4517809.41</v>
      </c>
      <c r="R205" s="49">
        <f t="shared" si="134"/>
        <v>599500.02000000048</v>
      </c>
    </row>
    <row r="206" spans="1:18" x14ac:dyDescent="0.2">
      <c r="A206" s="4" t="s">
        <v>311</v>
      </c>
      <c r="B206" s="9" t="s">
        <v>312</v>
      </c>
      <c r="C206" s="51">
        <f>+C207</f>
        <v>500000</v>
      </c>
      <c r="D206" s="53">
        <f>+D207</f>
        <v>678950.92</v>
      </c>
      <c r="E206" s="51">
        <f>+E207</f>
        <v>1178950.92</v>
      </c>
      <c r="F206" s="50">
        <f t="shared" si="131"/>
        <v>0</v>
      </c>
      <c r="G206" s="50">
        <f t="shared" si="132"/>
        <v>0</v>
      </c>
      <c r="H206" s="50">
        <f t="shared" ref="H206:M206" si="135">+H207</f>
        <v>0</v>
      </c>
      <c r="I206" s="50">
        <f t="shared" si="135"/>
        <v>0</v>
      </c>
      <c r="J206" s="50">
        <f t="shared" si="135"/>
        <v>0</v>
      </c>
      <c r="K206" s="50">
        <f t="shared" si="135"/>
        <v>0</v>
      </c>
      <c r="L206" s="50">
        <f t="shared" si="135"/>
        <v>0</v>
      </c>
      <c r="M206" s="50">
        <f t="shared" si="135"/>
        <v>0</v>
      </c>
      <c r="N206" s="50">
        <f>+N207</f>
        <v>0</v>
      </c>
      <c r="O206" s="50">
        <f>+O207</f>
        <v>63189</v>
      </c>
      <c r="P206" s="50">
        <f>+P207</f>
        <v>0</v>
      </c>
      <c r="Q206" s="50">
        <f>+Q207</f>
        <v>925761.92</v>
      </c>
      <c r="R206" s="50">
        <f t="shared" si="134"/>
        <v>189999.99999999988</v>
      </c>
    </row>
    <row r="207" spans="1:18" x14ac:dyDescent="0.2">
      <c r="A207" s="1" t="s">
        <v>313</v>
      </c>
      <c r="B207" s="3" t="s">
        <v>314</v>
      </c>
      <c r="C207" s="31">
        <v>500000</v>
      </c>
      <c r="D207" s="34">
        <v>678950.92</v>
      </c>
      <c r="E207" s="31">
        <v>1178950.92</v>
      </c>
      <c r="F207" s="49">
        <f t="shared" si="131"/>
        <v>0</v>
      </c>
      <c r="G207" s="49">
        <f t="shared" si="132"/>
        <v>0</v>
      </c>
      <c r="H207" s="49">
        <v>0</v>
      </c>
      <c r="I207" s="49">
        <v>0</v>
      </c>
      <c r="J207" s="49">
        <v>0</v>
      </c>
      <c r="K207" s="49">
        <v>0</v>
      </c>
      <c r="L207" s="49">
        <v>0</v>
      </c>
      <c r="M207" s="49">
        <v>0</v>
      </c>
      <c r="N207" s="49">
        <v>0</v>
      </c>
      <c r="O207" s="49">
        <v>63189</v>
      </c>
      <c r="P207" s="49">
        <v>0</v>
      </c>
      <c r="Q207" s="49">
        <v>925761.92</v>
      </c>
      <c r="R207" s="49">
        <f t="shared" si="134"/>
        <v>189999.99999999988</v>
      </c>
    </row>
    <row r="208" spans="1:18" x14ac:dyDescent="0.2">
      <c r="A208" s="4" t="s">
        <v>315</v>
      </c>
      <c r="B208" s="9" t="s">
        <v>316</v>
      </c>
      <c r="C208" s="51">
        <f>+C209</f>
        <v>1000000</v>
      </c>
      <c r="D208" s="53">
        <f>+D209</f>
        <v>-154314.42000000001</v>
      </c>
      <c r="E208" s="51">
        <f>+E209</f>
        <v>845685.58</v>
      </c>
      <c r="F208" s="50">
        <f t="shared" si="131"/>
        <v>0</v>
      </c>
      <c r="G208" s="50">
        <f t="shared" si="132"/>
        <v>0</v>
      </c>
      <c r="H208" s="50">
        <f t="shared" ref="H208:M208" si="136">+H209</f>
        <v>0</v>
      </c>
      <c r="I208" s="50">
        <f t="shared" si="136"/>
        <v>0</v>
      </c>
      <c r="J208" s="50">
        <f t="shared" si="136"/>
        <v>0</v>
      </c>
      <c r="K208" s="50">
        <f t="shared" si="136"/>
        <v>0</v>
      </c>
      <c r="L208" s="50">
        <f t="shared" si="136"/>
        <v>0</v>
      </c>
      <c r="M208" s="50">
        <f t="shared" si="136"/>
        <v>0</v>
      </c>
      <c r="N208" s="50">
        <f>+N209</f>
        <v>0</v>
      </c>
      <c r="O208" s="50">
        <f>+O209</f>
        <v>62399.58</v>
      </c>
      <c r="P208" s="50">
        <f>+P209</f>
        <v>0</v>
      </c>
      <c r="Q208" s="50">
        <f>+Q209</f>
        <v>0</v>
      </c>
      <c r="R208" s="50">
        <f t="shared" si="134"/>
        <v>783286</v>
      </c>
    </row>
    <row r="209" spans="1:18" s="4" customFormat="1" x14ac:dyDescent="0.2">
      <c r="A209" s="1" t="s">
        <v>317</v>
      </c>
      <c r="B209" s="3" t="s">
        <v>318</v>
      </c>
      <c r="C209" s="31">
        <v>1000000</v>
      </c>
      <c r="D209" s="34">
        <v>-154314.42000000001</v>
      </c>
      <c r="E209" s="31">
        <v>845685.58</v>
      </c>
      <c r="F209" s="49">
        <f t="shared" si="131"/>
        <v>0</v>
      </c>
      <c r="G209" s="49">
        <f t="shared" si="132"/>
        <v>0</v>
      </c>
      <c r="H209" s="49">
        <v>0</v>
      </c>
      <c r="I209" s="49">
        <v>0</v>
      </c>
      <c r="J209" s="49">
        <v>0</v>
      </c>
      <c r="K209" s="49">
        <v>0</v>
      </c>
      <c r="L209" s="49">
        <v>0</v>
      </c>
      <c r="M209" s="49">
        <v>0</v>
      </c>
      <c r="N209" s="49">
        <v>0</v>
      </c>
      <c r="O209" s="49">
        <v>62399.58</v>
      </c>
      <c r="P209" s="49">
        <v>0</v>
      </c>
      <c r="Q209" s="49">
        <v>0</v>
      </c>
      <c r="R209" s="49">
        <f t="shared" si="134"/>
        <v>783286</v>
      </c>
    </row>
    <row r="210" spans="1:18" s="4" customFormat="1" x14ac:dyDescent="0.2">
      <c r="A210" s="4" t="s">
        <v>319</v>
      </c>
      <c r="B210" s="9" t="s">
        <v>320</v>
      </c>
      <c r="C210" s="51">
        <f>+C211</f>
        <v>200000</v>
      </c>
      <c r="D210" s="53">
        <f>+D211</f>
        <v>-200000</v>
      </c>
      <c r="E210" s="51">
        <f>+E211</f>
        <v>0</v>
      </c>
      <c r="F210" s="50">
        <f t="shared" si="131"/>
        <v>0</v>
      </c>
      <c r="G210" s="50">
        <f t="shared" si="132"/>
        <v>0</v>
      </c>
      <c r="H210" s="50">
        <f t="shared" ref="H210:M210" si="137">+H211</f>
        <v>0</v>
      </c>
      <c r="I210" s="50">
        <f t="shared" si="137"/>
        <v>0</v>
      </c>
      <c r="J210" s="50">
        <f t="shared" si="137"/>
        <v>0</v>
      </c>
      <c r="K210" s="50">
        <f t="shared" si="137"/>
        <v>0</v>
      </c>
      <c r="L210" s="50">
        <f t="shared" si="137"/>
        <v>0</v>
      </c>
      <c r="M210" s="50">
        <f t="shared" si="137"/>
        <v>0</v>
      </c>
      <c r="N210" s="50">
        <f>+N211</f>
        <v>0</v>
      </c>
      <c r="O210" s="50">
        <f>+O211</f>
        <v>0</v>
      </c>
      <c r="P210" s="50">
        <f>+P211</f>
        <v>0</v>
      </c>
      <c r="Q210" s="50">
        <f>+Q211</f>
        <v>0</v>
      </c>
      <c r="R210" s="50">
        <f t="shared" si="134"/>
        <v>0</v>
      </c>
    </row>
    <row r="211" spans="1:18" x14ac:dyDescent="0.2">
      <c r="A211" s="1" t="s">
        <v>321</v>
      </c>
      <c r="B211" s="3" t="s">
        <v>320</v>
      </c>
      <c r="C211" s="31">
        <v>200000</v>
      </c>
      <c r="D211" s="34">
        <v>-200000</v>
      </c>
      <c r="E211" s="31">
        <v>0</v>
      </c>
      <c r="F211" s="49">
        <f t="shared" si="131"/>
        <v>0</v>
      </c>
      <c r="G211" s="49">
        <f t="shared" si="132"/>
        <v>0</v>
      </c>
      <c r="H211" s="49">
        <v>0</v>
      </c>
      <c r="I211" s="49">
        <v>0</v>
      </c>
      <c r="J211" s="49">
        <v>0</v>
      </c>
      <c r="K211" s="49">
        <v>0</v>
      </c>
      <c r="L211" s="49">
        <v>0</v>
      </c>
      <c r="M211" s="49">
        <v>0</v>
      </c>
      <c r="N211" s="49">
        <v>0</v>
      </c>
      <c r="O211" s="49">
        <v>0</v>
      </c>
      <c r="P211" s="49">
        <v>0</v>
      </c>
      <c r="Q211" s="49">
        <v>0</v>
      </c>
      <c r="R211" s="49">
        <f t="shared" si="134"/>
        <v>0</v>
      </c>
    </row>
    <row r="212" spans="1:18" s="4" customFormat="1" x14ac:dyDescent="0.2">
      <c r="A212" s="4" t="s">
        <v>322</v>
      </c>
      <c r="B212" s="9" t="s">
        <v>323</v>
      </c>
      <c r="C212" s="51">
        <f>+C213</f>
        <v>1000000</v>
      </c>
      <c r="D212" s="53">
        <f>+D213</f>
        <v>-590784.02</v>
      </c>
      <c r="E212" s="51">
        <f>+E213</f>
        <v>409215.98</v>
      </c>
      <c r="F212" s="50">
        <f t="shared" si="131"/>
        <v>0</v>
      </c>
      <c r="G212" s="50">
        <f t="shared" si="132"/>
        <v>0</v>
      </c>
      <c r="H212" s="50">
        <f t="shared" ref="H212:M212" si="138">+H213</f>
        <v>0</v>
      </c>
      <c r="I212" s="50">
        <f t="shared" si="138"/>
        <v>0</v>
      </c>
      <c r="J212" s="50">
        <f t="shared" si="138"/>
        <v>0</v>
      </c>
      <c r="K212" s="50">
        <f t="shared" si="138"/>
        <v>0</v>
      </c>
      <c r="L212" s="50">
        <f t="shared" si="138"/>
        <v>0</v>
      </c>
      <c r="M212" s="50">
        <f t="shared" si="138"/>
        <v>0</v>
      </c>
      <c r="N212" s="50">
        <f>+N213</f>
        <v>0</v>
      </c>
      <c r="O212" s="50">
        <f>+O213</f>
        <v>172528.98</v>
      </c>
      <c r="P212" s="50">
        <f>+P213</f>
        <v>0</v>
      </c>
      <c r="Q212" s="50">
        <f>+Q213</f>
        <v>0</v>
      </c>
      <c r="R212" s="50">
        <f t="shared" si="134"/>
        <v>236686.99999999997</v>
      </c>
    </row>
    <row r="213" spans="1:18" x14ac:dyDescent="0.2">
      <c r="A213" s="1" t="s">
        <v>324</v>
      </c>
      <c r="B213" s="3" t="s">
        <v>323</v>
      </c>
      <c r="C213" s="31">
        <v>1000000</v>
      </c>
      <c r="D213" s="34">
        <v>-590784.02</v>
      </c>
      <c r="E213" s="31">
        <v>409215.98</v>
      </c>
      <c r="F213" s="49">
        <f t="shared" si="131"/>
        <v>0</v>
      </c>
      <c r="G213" s="49">
        <f t="shared" si="132"/>
        <v>0</v>
      </c>
      <c r="H213" s="49">
        <v>0</v>
      </c>
      <c r="I213" s="49">
        <v>0</v>
      </c>
      <c r="J213" s="49">
        <v>0</v>
      </c>
      <c r="K213" s="49">
        <v>0</v>
      </c>
      <c r="L213" s="49">
        <v>0</v>
      </c>
      <c r="M213" s="49">
        <v>0</v>
      </c>
      <c r="N213" s="49">
        <v>0</v>
      </c>
      <c r="O213" s="49">
        <v>172528.98</v>
      </c>
      <c r="P213" s="49">
        <v>0</v>
      </c>
      <c r="Q213" s="49">
        <v>0</v>
      </c>
      <c r="R213" s="49">
        <f t="shared" si="134"/>
        <v>236686.99999999997</v>
      </c>
    </row>
    <row r="214" spans="1:18" s="4" customFormat="1" x14ac:dyDescent="0.2">
      <c r="A214" s="4" t="s">
        <v>325</v>
      </c>
      <c r="B214" s="9" t="s">
        <v>326</v>
      </c>
      <c r="C214" s="51">
        <f>+C215</f>
        <v>500000</v>
      </c>
      <c r="D214" s="53">
        <f>+D215</f>
        <v>1854218</v>
      </c>
      <c r="E214" s="51">
        <f>+E215</f>
        <v>2354218</v>
      </c>
      <c r="F214" s="50">
        <f t="shared" si="131"/>
        <v>0</v>
      </c>
      <c r="G214" s="50">
        <f t="shared" si="132"/>
        <v>0</v>
      </c>
      <c r="H214" s="50">
        <f t="shared" ref="H214:M214" si="139">+H215</f>
        <v>0</v>
      </c>
      <c r="I214" s="50">
        <f t="shared" si="139"/>
        <v>0</v>
      </c>
      <c r="J214" s="50">
        <f t="shared" si="139"/>
        <v>0</v>
      </c>
      <c r="K214" s="50">
        <f t="shared" si="139"/>
        <v>0</v>
      </c>
      <c r="L214" s="50">
        <f t="shared" si="139"/>
        <v>0</v>
      </c>
      <c r="M214" s="50">
        <f t="shared" si="139"/>
        <v>50268</v>
      </c>
      <c r="N214" s="50">
        <f>+N215</f>
        <v>0</v>
      </c>
      <c r="O214" s="50">
        <f>+O215</f>
        <v>1090320</v>
      </c>
      <c r="P214" s="50">
        <f>+P215</f>
        <v>0</v>
      </c>
      <c r="Q214" s="50">
        <f>+Q215</f>
        <v>1213630</v>
      </c>
      <c r="R214" s="50">
        <f t="shared" si="134"/>
        <v>0</v>
      </c>
    </row>
    <row r="215" spans="1:18" x14ac:dyDescent="0.2">
      <c r="A215" s="1" t="s">
        <v>327</v>
      </c>
      <c r="B215" s="3" t="s">
        <v>326</v>
      </c>
      <c r="C215" s="31">
        <v>500000</v>
      </c>
      <c r="D215" s="34">
        <v>1854218</v>
      </c>
      <c r="E215" s="31">
        <v>2354218</v>
      </c>
      <c r="F215" s="49">
        <f t="shared" si="131"/>
        <v>0</v>
      </c>
      <c r="G215" s="49">
        <f t="shared" si="132"/>
        <v>0</v>
      </c>
      <c r="H215" s="49">
        <v>0</v>
      </c>
      <c r="I215" s="49">
        <v>0</v>
      </c>
      <c r="J215" s="49">
        <v>0</v>
      </c>
      <c r="K215" s="49">
        <v>0</v>
      </c>
      <c r="L215" s="49">
        <v>0</v>
      </c>
      <c r="M215" s="49">
        <v>50268</v>
      </c>
      <c r="N215" s="49">
        <v>0</v>
      </c>
      <c r="O215" s="49">
        <v>1090320</v>
      </c>
      <c r="P215" s="49">
        <v>0</v>
      </c>
      <c r="Q215" s="49">
        <v>1213630</v>
      </c>
      <c r="R215" s="49">
        <f t="shared" si="134"/>
        <v>0</v>
      </c>
    </row>
    <row r="216" spans="1:18" s="4" customFormat="1" x14ac:dyDescent="0.2">
      <c r="A216" s="4" t="s">
        <v>432</v>
      </c>
      <c r="B216" s="9" t="s">
        <v>435</v>
      </c>
      <c r="C216" s="51">
        <f>+C217</f>
        <v>0</v>
      </c>
      <c r="D216" s="53">
        <f>+D217</f>
        <v>274232</v>
      </c>
      <c r="E216" s="51">
        <f>+E217</f>
        <v>274232</v>
      </c>
      <c r="F216" s="50">
        <f t="shared" si="131"/>
        <v>0</v>
      </c>
      <c r="G216" s="50">
        <f t="shared" si="132"/>
        <v>0</v>
      </c>
      <c r="H216" s="50">
        <f t="shared" ref="H216:M216" si="140">+H217</f>
        <v>0</v>
      </c>
      <c r="I216" s="50">
        <f t="shared" si="140"/>
        <v>0</v>
      </c>
      <c r="J216" s="50">
        <f t="shared" si="140"/>
        <v>0</v>
      </c>
      <c r="K216" s="50">
        <f t="shared" si="140"/>
        <v>0</v>
      </c>
      <c r="L216" s="50">
        <f t="shared" si="140"/>
        <v>0</v>
      </c>
      <c r="M216" s="50">
        <f t="shared" si="140"/>
        <v>0</v>
      </c>
      <c r="N216" s="50">
        <f>+N217</f>
        <v>0</v>
      </c>
      <c r="O216" s="50">
        <f>+O217</f>
        <v>97940</v>
      </c>
      <c r="P216" s="50">
        <f>+P217</f>
        <v>0</v>
      </c>
      <c r="Q216" s="50">
        <f>+Q217</f>
        <v>176292</v>
      </c>
      <c r="R216" s="50">
        <f t="shared" si="134"/>
        <v>0</v>
      </c>
    </row>
    <row r="217" spans="1:18" s="4" customFormat="1" x14ac:dyDescent="0.2">
      <c r="A217" s="1" t="s">
        <v>433</v>
      </c>
      <c r="B217" s="3" t="s">
        <v>435</v>
      </c>
      <c r="C217" s="31">
        <v>0</v>
      </c>
      <c r="D217" s="34">
        <v>274232</v>
      </c>
      <c r="E217" s="31">
        <v>274232</v>
      </c>
      <c r="F217" s="49">
        <f t="shared" si="131"/>
        <v>0</v>
      </c>
      <c r="G217" s="49">
        <f t="shared" si="132"/>
        <v>0</v>
      </c>
      <c r="H217" s="49">
        <v>0</v>
      </c>
      <c r="I217" s="49">
        <v>0</v>
      </c>
      <c r="J217" s="49">
        <v>0</v>
      </c>
      <c r="K217" s="49">
        <v>0</v>
      </c>
      <c r="L217" s="49">
        <v>0</v>
      </c>
      <c r="M217" s="49">
        <v>0</v>
      </c>
      <c r="N217" s="49">
        <v>0</v>
      </c>
      <c r="O217" s="49">
        <v>97940</v>
      </c>
      <c r="P217" s="49">
        <v>0</v>
      </c>
      <c r="Q217" s="49">
        <v>176292</v>
      </c>
      <c r="R217" s="49">
        <f t="shared" si="134"/>
        <v>0</v>
      </c>
    </row>
    <row r="218" spans="1:18" x14ac:dyDescent="0.2">
      <c r="A218" s="4" t="s">
        <v>328</v>
      </c>
      <c r="B218" s="9" t="s">
        <v>329</v>
      </c>
      <c r="C218" s="51">
        <f>+C219</f>
        <v>500000</v>
      </c>
      <c r="D218" s="55">
        <f>+D219</f>
        <v>-500000</v>
      </c>
      <c r="E218" s="51">
        <f>+E219</f>
        <v>0</v>
      </c>
      <c r="F218" s="50">
        <f t="shared" si="131"/>
        <v>0</v>
      </c>
      <c r="G218" s="50">
        <f t="shared" si="132"/>
        <v>0</v>
      </c>
      <c r="H218" s="50">
        <f t="shared" ref="H218:M218" si="141">+H219</f>
        <v>0</v>
      </c>
      <c r="I218" s="50">
        <f t="shared" si="141"/>
        <v>0</v>
      </c>
      <c r="J218" s="50">
        <f t="shared" si="141"/>
        <v>0</v>
      </c>
      <c r="K218" s="50">
        <f t="shared" si="141"/>
        <v>0</v>
      </c>
      <c r="L218" s="50">
        <f t="shared" si="141"/>
        <v>0</v>
      </c>
      <c r="M218" s="50">
        <f t="shared" si="141"/>
        <v>0</v>
      </c>
      <c r="N218" s="50">
        <f>+N219</f>
        <v>0</v>
      </c>
      <c r="O218" s="50">
        <f>+O219</f>
        <v>0</v>
      </c>
      <c r="P218" s="50">
        <f>+P219</f>
        <v>0</v>
      </c>
      <c r="Q218" s="50">
        <f>+Q219</f>
        <v>0</v>
      </c>
      <c r="R218" s="50">
        <f t="shared" si="134"/>
        <v>0</v>
      </c>
    </row>
    <row r="219" spans="1:18" s="4" customFormat="1" x14ac:dyDescent="0.2">
      <c r="A219" s="1" t="s">
        <v>330</v>
      </c>
      <c r="B219" s="3" t="s">
        <v>329</v>
      </c>
      <c r="C219" s="31">
        <v>500000</v>
      </c>
      <c r="D219" s="34">
        <v>-500000</v>
      </c>
      <c r="E219" s="31">
        <v>0</v>
      </c>
      <c r="F219" s="49">
        <f t="shared" si="131"/>
        <v>0</v>
      </c>
      <c r="G219" s="49">
        <f t="shared" si="132"/>
        <v>0</v>
      </c>
      <c r="H219" s="49">
        <v>0</v>
      </c>
      <c r="I219" s="49">
        <v>0</v>
      </c>
      <c r="J219" s="49">
        <v>0</v>
      </c>
      <c r="K219" s="49">
        <v>0</v>
      </c>
      <c r="L219" s="49">
        <v>0</v>
      </c>
      <c r="M219" s="49">
        <v>0</v>
      </c>
      <c r="N219" s="49">
        <v>0</v>
      </c>
      <c r="O219" s="49">
        <v>0</v>
      </c>
      <c r="P219" s="49">
        <v>0</v>
      </c>
      <c r="Q219" s="49">
        <v>0</v>
      </c>
      <c r="R219" s="49">
        <f t="shared" si="134"/>
        <v>0</v>
      </c>
    </row>
    <row r="220" spans="1:18" x14ac:dyDescent="0.2">
      <c r="A220" s="4" t="s">
        <v>331</v>
      </c>
      <c r="B220" s="9" t="s">
        <v>332</v>
      </c>
      <c r="C220" s="51">
        <f>+C221</f>
        <v>50000</v>
      </c>
      <c r="D220" s="53">
        <f>+D221</f>
        <v>-50000</v>
      </c>
      <c r="E220" s="51">
        <f>+E221</f>
        <v>0</v>
      </c>
      <c r="F220" s="50">
        <f t="shared" si="131"/>
        <v>0</v>
      </c>
      <c r="G220" s="50">
        <f t="shared" si="132"/>
        <v>0</v>
      </c>
      <c r="H220" s="50">
        <f t="shared" ref="H220:M220" si="142">+H221</f>
        <v>0</v>
      </c>
      <c r="I220" s="50">
        <f t="shared" si="142"/>
        <v>0</v>
      </c>
      <c r="J220" s="50">
        <f t="shared" si="142"/>
        <v>0</v>
      </c>
      <c r="K220" s="50">
        <f t="shared" si="142"/>
        <v>0</v>
      </c>
      <c r="L220" s="50">
        <f t="shared" si="142"/>
        <v>0</v>
      </c>
      <c r="M220" s="50">
        <f t="shared" si="142"/>
        <v>0</v>
      </c>
      <c r="N220" s="50">
        <f>+N221</f>
        <v>0</v>
      </c>
      <c r="O220" s="50">
        <f>+O221</f>
        <v>0</v>
      </c>
      <c r="P220" s="50">
        <f>+P221</f>
        <v>0</v>
      </c>
      <c r="Q220" s="50">
        <f>+Q221</f>
        <v>0</v>
      </c>
      <c r="R220" s="50">
        <f t="shared" si="134"/>
        <v>0</v>
      </c>
    </row>
    <row r="221" spans="1:18" s="4" customFormat="1" x14ac:dyDescent="0.2">
      <c r="A221" s="1" t="s">
        <v>333</v>
      </c>
      <c r="B221" s="3" t="s">
        <v>334</v>
      </c>
      <c r="C221" s="31">
        <v>50000</v>
      </c>
      <c r="D221" s="34">
        <v>-50000</v>
      </c>
      <c r="E221" s="31">
        <v>0</v>
      </c>
      <c r="F221" s="49">
        <f t="shared" si="131"/>
        <v>0</v>
      </c>
      <c r="G221" s="49">
        <f t="shared" si="132"/>
        <v>0</v>
      </c>
      <c r="H221" s="49">
        <v>0</v>
      </c>
      <c r="I221" s="49">
        <v>0</v>
      </c>
      <c r="J221" s="49">
        <v>0</v>
      </c>
      <c r="K221" s="49">
        <v>0</v>
      </c>
      <c r="L221" s="49">
        <v>0</v>
      </c>
      <c r="M221" s="49">
        <v>0</v>
      </c>
      <c r="N221" s="49">
        <v>0</v>
      </c>
      <c r="O221" s="49">
        <v>0</v>
      </c>
      <c r="P221" s="49">
        <v>0</v>
      </c>
      <c r="Q221" s="49">
        <v>0</v>
      </c>
      <c r="R221" s="49">
        <f t="shared" si="134"/>
        <v>0</v>
      </c>
    </row>
    <row r="222" spans="1:18" x14ac:dyDescent="0.2">
      <c r="A222" s="4" t="s">
        <v>335</v>
      </c>
      <c r="B222" s="9" t="s">
        <v>336</v>
      </c>
      <c r="C222" s="51">
        <f>+C223</f>
        <v>12600000</v>
      </c>
      <c r="D222" s="53">
        <f>+D223</f>
        <v>-10376000</v>
      </c>
      <c r="E222" s="51">
        <f>+E223</f>
        <v>2224000</v>
      </c>
      <c r="F222" s="50">
        <f t="shared" si="131"/>
        <v>0</v>
      </c>
      <c r="G222" s="50">
        <f t="shared" si="132"/>
        <v>0</v>
      </c>
      <c r="H222" s="50">
        <f t="shared" ref="H222:M222" si="143">+H223</f>
        <v>0</v>
      </c>
      <c r="I222" s="50">
        <f t="shared" si="143"/>
        <v>0</v>
      </c>
      <c r="J222" s="50">
        <f t="shared" si="143"/>
        <v>0</v>
      </c>
      <c r="K222" s="50">
        <f t="shared" si="143"/>
        <v>0</v>
      </c>
      <c r="L222" s="50">
        <f t="shared" si="143"/>
        <v>0</v>
      </c>
      <c r="M222" s="50">
        <f t="shared" si="143"/>
        <v>0</v>
      </c>
      <c r="N222" s="50">
        <f>+N223</f>
        <v>0</v>
      </c>
      <c r="O222" s="50">
        <f>+O223</f>
        <v>0</v>
      </c>
      <c r="P222" s="50">
        <f>+P223</f>
        <v>1761799.81</v>
      </c>
      <c r="Q222" s="50">
        <f>+Q223</f>
        <v>0</v>
      </c>
      <c r="R222" s="50">
        <f t="shared" si="134"/>
        <v>462200.18999999994</v>
      </c>
    </row>
    <row r="223" spans="1:18" s="4" customFormat="1" x14ac:dyDescent="0.2">
      <c r="A223" s="1" t="s">
        <v>337</v>
      </c>
      <c r="B223" s="3" t="s">
        <v>336</v>
      </c>
      <c r="C223" s="31">
        <v>12600000</v>
      </c>
      <c r="D223" s="34">
        <v>-10376000</v>
      </c>
      <c r="E223" s="31">
        <v>2224000</v>
      </c>
      <c r="F223" s="49">
        <f t="shared" si="131"/>
        <v>0</v>
      </c>
      <c r="G223" s="49">
        <f t="shared" si="132"/>
        <v>0</v>
      </c>
      <c r="H223" s="49">
        <v>0</v>
      </c>
      <c r="I223" s="49">
        <v>0</v>
      </c>
      <c r="J223" s="49">
        <v>0</v>
      </c>
      <c r="K223" s="49">
        <v>0</v>
      </c>
      <c r="L223" s="49">
        <v>0</v>
      </c>
      <c r="M223" s="49">
        <v>0</v>
      </c>
      <c r="N223" s="49">
        <v>0</v>
      </c>
      <c r="O223" s="49">
        <v>0</v>
      </c>
      <c r="P223" s="49">
        <v>1761799.81</v>
      </c>
      <c r="Q223" s="49">
        <v>0</v>
      </c>
      <c r="R223" s="49">
        <f t="shared" si="134"/>
        <v>462200.18999999994</v>
      </c>
    </row>
    <row r="224" spans="1:18" x14ac:dyDescent="0.2">
      <c r="A224" s="4" t="s">
        <v>338</v>
      </c>
      <c r="B224" s="9" t="s">
        <v>339</v>
      </c>
      <c r="C224" s="51">
        <f>+C225</f>
        <v>100000</v>
      </c>
      <c r="D224" s="53">
        <f>+D225</f>
        <v>-100000</v>
      </c>
      <c r="E224" s="51">
        <f>+E225</f>
        <v>0</v>
      </c>
      <c r="F224" s="50">
        <f t="shared" si="131"/>
        <v>0</v>
      </c>
      <c r="G224" s="50">
        <f t="shared" si="132"/>
        <v>0</v>
      </c>
      <c r="H224" s="50">
        <f t="shared" ref="H224:M224" si="144">+H225</f>
        <v>0</v>
      </c>
      <c r="I224" s="50">
        <f t="shared" si="144"/>
        <v>0</v>
      </c>
      <c r="J224" s="50">
        <f t="shared" si="144"/>
        <v>0</v>
      </c>
      <c r="K224" s="50">
        <f t="shared" si="144"/>
        <v>0</v>
      </c>
      <c r="L224" s="50">
        <f t="shared" si="144"/>
        <v>0</v>
      </c>
      <c r="M224" s="50">
        <f t="shared" si="144"/>
        <v>0</v>
      </c>
      <c r="N224" s="50">
        <f>+N225</f>
        <v>0</v>
      </c>
      <c r="O224" s="50">
        <f>+O225</f>
        <v>0</v>
      </c>
      <c r="P224" s="50">
        <f>+P225</f>
        <v>0</v>
      </c>
      <c r="Q224" s="50">
        <f>+Q225</f>
        <v>0</v>
      </c>
      <c r="R224" s="50">
        <f t="shared" si="134"/>
        <v>0</v>
      </c>
    </row>
    <row r="225" spans="1:18" s="4" customFormat="1" x14ac:dyDescent="0.2">
      <c r="A225" s="1" t="s">
        <v>340</v>
      </c>
      <c r="B225" s="3" t="s">
        <v>339</v>
      </c>
      <c r="C225" s="31">
        <v>100000</v>
      </c>
      <c r="D225" s="34">
        <v>-100000</v>
      </c>
      <c r="E225" s="31">
        <v>0</v>
      </c>
      <c r="F225" s="49">
        <f t="shared" si="131"/>
        <v>0</v>
      </c>
      <c r="G225" s="49">
        <f t="shared" si="132"/>
        <v>0</v>
      </c>
      <c r="H225" s="49">
        <v>0</v>
      </c>
      <c r="I225" s="49">
        <v>0</v>
      </c>
      <c r="J225" s="49">
        <v>0</v>
      </c>
      <c r="K225" s="49">
        <v>0</v>
      </c>
      <c r="L225" s="49">
        <v>0</v>
      </c>
      <c r="M225" s="49">
        <v>0</v>
      </c>
      <c r="N225" s="49">
        <v>0</v>
      </c>
      <c r="O225" s="49">
        <v>0</v>
      </c>
      <c r="P225" s="49">
        <v>0</v>
      </c>
      <c r="Q225" s="49">
        <v>0</v>
      </c>
      <c r="R225" s="49">
        <f t="shared" si="134"/>
        <v>0</v>
      </c>
    </row>
    <row r="226" spans="1:18" x14ac:dyDescent="0.2">
      <c r="A226" s="4" t="s">
        <v>341</v>
      </c>
      <c r="B226" s="9" t="s">
        <v>342</v>
      </c>
      <c r="C226" s="51">
        <f>+C227</f>
        <v>1500000</v>
      </c>
      <c r="D226" s="53">
        <f>+D227</f>
        <v>-845353.7</v>
      </c>
      <c r="E226" s="51">
        <f>+E227</f>
        <v>654646.30000000005</v>
      </c>
      <c r="F226" s="50">
        <f t="shared" si="131"/>
        <v>0</v>
      </c>
      <c r="G226" s="50">
        <f t="shared" si="132"/>
        <v>0</v>
      </c>
      <c r="H226" s="50">
        <f t="shared" ref="H226:M226" si="145">+H227</f>
        <v>0</v>
      </c>
      <c r="I226" s="50">
        <f t="shared" si="145"/>
        <v>0</v>
      </c>
      <c r="J226" s="50">
        <f t="shared" si="145"/>
        <v>0</v>
      </c>
      <c r="K226" s="50">
        <f t="shared" si="145"/>
        <v>0</v>
      </c>
      <c r="L226" s="50">
        <f t="shared" si="145"/>
        <v>0</v>
      </c>
      <c r="M226" s="50">
        <f t="shared" si="145"/>
        <v>0</v>
      </c>
      <c r="N226" s="50">
        <f>+N227</f>
        <v>0</v>
      </c>
      <c r="O226" s="50">
        <f>+O227</f>
        <v>0</v>
      </c>
      <c r="P226" s="50">
        <f>+P227</f>
        <v>654646.30000000005</v>
      </c>
      <c r="Q226" s="50">
        <f>+Q227</f>
        <v>0</v>
      </c>
      <c r="R226" s="50">
        <f t="shared" si="134"/>
        <v>0</v>
      </c>
    </row>
    <row r="227" spans="1:18" s="4" customFormat="1" x14ac:dyDescent="0.2">
      <c r="A227" s="1" t="s">
        <v>343</v>
      </c>
      <c r="B227" s="3" t="s">
        <v>342</v>
      </c>
      <c r="C227" s="31">
        <v>1500000</v>
      </c>
      <c r="D227" s="34">
        <v>-845353.7</v>
      </c>
      <c r="E227" s="31">
        <v>654646.30000000005</v>
      </c>
      <c r="F227" s="49">
        <f t="shared" si="131"/>
        <v>0</v>
      </c>
      <c r="G227" s="49">
        <f t="shared" si="132"/>
        <v>0</v>
      </c>
      <c r="H227" s="49">
        <v>0</v>
      </c>
      <c r="I227" s="49">
        <v>0</v>
      </c>
      <c r="J227" s="49">
        <v>0</v>
      </c>
      <c r="K227" s="49">
        <v>0</v>
      </c>
      <c r="L227" s="49">
        <v>0</v>
      </c>
      <c r="M227" s="49">
        <v>0</v>
      </c>
      <c r="N227" s="49">
        <v>0</v>
      </c>
      <c r="O227" s="49">
        <v>0</v>
      </c>
      <c r="P227" s="49">
        <v>654646.30000000005</v>
      </c>
      <c r="Q227" s="49">
        <v>0</v>
      </c>
      <c r="R227" s="49">
        <f t="shared" si="134"/>
        <v>0</v>
      </c>
    </row>
    <row r="228" spans="1:18" x14ac:dyDescent="0.2">
      <c r="A228" s="4" t="s">
        <v>344</v>
      </c>
      <c r="B228" s="9" t="s">
        <v>345</v>
      </c>
      <c r="C228" s="51">
        <f>+C229</f>
        <v>50000</v>
      </c>
      <c r="D228" s="53">
        <f>+D229</f>
        <v>-42318.2</v>
      </c>
      <c r="E228" s="51">
        <f>+E229</f>
        <v>7681.8</v>
      </c>
      <c r="F228" s="50">
        <f t="shared" si="131"/>
        <v>0</v>
      </c>
      <c r="G228" s="50">
        <f t="shared" si="132"/>
        <v>0</v>
      </c>
      <c r="H228" s="50">
        <f t="shared" ref="H228:M228" si="146">+H229</f>
        <v>0</v>
      </c>
      <c r="I228" s="50">
        <f t="shared" si="146"/>
        <v>0</v>
      </c>
      <c r="J228" s="50">
        <f t="shared" si="146"/>
        <v>0</v>
      </c>
      <c r="K228" s="50">
        <f t="shared" si="146"/>
        <v>0</v>
      </c>
      <c r="L228" s="50">
        <f t="shared" si="146"/>
        <v>0</v>
      </c>
      <c r="M228" s="50">
        <f t="shared" si="146"/>
        <v>0</v>
      </c>
      <c r="N228" s="50">
        <f>+N229</f>
        <v>0</v>
      </c>
      <c r="O228" s="50">
        <f>+O229</f>
        <v>0</v>
      </c>
      <c r="P228" s="50">
        <f>+P229</f>
        <v>7681.8</v>
      </c>
      <c r="Q228" s="50">
        <f>+Q229</f>
        <v>0</v>
      </c>
      <c r="R228" s="50">
        <f t="shared" si="134"/>
        <v>0</v>
      </c>
    </row>
    <row r="229" spans="1:18" s="4" customFormat="1" x14ac:dyDescent="0.2">
      <c r="A229" s="1" t="s">
        <v>346</v>
      </c>
      <c r="B229" s="3" t="s">
        <v>345</v>
      </c>
      <c r="C229" s="31">
        <v>50000</v>
      </c>
      <c r="D229" s="34">
        <v>-42318.2</v>
      </c>
      <c r="E229" s="31">
        <v>7681.8</v>
      </c>
      <c r="F229" s="49">
        <f t="shared" si="131"/>
        <v>0</v>
      </c>
      <c r="G229" s="49">
        <f t="shared" si="132"/>
        <v>0</v>
      </c>
      <c r="H229" s="49">
        <v>0</v>
      </c>
      <c r="I229" s="49">
        <v>0</v>
      </c>
      <c r="J229" s="49">
        <v>0</v>
      </c>
      <c r="K229" s="49">
        <v>0</v>
      </c>
      <c r="L229" s="49">
        <v>0</v>
      </c>
      <c r="M229" s="49">
        <v>0</v>
      </c>
      <c r="N229" s="49">
        <v>0</v>
      </c>
      <c r="O229" s="49">
        <v>0</v>
      </c>
      <c r="P229" s="49">
        <v>7681.8</v>
      </c>
      <c r="Q229" s="49">
        <v>0</v>
      </c>
      <c r="R229" s="49">
        <f t="shared" si="134"/>
        <v>0</v>
      </c>
    </row>
    <row r="230" spans="1:18" x14ac:dyDescent="0.2">
      <c r="A230" s="4" t="s">
        <v>347</v>
      </c>
      <c r="B230" s="9" t="s">
        <v>348</v>
      </c>
      <c r="C230" s="51">
        <f>+C231</f>
        <v>100000</v>
      </c>
      <c r="D230" s="53">
        <f>+D231</f>
        <v>2535625.86</v>
      </c>
      <c r="E230" s="51">
        <f>+E231</f>
        <v>2635625.86</v>
      </c>
      <c r="F230" s="50">
        <f t="shared" si="131"/>
        <v>0</v>
      </c>
      <c r="G230" s="50">
        <f t="shared" si="132"/>
        <v>0</v>
      </c>
      <c r="H230" s="50">
        <f t="shared" ref="H230:L230" si="147">+H231</f>
        <v>0</v>
      </c>
      <c r="I230" s="50">
        <f t="shared" si="147"/>
        <v>0</v>
      </c>
      <c r="J230" s="50">
        <f t="shared" si="147"/>
        <v>41326.1</v>
      </c>
      <c r="K230" s="50">
        <f t="shared" si="147"/>
        <v>85000</v>
      </c>
      <c r="L230" s="50">
        <f t="shared" si="147"/>
        <v>27999.98</v>
      </c>
      <c r="M230" s="50">
        <f>+M231</f>
        <v>0</v>
      </c>
      <c r="N230" s="50">
        <f>+N231</f>
        <v>0</v>
      </c>
      <c r="O230" s="50">
        <f>+O231</f>
        <v>2392299.73</v>
      </c>
      <c r="P230" s="50">
        <f>+P231</f>
        <v>0</v>
      </c>
      <c r="Q230" s="50">
        <f>+Q231</f>
        <v>89000.02</v>
      </c>
      <c r="R230" s="50">
        <f t="shared" si="134"/>
        <v>2.9999999809660949E-2</v>
      </c>
    </row>
    <row r="231" spans="1:18" s="4" customFormat="1" x14ac:dyDescent="0.2">
      <c r="A231" s="1" t="s">
        <v>349</v>
      </c>
      <c r="B231" s="3" t="s">
        <v>348</v>
      </c>
      <c r="C231" s="31">
        <v>100000</v>
      </c>
      <c r="D231" s="34">
        <v>2535625.86</v>
      </c>
      <c r="E231" s="31">
        <v>2635625.86</v>
      </c>
      <c r="F231" s="49">
        <f t="shared" si="131"/>
        <v>0</v>
      </c>
      <c r="G231" s="49">
        <f t="shared" si="132"/>
        <v>0</v>
      </c>
      <c r="H231" s="49">
        <v>0</v>
      </c>
      <c r="I231" s="49">
        <v>0</v>
      </c>
      <c r="J231" s="49">
        <v>41326.1</v>
      </c>
      <c r="K231" s="49">
        <v>85000</v>
      </c>
      <c r="L231" s="49">
        <v>27999.98</v>
      </c>
      <c r="M231" s="49">
        <v>0</v>
      </c>
      <c r="N231" s="49">
        <v>0</v>
      </c>
      <c r="O231" s="49">
        <v>2392299.73</v>
      </c>
      <c r="P231" s="49">
        <v>0</v>
      </c>
      <c r="Q231" s="49">
        <v>89000.02</v>
      </c>
      <c r="R231" s="49">
        <f t="shared" si="134"/>
        <v>2.9999999809660949E-2</v>
      </c>
    </row>
    <row r="232" spans="1:18" x14ac:dyDescent="0.2">
      <c r="A232" s="4" t="s">
        <v>350</v>
      </c>
      <c r="B232" s="9" t="s">
        <v>351</v>
      </c>
      <c r="C232" s="51">
        <f>+C233</f>
        <v>50000</v>
      </c>
      <c r="D232" s="53">
        <f>+D233</f>
        <v>-50000</v>
      </c>
      <c r="E232" s="51">
        <f>+E233</f>
        <v>0</v>
      </c>
      <c r="F232" s="50">
        <f t="shared" si="131"/>
        <v>0</v>
      </c>
      <c r="G232" s="50">
        <f t="shared" si="132"/>
        <v>0</v>
      </c>
      <c r="H232" s="50">
        <f t="shared" ref="H232:M232" si="148">+H233</f>
        <v>0</v>
      </c>
      <c r="I232" s="50">
        <f t="shared" si="148"/>
        <v>0</v>
      </c>
      <c r="J232" s="50">
        <f t="shared" si="148"/>
        <v>0</v>
      </c>
      <c r="K232" s="50">
        <f t="shared" si="148"/>
        <v>0</v>
      </c>
      <c r="L232" s="50">
        <f t="shared" si="148"/>
        <v>0</v>
      </c>
      <c r="M232" s="50">
        <f t="shared" si="148"/>
        <v>0</v>
      </c>
      <c r="N232" s="50">
        <f>+N233</f>
        <v>0</v>
      </c>
      <c r="O232" s="50">
        <f>+O233</f>
        <v>0</v>
      </c>
      <c r="P232" s="50">
        <f>+P233</f>
        <v>0</v>
      </c>
      <c r="Q232" s="50">
        <f>+Q233</f>
        <v>0</v>
      </c>
      <c r="R232" s="50">
        <f t="shared" si="134"/>
        <v>0</v>
      </c>
    </row>
    <row r="233" spans="1:18" s="4" customFormat="1" x14ac:dyDescent="0.2">
      <c r="A233" s="1" t="s">
        <v>352</v>
      </c>
      <c r="B233" s="3" t="s">
        <v>351</v>
      </c>
      <c r="C233" s="31">
        <v>50000</v>
      </c>
      <c r="D233" s="34">
        <v>-50000</v>
      </c>
      <c r="E233" s="31">
        <v>0</v>
      </c>
      <c r="F233" s="49">
        <f>+F234+F235</f>
        <v>0</v>
      </c>
      <c r="G233" s="49">
        <f>+G234+G235</f>
        <v>0</v>
      </c>
      <c r="H233" s="49">
        <v>0</v>
      </c>
      <c r="I233" s="49">
        <v>0</v>
      </c>
      <c r="J233" s="49">
        <v>0</v>
      </c>
      <c r="K233" s="49">
        <v>0</v>
      </c>
      <c r="L233" s="49">
        <v>0</v>
      </c>
      <c r="M233" s="49">
        <v>0</v>
      </c>
      <c r="N233" s="49">
        <v>0</v>
      </c>
      <c r="O233" s="49">
        <v>0</v>
      </c>
      <c r="P233" s="49">
        <v>0</v>
      </c>
      <c r="Q233" s="49">
        <v>0</v>
      </c>
      <c r="R233" s="49">
        <f t="shared" si="134"/>
        <v>0</v>
      </c>
    </row>
    <row r="234" spans="1:18" x14ac:dyDescent="0.2">
      <c r="A234" s="4" t="s">
        <v>353</v>
      </c>
      <c r="B234" s="9" t="s">
        <v>354</v>
      </c>
      <c r="C234" s="51">
        <f>+C235+C236</f>
        <v>5700000</v>
      </c>
      <c r="D234" s="53">
        <f>+D235+D236</f>
        <v>-192936.82</v>
      </c>
      <c r="E234" s="51">
        <f>+E235+E236</f>
        <v>5507063.1800000006</v>
      </c>
      <c r="F234" s="50">
        <f>+F235+F236</f>
        <v>0</v>
      </c>
      <c r="G234" s="50">
        <f>+G235+G236</f>
        <v>0</v>
      </c>
      <c r="H234" s="50">
        <f t="shared" ref="H234:M234" si="149">+H235+H236</f>
        <v>0</v>
      </c>
      <c r="I234" s="50">
        <f t="shared" si="149"/>
        <v>0</v>
      </c>
      <c r="J234" s="50">
        <f t="shared" si="149"/>
        <v>0</v>
      </c>
      <c r="K234" s="50">
        <f t="shared" si="149"/>
        <v>145791.35999999999</v>
      </c>
      <c r="L234" s="50">
        <f t="shared" si="149"/>
        <v>0</v>
      </c>
      <c r="M234" s="50">
        <f t="shared" si="149"/>
        <v>1096000.02</v>
      </c>
      <c r="N234" s="50">
        <f>+N235+N236</f>
        <v>255470</v>
      </c>
      <c r="O234" s="50">
        <f>+O235+O236</f>
        <v>0</v>
      </c>
      <c r="P234" s="50">
        <f>+P235+P236</f>
        <v>322999.98</v>
      </c>
      <c r="Q234" s="50">
        <f>+Q235+Q236</f>
        <v>3195801.8200000003</v>
      </c>
      <c r="R234" s="50">
        <f t="shared" si="134"/>
        <v>491000.00000000047</v>
      </c>
    </row>
    <row r="235" spans="1:18" s="4" customFormat="1" x14ac:dyDescent="0.2">
      <c r="A235" s="1" t="s">
        <v>355</v>
      </c>
      <c r="B235" s="3" t="s">
        <v>354</v>
      </c>
      <c r="C235" s="31">
        <v>500000</v>
      </c>
      <c r="D235" s="34">
        <v>-64999.97</v>
      </c>
      <c r="E235" s="31">
        <v>435000.03</v>
      </c>
      <c r="F235" s="49">
        <v>0</v>
      </c>
      <c r="G235" s="49">
        <v>0</v>
      </c>
      <c r="H235" s="49">
        <v>0</v>
      </c>
      <c r="I235" s="49">
        <v>0</v>
      </c>
      <c r="J235" s="49">
        <v>0</v>
      </c>
      <c r="K235" s="49">
        <v>0</v>
      </c>
      <c r="L235" s="49">
        <v>0</v>
      </c>
      <c r="M235" s="49">
        <v>0</v>
      </c>
      <c r="N235" s="49">
        <v>0</v>
      </c>
      <c r="O235" s="49">
        <v>0</v>
      </c>
      <c r="P235" s="49">
        <v>0</v>
      </c>
      <c r="Q235" s="49">
        <v>280000.03000000003</v>
      </c>
      <c r="R235" s="49">
        <f t="shared" si="134"/>
        <v>155000</v>
      </c>
    </row>
    <row r="236" spans="1:18" x14ac:dyDescent="0.2">
      <c r="A236" s="1" t="s">
        <v>356</v>
      </c>
      <c r="B236" s="3" t="s">
        <v>357</v>
      </c>
      <c r="C236" s="31">
        <v>5200000</v>
      </c>
      <c r="D236" s="34">
        <v>-127936.85</v>
      </c>
      <c r="E236" s="31">
        <v>5072063.1500000004</v>
      </c>
      <c r="F236" s="49">
        <f t="shared" ref="F236:F249" si="150">+F237</f>
        <v>0</v>
      </c>
      <c r="G236" s="49">
        <f t="shared" ref="G236:G249" si="151">+G237</f>
        <v>0</v>
      </c>
      <c r="H236" s="49">
        <v>0</v>
      </c>
      <c r="I236" s="49">
        <v>0</v>
      </c>
      <c r="J236" s="49">
        <v>0</v>
      </c>
      <c r="K236" s="49">
        <v>145791.35999999999</v>
      </c>
      <c r="L236" s="49">
        <v>0</v>
      </c>
      <c r="M236" s="49">
        <v>1096000.02</v>
      </c>
      <c r="N236" s="49">
        <v>255470</v>
      </c>
      <c r="O236" s="49">
        <v>0</v>
      </c>
      <c r="P236" s="49">
        <v>322999.98</v>
      </c>
      <c r="Q236" s="49">
        <v>2915801.79</v>
      </c>
      <c r="R236" s="49">
        <f t="shared" si="134"/>
        <v>336000</v>
      </c>
    </row>
    <row r="237" spans="1:18" s="4" customFormat="1" x14ac:dyDescent="0.2">
      <c r="A237" s="4" t="s">
        <v>358</v>
      </c>
      <c r="B237" s="9" t="s">
        <v>359</v>
      </c>
      <c r="C237" s="51">
        <f>+C238</f>
        <v>50000</v>
      </c>
      <c r="D237" s="53">
        <f>+D238</f>
        <v>27980</v>
      </c>
      <c r="E237" s="51">
        <f>+E238</f>
        <v>77980</v>
      </c>
      <c r="F237" s="50">
        <f t="shared" si="150"/>
        <v>0</v>
      </c>
      <c r="G237" s="50">
        <f t="shared" si="151"/>
        <v>0</v>
      </c>
      <c r="H237" s="50">
        <f t="shared" ref="H237:L237" si="152">+H238</f>
        <v>0</v>
      </c>
      <c r="I237" s="50">
        <f t="shared" si="152"/>
        <v>0</v>
      </c>
      <c r="J237" s="50">
        <f t="shared" si="152"/>
        <v>0</v>
      </c>
      <c r="K237" s="50">
        <f t="shared" si="152"/>
        <v>0</v>
      </c>
      <c r="L237" s="50">
        <f t="shared" si="152"/>
        <v>0</v>
      </c>
      <c r="M237" s="50">
        <f>+M238</f>
        <v>0</v>
      </c>
      <c r="N237" s="50">
        <f>+N238</f>
        <v>0</v>
      </c>
      <c r="O237" s="50">
        <f>+O238</f>
        <v>0</v>
      </c>
      <c r="P237" s="50">
        <f>+P238</f>
        <v>0</v>
      </c>
      <c r="Q237" s="50">
        <f>+Q238</f>
        <v>77974.399999999994</v>
      </c>
      <c r="R237" s="50">
        <f t="shared" si="134"/>
        <v>5.6000000000058208</v>
      </c>
    </row>
    <row r="238" spans="1:18" x14ac:dyDescent="0.2">
      <c r="A238" s="1" t="s">
        <v>360</v>
      </c>
      <c r="B238" s="3" t="s">
        <v>359</v>
      </c>
      <c r="C238" s="31">
        <v>50000</v>
      </c>
      <c r="D238" s="34">
        <v>27980</v>
      </c>
      <c r="E238" s="31">
        <v>77980</v>
      </c>
      <c r="F238" s="49">
        <f t="shared" si="150"/>
        <v>0</v>
      </c>
      <c r="G238" s="49">
        <f t="shared" si="151"/>
        <v>0</v>
      </c>
      <c r="H238" s="49">
        <v>0</v>
      </c>
      <c r="I238" s="49">
        <v>0</v>
      </c>
      <c r="J238" s="49">
        <v>0</v>
      </c>
      <c r="K238" s="49">
        <v>0</v>
      </c>
      <c r="L238" s="49">
        <v>0</v>
      </c>
      <c r="M238" s="49">
        <v>0</v>
      </c>
      <c r="N238" s="49">
        <v>0</v>
      </c>
      <c r="O238" s="49">
        <v>0</v>
      </c>
      <c r="P238" s="49">
        <v>0</v>
      </c>
      <c r="Q238" s="49">
        <v>77974.399999999994</v>
      </c>
      <c r="R238" s="49">
        <f t="shared" si="134"/>
        <v>5.6000000000058208</v>
      </c>
    </row>
    <row r="239" spans="1:18" s="4" customFormat="1" x14ac:dyDescent="0.2">
      <c r="A239" s="4" t="s">
        <v>361</v>
      </c>
      <c r="B239" s="9" t="s">
        <v>362</v>
      </c>
      <c r="C239" s="51">
        <f>+C240</f>
        <v>400000</v>
      </c>
      <c r="D239" s="53">
        <f>+D240</f>
        <v>794656.23</v>
      </c>
      <c r="E239" s="51">
        <f>+E240</f>
        <v>1194656.23</v>
      </c>
      <c r="F239" s="50">
        <f t="shared" si="150"/>
        <v>0</v>
      </c>
      <c r="G239" s="50">
        <f t="shared" si="151"/>
        <v>0</v>
      </c>
      <c r="H239" s="50">
        <f t="shared" ref="H239:M239" si="153">+H240</f>
        <v>0</v>
      </c>
      <c r="I239" s="50">
        <f t="shared" si="153"/>
        <v>0</v>
      </c>
      <c r="J239" s="50">
        <f t="shared" si="153"/>
        <v>0</v>
      </c>
      <c r="K239" s="50">
        <f t="shared" si="153"/>
        <v>0</v>
      </c>
      <c r="L239" s="50">
        <f t="shared" si="153"/>
        <v>0</v>
      </c>
      <c r="M239" s="50">
        <f t="shared" si="153"/>
        <v>0</v>
      </c>
      <c r="N239" s="50">
        <f>+N240</f>
        <v>0</v>
      </c>
      <c r="O239" s="50">
        <f>+O240</f>
        <v>684895.22</v>
      </c>
      <c r="P239" s="50">
        <f>+P240</f>
        <v>224200</v>
      </c>
      <c r="Q239" s="50">
        <f>+Q240</f>
        <v>0</v>
      </c>
      <c r="R239" s="50">
        <f t="shared" si="134"/>
        <v>285561.01</v>
      </c>
    </row>
    <row r="240" spans="1:18" x14ac:dyDescent="0.2">
      <c r="A240" s="1" t="s">
        <v>363</v>
      </c>
      <c r="B240" s="3" t="s">
        <v>362</v>
      </c>
      <c r="C240" s="31">
        <v>400000</v>
      </c>
      <c r="D240" s="34">
        <v>794656.23</v>
      </c>
      <c r="E240" s="31">
        <v>1194656.23</v>
      </c>
      <c r="F240" s="49">
        <f t="shared" si="150"/>
        <v>0</v>
      </c>
      <c r="G240" s="49">
        <f t="shared" si="151"/>
        <v>0</v>
      </c>
      <c r="H240" s="49">
        <v>0</v>
      </c>
      <c r="I240" s="49">
        <v>0</v>
      </c>
      <c r="J240" s="49">
        <v>0</v>
      </c>
      <c r="K240" s="49">
        <v>0</v>
      </c>
      <c r="L240" s="49">
        <v>0</v>
      </c>
      <c r="M240" s="49">
        <v>0</v>
      </c>
      <c r="N240" s="49">
        <v>0</v>
      </c>
      <c r="O240" s="49">
        <v>684895.22</v>
      </c>
      <c r="P240" s="49">
        <v>224200</v>
      </c>
      <c r="Q240" s="49">
        <v>0</v>
      </c>
      <c r="R240" s="49">
        <f t="shared" si="134"/>
        <v>285561.01</v>
      </c>
    </row>
    <row r="241" spans="1:19" s="4" customFormat="1" x14ac:dyDescent="0.2">
      <c r="A241" s="4" t="s">
        <v>364</v>
      </c>
      <c r="B241" s="9" t="s">
        <v>365</v>
      </c>
      <c r="C241" s="51">
        <f>+C242</f>
        <v>500000</v>
      </c>
      <c r="D241" s="53">
        <f>+D242</f>
        <v>-25218.05</v>
      </c>
      <c r="E241" s="51">
        <f>+E242</f>
        <v>474781.95</v>
      </c>
      <c r="F241" s="50">
        <f t="shared" si="150"/>
        <v>0</v>
      </c>
      <c r="G241" s="50">
        <f t="shared" si="151"/>
        <v>0</v>
      </c>
      <c r="H241" s="50">
        <f t="shared" ref="H241:M241" si="154">+H242</f>
        <v>0</v>
      </c>
      <c r="I241" s="50">
        <f t="shared" si="154"/>
        <v>0</v>
      </c>
      <c r="J241" s="50">
        <f t="shared" si="154"/>
        <v>306197.13</v>
      </c>
      <c r="K241" s="50">
        <f t="shared" si="154"/>
        <v>0</v>
      </c>
      <c r="L241" s="50">
        <f t="shared" si="154"/>
        <v>24917.19</v>
      </c>
      <c r="M241" s="50">
        <f t="shared" si="154"/>
        <v>0</v>
      </c>
      <c r="N241" s="50">
        <f>+N242</f>
        <v>0</v>
      </c>
      <c r="O241" s="50">
        <f>+O242</f>
        <v>44604</v>
      </c>
      <c r="P241" s="50">
        <f>+P242</f>
        <v>37538.400000000001</v>
      </c>
      <c r="Q241" s="50">
        <f>+Q242</f>
        <v>61525.2</v>
      </c>
      <c r="R241" s="50">
        <f t="shared" si="134"/>
        <v>3.0000000006111804E-2</v>
      </c>
    </row>
    <row r="242" spans="1:19" x14ac:dyDescent="0.2">
      <c r="A242" s="1" t="s">
        <v>366</v>
      </c>
      <c r="B242" s="3" t="s">
        <v>365</v>
      </c>
      <c r="C242" s="31">
        <v>500000</v>
      </c>
      <c r="D242" s="34">
        <v>-25218.05</v>
      </c>
      <c r="E242" s="31">
        <v>474781.95</v>
      </c>
      <c r="F242" s="49">
        <f t="shared" si="150"/>
        <v>0</v>
      </c>
      <c r="G242" s="49">
        <f t="shared" si="151"/>
        <v>0</v>
      </c>
      <c r="H242" s="49">
        <v>0</v>
      </c>
      <c r="I242" s="49">
        <v>0</v>
      </c>
      <c r="J242" s="49">
        <v>306197.13</v>
      </c>
      <c r="K242" s="49">
        <v>0</v>
      </c>
      <c r="L242" s="49">
        <v>24917.19</v>
      </c>
      <c r="M242" s="49">
        <v>0</v>
      </c>
      <c r="N242" s="49">
        <v>0</v>
      </c>
      <c r="O242" s="49">
        <v>44604</v>
      </c>
      <c r="P242" s="49">
        <v>37538.400000000001</v>
      </c>
      <c r="Q242" s="49">
        <v>61525.2</v>
      </c>
      <c r="R242" s="49">
        <f t="shared" si="134"/>
        <v>3.0000000006111804E-2</v>
      </c>
    </row>
    <row r="243" spans="1:19" s="4" customFormat="1" x14ac:dyDescent="0.2">
      <c r="A243" s="4" t="s">
        <v>367</v>
      </c>
      <c r="B243" s="9" t="s">
        <v>368</v>
      </c>
      <c r="C243" s="51">
        <f>+C244</f>
        <v>500000</v>
      </c>
      <c r="D243" s="53">
        <f>+D244</f>
        <v>-128972</v>
      </c>
      <c r="E243" s="51">
        <f>+E244</f>
        <v>371028</v>
      </c>
      <c r="F243" s="50">
        <f t="shared" si="150"/>
        <v>0</v>
      </c>
      <c r="G243" s="50">
        <f t="shared" si="151"/>
        <v>0</v>
      </c>
      <c r="H243" s="50">
        <f t="shared" ref="H243:M243" si="155">+H244</f>
        <v>0</v>
      </c>
      <c r="I243" s="50">
        <f t="shared" si="155"/>
        <v>0</v>
      </c>
      <c r="J243" s="50">
        <f t="shared" si="155"/>
        <v>0</v>
      </c>
      <c r="K243" s="50">
        <f t="shared" si="155"/>
        <v>0</v>
      </c>
      <c r="L243" s="50">
        <f t="shared" si="155"/>
        <v>0</v>
      </c>
      <c r="M243" s="50">
        <f t="shared" si="155"/>
        <v>0</v>
      </c>
      <c r="N243" s="50">
        <f>+N244</f>
        <v>10620</v>
      </c>
      <c r="O243" s="50">
        <f>+O244</f>
        <v>0</v>
      </c>
      <c r="P243" s="50">
        <f>+P244</f>
        <v>0</v>
      </c>
      <c r="Q243" s="50">
        <f>+Q244</f>
        <v>360407.99</v>
      </c>
      <c r="R243" s="50">
        <f t="shared" si="134"/>
        <v>1.0000000009313226E-2</v>
      </c>
    </row>
    <row r="244" spans="1:19" x14ac:dyDescent="0.2">
      <c r="A244" s="1" t="s">
        <v>369</v>
      </c>
      <c r="B244" s="3" t="s">
        <v>368</v>
      </c>
      <c r="C244" s="31">
        <v>500000</v>
      </c>
      <c r="D244" s="34">
        <v>-128972</v>
      </c>
      <c r="E244" s="31">
        <v>371028</v>
      </c>
      <c r="F244" s="49">
        <f t="shared" si="150"/>
        <v>0</v>
      </c>
      <c r="G244" s="49">
        <f t="shared" si="151"/>
        <v>0</v>
      </c>
      <c r="H244" s="49">
        <v>0</v>
      </c>
      <c r="I244" s="49">
        <v>0</v>
      </c>
      <c r="J244" s="49">
        <v>0</v>
      </c>
      <c r="K244" s="49">
        <v>0</v>
      </c>
      <c r="L244" s="49">
        <v>0</v>
      </c>
      <c r="M244" s="49">
        <v>0</v>
      </c>
      <c r="N244" s="49">
        <v>10620</v>
      </c>
      <c r="O244" s="49">
        <v>0</v>
      </c>
      <c r="P244" s="49">
        <v>0</v>
      </c>
      <c r="Q244" s="49">
        <v>360407.99</v>
      </c>
      <c r="R244" s="49">
        <f t="shared" si="134"/>
        <v>1.0000000009313226E-2</v>
      </c>
    </row>
    <row r="245" spans="1:19" s="4" customFormat="1" x14ac:dyDescent="0.2">
      <c r="A245" s="4" t="s">
        <v>370</v>
      </c>
      <c r="B245" s="9" t="s">
        <v>371</v>
      </c>
      <c r="C245" s="51">
        <f>+C246</f>
        <v>300000</v>
      </c>
      <c r="D245" s="53">
        <f>+D246</f>
        <v>-300000</v>
      </c>
      <c r="E245" s="51">
        <f>+E246</f>
        <v>0</v>
      </c>
      <c r="F245" s="50">
        <f t="shared" si="150"/>
        <v>0</v>
      </c>
      <c r="G245" s="50">
        <f t="shared" si="151"/>
        <v>0</v>
      </c>
      <c r="H245" s="50">
        <f t="shared" ref="H245:M245" si="156">+H246</f>
        <v>0</v>
      </c>
      <c r="I245" s="50">
        <f t="shared" si="156"/>
        <v>0</v>
      </c>
      <c r="J245" s="50">
        <f t="shared" si="156"/>
        <v>0</v>
      </c>
      <c r="K245" s="50">
        <f t="shared" si="156"/>
        <v>0</v>
      </c>
      <c r="L245" s="50">
        <f t="shared" si="156"/>
        <v>0</v>
      </c>
      <c r="M245" s="50">
        <f t="shared" si="156"/>
        <v>0</v>
      </c>
      <c r="N245" s="50">
        <f>+N246</f>
        <v>0</v>
      </c>
      <c r="O245" s="50">
        <f>+O246</f>
        <v>0</v>
      </c>
      <c r="P245" s="50">
        <f>+P246</f>
        <v>0</v>
      </c>
      <c r="Q245" s="50">
        <f>+Q246</f>
        <v>0</v>
      </c>
      <c r="R245" s="50">
        <f t="shared" si="134"/>
        <v>0</v>
      </c>
    </row>
    <row r="246" spans="1:19" s="4" customFormat="1" x14ac:dyDescent="0.2">
      <c r="A246" s="1" t="s">
        <v>372</v>
      </c>
      <c r="B246" s="3" t="s">
        <v>371</v>
      </c>
      <c r="C246" s="31">
        <v>300000</v>
      </c>
      <c r="D246" s="34">
        <v>-300000</v>
      </c>
      <c r="E246" s="31">
        <v>0</v>
      </c>
      <c r="F246" s="49">
        <f t="shared" si="150"/>
        <v>0</v>
      </c>
      <c r="G246" s="49">
        <f t="shared" si="151"/>
        <v>0</v>
      </c>
      <c r="H246" s="49">
        <v>0</v>
      </c>
      <c r="I246" s="49">
        <v>0</v>
      </c>
      <c r="J246" s="49">
        <v>0</v>
      </c>
      <c r="K246" s="49">
        <v>0</v>
      </c>
      <c r="L246" s="49">
        <v>0</v>
      </c>
      <c r="M246" s="49">
        <v>0</v>
      </c>
      <c r="N246" s="49">
        <v>0</v>
      </c>
      <c r="O246" s="49">
        <v>0</v>
      </c>
      <c r="P246" s="49">
        <v>0</v>
      </c>
      <c r="Q246" s="49">
        <v>0</v>
      </c>
      <c r="R246" s="49">
        <f t="shared" si="134"/>
        <v>0</v>
      </c>
    </row>
    <row r="247" spans="1:19" s="4" customFormat="1" x14ac:dyDescent="0.2">
      <c r="A247" s="4" t="s">
        <v>373</v>
      </c>
      <c r="B247" s="9" t="s">
        <v>374</v>
      </c>
      <c r="C247" s="51">
        <f>+C248</f>
        <v>400000</v>
      </c>
      <c r="D247" s="53">
        <f>+D248</f>
        <v>-400000</v>
      </c>
      <c r="E247" s="51">
        <f>+E248</f>
        <v>0</v>
      </c>
      <c r="F247" s="50">
        <f t="shared" si="150"/>
        <v>0</v>
      </c>
      <c r="G247" s="50">
        <f t="shared" si="151"/>
        <v>0</v>
      </c>
      <c r="H247" s="50">
        <f t="shared" ref="H247:M247" si="157">+H248</f>
        <v>0</v>
      </c>
      <c r="I247" s="50">
        <f t="shared" si="157"/>
        <v>0</v>
      </c>
      <c r="J247" s="50">
        <f t="shared" si="157"/>
        <v>0</v>
      </c>
      <c r="K247" s="50">
        <f t="shared" si="157"/>
        <v>0</v>
      </c>
      <c r="L247" s="50">
        <f t="shared" si="157"/>
        <v>0</v>
      </c>
      <c r="M247" s="50">
        <f t="shared" si="157"/>
        <v>0</v>
      </c>
      <c r="N247" s="50">
        <f>+N248</f>
        <v>0</v>
      </c>
      <c r="O247" s="50">
        <f>+O248</f>
        <v>0</v>
      </c>
      <c r="P247" s="50">
        <f>+P248</f>
        <v>0</v>
      </c>
      <c r="Q247" s="50">
        <f>+Q248</f>
        <v>0</v>
      </c>
      <c r="R247" s="50">
        <f t="shared" si="134"/>
        <v>0</v>
      </c>
    </row>
    <row r="248" spans="1:19" x14ac:dyDescent="0.2">
      <c r="A248" s="1" t="s">
        <v>375</v>
      </c>
      <c r="B248" s="3" t="s">
        <v>374</v>
      </c>
      <c r="C248" s="31">
        <v>400000</v>
      </c>
      <c r="D248" s="34">
        <v>-400000</v>
      </c>
      <c r="E248" s="31">
        <v>0</v>
      </c>
      <c r="F248" s="49">
        <f t="shared" si="150"/>
        <v>0</v>
      </c>
      <c r="G248" s="49">
        <f t="shared" si="151"/>
        <v>0</v>
      </c>
      <c r="H248" s="49">
        <v>0</v>
      </c>
      <c r="I248" s="49">
        <v>0</v>
      </c>
      <c r="J248" s="49">
        <v>0</v>
      </c>
      <c r="K248" s="49">
        <v>0</v>
      </c>
      <c r="L248" s="49">
        <v>0</v>
      </c>
      <c r="M248" s="49">
        <v>0</v>
      </c>
      <c r="N248" s="49">
        <v>0</v>
      </c>
      <c r="O248" s="49">
        <v>0</v>
      </c>
      <c r="P248" s="49">
        <v>0</v>
      </c>
      <c r="Q248" s="49">
        <v>0</v>
      </c>
      <c r="R248" s="49">
        <f t="shared" si="134"/>
        <v>0</v>
      </c>
    </row>
    <row r="249" spans="1:19" s="4" customFormat="1" x14ac:dyDescent="0.2">
      <c r="A249" s="4" t="s">
        <v>376</v>
      </c>
      <c r="B249" s="9" t="s">
        <v>408</v>
      </c>
      <c r="C249" s="51">
        <f>+C250</f>
        <v>200000</v>
      </c>
      <c r="D249" s="53">
        <f>+D250</f>
        <v>-200000</v>
      </c>
      <c r="E249" s="51">
        <f>+E250</f>
        <v>0</v>
      </c>
      <c r="F249" s="50">
        <f t="shared" si="150"/>
        <v>0</v>
      </c>
      <c r="G249" s="50">
        <f t="shared" si="151"/>
        <v>0</v>
      </c>
      <c r="H249" s="50">
        <f t="shared" ref="H249:M249" si="158">+H250</f>
        <v>0</v>
      </c>
      <c r="I249" s="50">
        <f t="shared" si="158"/>
        <v>0</v>
      </c>
      <c r="J249" s="50">
        <f t="shared" si="158"/>
        <v>0</v>
      </c>
      <c r="K249" s="50">
        <f t="shared" si="158"/>
        <v>0</v>
      </c>
      <c r="L249" s="50">
        <f t="shared" si="158"/>
        <v>0</v>
      </c>
      <c r="M249" s="50">
        <f t="shared" si="158"/>
        <v>0</v>
      </c>
      <c r="N249" s="50">
        <f>+N250</f>
        <v>0</v>
      </c>
      <c r="O249" s="50">
        <f>+O250</f>
        <v>0</v>
      </c>
      <c r="P249" s="50">
        <f>+P250</f>
        <v>0</v>
      </c>
      <c r="Q249" s="50">
        <f>+Q250</f>
        <v>0</v>
      </c>
      <c r="R249" s="50">
        <f t="shared" si="134"/>
        <v>0</v>
      </c>
    </row>
    <row r="250" spans="1:19" x14ac:dyDescent="0.2">
      <c r="A250" s="1" t="s">
        <v>377</v>
      </c>
      <c r="B250" s="3" t="s">
        <v>408</v>
      </c>
      <c r="C250" s="31">
        <v>200000</v>
      </c>
      <c r="D250" s="34">
        <v>-200000</v>
      </c>
      <c r="E250" s="31">
        <v>0</v>
      </c>
      <c r="F250" s="49">
        <f t="shared" ref="F250:F263" si="159">+F251</f>
        <v>0</v>
      </c>
      <c r="G250" s="49">
        <v>0</v>
      </c>
      <c r="H250" s="49">
        <v>0</v>
      </c>
      <c r="I250" s="49">
        <v>0</v>
      </c>
      <c r="J250" s="49">
        <v>0</v>
      </c>
      <c r="K250" s="49">
        <v>0</v>
      </c>
      <c r="L250" s="49">
        <v>0</v>
      </c>
      <c r="M250" s="49">
        <v>0</v>
      </c>
      <c r="N250" s="49">
        <v>0</v>
      </c>
      <c r="O250" s="49">
        <v>0</v>
      </c>
      <c r="P250" s="49">
        <v>0</v>
      </c>
      <c r="Q250" s="49">
        <v>0</v>
      </c>
      <c r="R250" s="49">
        <f t="shared" si="134"/>
        <v>0</v>
      </c>
    </row>
    <row r="251" spans="1:19" s="4" customFormat="1" x14ac:dyDescent="0.2">
      <c r="A251" s="4" t="s">
        <v>378</v>
      </c>
      <c r="B251" s="9" t="s">
        <v>379</v>
      </c>
      <c r="C251" s="51">
        <f>+C252</f>
        <v>100000</v>
      </c>
      <c r="D251" s="53">
        <f>+D252</f>
        <v>1562925</v>
      </c>
      <c r="E251" s="51">
        <f>+E252</f>
        <v>1662925</v>
      </c>
      <c r="F251" s="50">
        <f t="shared" si="159"/>
        <v>0</v>
      </c>
      <c r="G251" s="50">
        <f t="shared" ref="G251:K251" si="160">+G252</f>
        <v>0</v>
      </c>
      <c r="H251" s="50">
        <f t="shared" si="160"/>
        <v>0</v>
      </c>
      <c r="I251" s="50">
        <f t="shared" si="160"/>
        <v>0</v>
      </c>
      <c r="J251" s="50">
        <f t="shared" si="160"/>
        <v>0</v>
      </c>
      <c r="K251" s="50">
        <f t="shared" si="160"/>
        <v>0</v>
      </c>
      <c r="L251" s="50">
        <f>+L252</f>
        <v>0</v>
      </c>
      <c r="M251" s="50">
        <f>+M252</f>
        <v>0</v>
      </c>
      <c r="N251" s="50">
        <f>+N252</f>
        <v>0</v>
      </c>
      <c r="O251" s="50">
        <f>+O252</f>
        <v>0</v>
      </c>
      <c r="P251" s="50">
        <f>+P252</f>
        <v>0</v>
      </c>
      <c r="Q251" s="50">
        <f>+Q252</f>
        <v>1662925</v>
      </c>
      <c r="R251" s="50">
        <f t="shared" si="134"/>
        <v>0</v>
      </c>
    </row>
    <row r="252" spans="1:19" x14ac:dyDescent="0.2">
      <c r="A252" s="1" t="s">
        <v>380</v>
      </c>
      <c r="B252" s="3" t="s">
        <v>381</v>
      </c>
      <c r="C252" s="31">
        <v>100000</v>
      </c>
      <c r="D252" s="34">
        <v>1562925</v>
      </c>
      <c r="E252" s="31">
        <v>1662925</v>
      </c>
      <c r="F252" s="49">
        <f t="shared" si="159"/>
        <v>0</v>
      </c>
      <c r="G252" s="49">
        <f t="shared" ref="G252:G263" si="161">+G253</f>
        <v>0</v>
      </c>
      <c r="H252" s="49">
        <v>0</v>
      </c>
      <c r="I252" s="49">
        <v>0</v>
      </c>
      <c r="J252" s="49">
        <v>0</v>
      </c>
      <c r="K252" s="49">
        <v>0</v>
      </c>
      <c r="L252" s="49">
        <v>0</v>
      </c>
      <c r="M252" s="49">
        <v>0</v>
      </c>
      <c r="N252" s="49">
        <v>0</v>
      </c>
      <c r="O252" s="49">
        <v>0</v>
      </c>
      <c r="P252" s="49">
        <v>0</v>
      </c>
      <c r="Q252" s="49">
        <v>1662925</v>
      </c>
      <c r="R252" s="49">
        <f t="shared" si="134"/>
        <v>0</v>
      </c>
    </row>
    <row r="253" spans="1:19" s="4" customFormat="1" x14ac:dyDescent="0.2">
      <c r="A253" s="4" t="s">
        <v>382</v>
      </c>
      <c r="B253" s="9" t="s">
        <v>383</v>
      </c>
      <c r="C253" s="51">
        <f>+C254</f>
        <v>50000</v>
      </c>
      <c r="D253" s="53">
        <f>+D254</f>
        <v>-50000</v>
      </c>
      <c r="E253" s="51">
        <f>+E254</f>
        <v>0</v>
      </c>
      <c r="F253" s="50">
        <f t="shared" si="159"/>
        <v>0</v>
      </c>
      <c r="G253" s="50">
        <f t="shared" si="161"/>
        <v>0</v>
      </c>
      <c r="H253" s="50">
        <f t="shared" ref="H253:M253" si="162">+H254</f>
        <v>0</v>
      </c>
      <c r="I253" s="50">
        <f t="shared" si="162"/>
        <v>0</v>
      </c>
      <c r="J253" s="50">
        <f t="shared" si="162"/>
        <v>0</v>
      </c>
      <c r="K253" s="50">
        <f t="shared" si="162"/>
        <v>0</v>
      </c>
      <c r="L253" s="50">
        <f t="shared" si="162"/>
        <v>0</v>
      </c>
      <c r="M253" s="50">
        <f t="shared" si="162"/>
        <v>0</v>
      </c>
      <c r="N253" s="50">
        <f>+N254</f>
        <v>0</v>
      </c>
      <c r="O253" s="50">
        <f>+O254</f>
        <v>0</v>
      </c>
      <c r="P253" s="50">
        <f>+P254</f>
        <v>0</v>
      </c>
      <c r="Q253" s="50">
        <f>+Q254</f>
        <v>0</v>
      </c>
      <c r="R253" s="50">
        <f t="shared" si="134"/>
        <v>0</v>
      </c>
    </row>
    <row r="254" spans="1:19" x14ac:dyDescent="0.2">
      <c r="A254" s="1" t="s">
        <v>384</v>
      </c>
      <c r="B254" s="3" t="s">
        <v>385</v>
      </c>
      <c r="C254" s="31">
        <v>50000</v>
      </c>
      <c r="D254" s="34">
        <v>-50000</v>
      </c>
      <c r="E254" s="31">
        <v>0</v>
      </c>
      <c r="F254" s="49">
        <f t="shared" si="159"/>
        <v>0</v>
      </c>
      <c r="G254" s="49">
        <f t="shared" si="161"/>
        <v>0</v>
      </c>
      <c r="H254" s="49">
        <v>0</v>
      </c>
      <c r="I254" s="49">
        <v>0</v>
      </c>
      <c r="J254" s="49">
        <v>0</v>
      </c>
      <c r="K254" s="49">
        <v>0</v>
      </c>
      <c r="L254" s="49">
        <v>0</v>
      </c>
      <c r="M254" s="49">
        <v>0</v>
      </c>
      <c r="N254" s="49">
        <v>0</v>
      </c>
      <c r="O254" s="49">
        <v>0</v>
      </c>
      <c r="P254" s="49">
        <v>0</v>
      </c>
      <c r="Q254" s="49">
        <v>0</v>
      </c>
      <c r="R254" s="49">
        <f t="shared" si="134"/>
        <v>0</v>
      </c>
    </row>
    <row r="255" spans="1:19" x14ac:dyDescent="0.2">
      <c r="A255" s="4" t="s">
        <v>386</v>
      </c>
      <c r="B255" s="9" t="s">
        <v>387</v>
      </c>
      <c r="C255" s="51">
        <f>+C256</f>
        <v>50000</v>
      </c>
      <c r="D255" s="53">
        <f>+D256</f>
        <v>-28229</v>
      </c>
      <c r="E255" s="51">
        <f>+E256</f>
        <v>21771</v>
      </c>
      <c r="F255" s="50">
        <f t="shared" si="159"/>
        <v>0</v>
      </c>
      <c r="G255" s="50">
        <f t="shared" si="161"/>
        <v>0</v>
      </c>
      <c r="H255" s="51">
        <f t="shared" ref="H255:M255" si="163">+H256</f>
        <v>21771</v>
      </c>
      <c r="I255" s="51">
        <f t="shared" si="163"/>
        <v>0</v>
      </c>
      <c r="J255" s="51">
        <f t="shared" si="163"/>
        <v>0</v>
      </c>
      <c r="K255" s="51">
        <f t="shared" si="163"/>
        <v>0</v>
      </c>
      <c r="L255" s="51">
        <f t="shared" si="163"/>
        <v>0</v>
      </c>
      <c r="M255" s="51">
        <f t="shared" si="163"/>
        <v>0</v>
      </c>
      <c r="N255" s="51">
        <f>+N256</f>
        <v>0</v>
      </c>
      <c r="O255" s="51">
        <f>+O256</f>
        <v>0</v>
      </c>
      <c r="P255" s="51">
        <f>+P256</f>
        <v>0</v>
      </c>
      <c r="Q255" s="51">
        <f>+Q256</f>
        <v>0</v>
      </c>
      <c r="R255" s="51">
        <f t="shared" si="134"/>
        <v>0</v>
      </c>
      <c r="S255" s="12"/>
    </row>
    <row r="256" spans="1:19" x14ac:dyDescent="0.2">
      <c r="A256" s="1" t="s">
        <v>388</v>
      </c>
      <c r="B256" s="3" t="s">
        <v>387</v>
      </c>
      <c r="C256" s="31">
        <v>50000</v>
      </c>
      <c r="D256" s="34">
        <v>-28229</v>
      </c>
      <c r="E256" s="31">
        <v>21771</v>
      </c>
      <c r="F256" s="49">
        <f t="shared" si="159"/>
        <v>0</v>
      </c>
      <c r="G256" s="49">
        <f t="shared" si="161"/>
        <v>0</v>
      </c>
      <c r="H256" s="31">
        <v>21771</v>
      </c>
      <c r="I256" s="31">
        <v>0</v>
      </c>
      <c r="J256" s="31">
        <v>0</v>
      </c>
      <c r="K256" s="31">
        <v>0</v>
      </c>
      <c r="L256" s="31">
        <v>0</v>
      </c>
      <c r="M256" s="31">
        <v>0</v>
      </c>
      <c r="N256" s="31">
        <v>0</v>
      </c>
      <c r="O256" s="31">
        <v>0</v>
      </c>
      <c r="P256" s="31">
        <v>0</v>
      </c>
      <c r="Q256" s="31">
        <v>0</v>
      </c>
      <c r="R256" s="31">
        <f t="shared" si="134"/>
        <v>0</v>
      </c>
      <c r="S256" s="12"/>
    </row>
    <row r="257" spans="1:20" x14ac:dyDescent="0.2">
      <c r="A257" s="4" t="s">
        <v>389</v>
      </c>
      <c r="B257" s="9" t="s">
        <v>390</v>
      </c>
      <c r="C257" s="51">
        <f>+C258</f>
        <v>500000</v>
      </c>
      <c r="D257" s="53">
        <f>+D258</f>
        <v>-500000</v>
      </c>
      <c r="E257" s="51">
        <f>+E258</f>
        <v>0</v>
      </c>
      <c r="F257" s="57">
        <f t="shared" si="159"/>
        <v>0</v>
      </c>
      <c r="G257" s="57">
        <f t="shared" si="161"/>
        <v>0</v>
      </c>
      <c r="H257" s="51">
        <f t="shared" ref="H257:M257" si="164">+H258</f>
        <v>0</v>
      </c>
      <c r="I257" s="51">
        <f t="shared" si="164"/>
        <v>0</v>
      </c>
      <c r="J257" s="51">
        <f t="shared" si="164"/>
        <v>0</v>
      </c>
      <c r="K257" s="51">
        <f t="shared" si="164"/>
        <v>0</v>
      </c>
      <c r="L257" s="51">
        <f t="shared" si="164"/>
        <v>0</v>
      </c>
      <c r="M257" s="51">
        <f t="shared" si="164"/>
        <v>0</v>
      </c>
      <c r="N257" s="51">
        <f>+N258</f>
        <v>0</v>
      </c>
      <c r="O257" s="51">
        <f>+O258</f>
        <v>0</v>
      </c>
      <c r="P257" s="51">
        <f>+P258</f>
        <v>0</v>
      </c>
      <c r="Q257" s="51">
        <f>+Q258</f>
        <v>0</v>
      </c>
      <c r="R257" s="51">
        <f t="shared" si="134"/>
        <v>0</v>
      </c>
      <c r="S257" s="12"/>
    </row>
    <row r="258" spans="1:20" x14ac:dyDescent="0.2">
      <c r="A258" s="1" t="s">
        <v>391</v>
      </c>
      <c r="B258" s="3" t="s">
        <v>390</v>
      </c>
      <c r="C258" s="31">
        <v>500000</v>
      </c>
      <c r="D258" s="34">
        <v>-500000</v>
      </c>
      <c r="E258" s="31">
        <v>0</v>
      </c>
      <c r="F258" s="49">
        <f t="shared" si="159"/>
        <v>0</v>
      </c>
      <c r="G258" s="49">
        <f t="shared" si="161"/>
        <v>0</v>
      </c>
      <c r="H258" s="49">
        <v>0</v>
      </c>
      <c r="I258" s="49">
        <v>0</v>
      </c>
      <c r="J258" s="49">
        <v>0</v>
      </c>
      <c r="K258" s="49">
        <v>0</v>
      </c>
      <c r="L258" s="49">
        <v>0</v>
      </c>
      <c r="M258" s="49">
        <v>0</v>
      </c>
      <c r="N258" s="49">
        <v>0</v>
      </c>
      <c r="O258" s="49">
        <v>0</v>
      </c>
      <c r="P258" s="49">
        <v>0</v>
      </c>
      <c r="Q258" s="49">
        <v>0</v>
      </c>
      <c r="R258" s="49">
        <f t="shared" si="134"/>
        <v>0</v>
      </c>
      <c r="S258" s="12"/>
    </row>
    <row r="259" spans="1:20" x14ac:dyDescent="0.2">
      <c r="A259" s="4" t="s">
        <v>392</v>
      </c>
      <c r="B259" s="9" t="s">
        <v>393</v>
      </c>
      <c r="C259" s="51">
        <f>+C260</f>
        <v>7500000</v>
      </c>
      <c r="D259" s="53">
        <f>+D260</f>
        <v>-7500000</v>
      </c>
      <c r="E259" s="51">
        <f>+E260</f>
        <v>0</v>
      </c>
      <c r="F259" s="52">
        <f t="shared" si="159"/>
        <v>0</v>
      </c>
      <c r="G259" s="52">
        <f t="shared" si="161"/>
        <v>0</v>
      </c>
      <c r="H259" s="52">
        <f t="shared" ref="H259:M259" si="165">+H260</f>
        <v>0</v>
      </c>
      <c r="I259" s="52">
        <f t="shared" si="165"/>
        <v>0</v>
      </c>
      <c r="J259" s="52">
        <f t="shared" si="165"/>
        <v>0</v>
      </c>
      <c r="K259" s="52">
        <f t="shared" si="165"/>
        <v>0</v>
      </c>
      <c r="L259" s="52">
        <f t="shared" si="165"/>
        <v>0</v>
      </c>
      <c r="M259" s="52">
        <f t="shared" si="165"/>
        <v>0</v>
      </c>
      <c r="N259" s="52">
        <f>+N260</f>
        <v>0</v>
      </c>
      <c r="O259" s="52">
        <f>+O260</f>
        <v>0</v>
      </c>
      <c r="P259" s="52">
        <f>+P260</f>
        <v>0</v>
      </c>
      <c r="Q259" s="52">
        <f>+Q260</f>
        <v>0</v>
      </c>
      <c r="R259" s="52">
        <f t="shared" si="134"/>
        <v>0</v>
      </c>
      <c r="S259" s="12"/>
    </row>
    <row r="260" spans="1:20" x14ac:dyDescent="0.2">
      <c r="A260" s="1" t="s">
        <v>394</v>
      </c>
      <c r="B260" s="3" t="s">
        <v>393</v>
      </c>
      <c r="C260" s="31">
        <v>7500000</v>
      </c>
      <c r="D260" s="34">
        <v>-7500000</v>
      </c>
      <c r="E260" s="31">
        <v>0</v>
      </c>
      <c r="F260" s="49">
        <f t="shared" si="159"/>
        <v>0</v>
      </c>
      <c r="G260" s="49">
        <f t="shared" si="161"/>
        <v>0</v>
      </c>
      <c r="H260" s="49">
        <v>0</v>
      </c>
      <c r="I260" s="49">
        <v>0</v>
      </c>
      <c r="J260" s="49">
        <v>0</v>
      </c>
      <c r="K260" s="49">
        <v>0</v>
      </c>
      <c r="L260" s="49">
        <v>0</v>
      </c>
      <c r="M260" s="49">
        <v>0</v>
      </c>
      <c r="N260" s="49">
        <v>0</v>
      </c>
      <c r="O260" s="49">
        <v>0</v>
      </c>
      <c r="P260" s="49">
        <v>0</v>
      </c>
      <c r="Q260" s="49">
        <v>0</v>
      </c>
      <c r="R260" s="49">
        <f t="shared" si="134"/>
        <v>0</v>
      </c>
      <c r="S260" s="12"/>
    </row>
    <row r="261" spans="1:20" x14ac:dyDescent="0.2">
      <c r="A261" s="4" t="s">
        <v>395</v>
      </c>
      <c r="B261" s="9" t="s">
        <v>396</v>
      </c>
      <c r="C261" s="51">
        <f>+C262</f>
        <v>30000000</v>
      </c>
      <c r="D261" s="53">
        <f>+D262</f>
        <v>11843719.640000001</v>
      </c>
      <c r="E261" s="51">
        <f>+E262</f>
        <v>41843719.640000001</v>
      </c>
      <c r="F261" s="52">
        <f t="shared" si="159"/>
        <v>0</v>
      </c>
      <c r="G261" s="52">
        <f t="shared" si="161"/>
        <v>0</v>
      </c>
      <c r="H261" s="52">
        <f t="shared" ref="H261:M261" si="166">+H262</f>
        <v>0</v>
      </c>
      <c r="I261" s="51">
        <f t="shared" si="166"/>
        <v>10118454.15</v>
      </c>
      <c r="J261" s="51">
        <f t="shared" si="166"/>
        <v>0</v>
      </c>
      <c r="K261" s="51">
        <f t="shared" si="166"/>
        <v>0</v>
      </c>
      <c r="L261" s="51">
        <f t="shared" si="166"/>
        <v>3220481.42</v>
      </c>
      <c r="M261" s="51">
        <f t="shared" si="166"/>
        <v>3617873.6</v>
      </c>
      <c r="N261" s="51">
        <f>+N262</f>
        <v>1462878.77</v>
      </c>
      <c r="O261" s="51">
        <f>+O262</f>
        <v>7192029.0599999996</v>
      </c>
      <c r="P261" s="51">
        <f>+P262</f>
        <v>0</v>
      </c>
      <c r="Q261" s="51">
        <f>+Q262</f>
        <v>3013533.68</v>
      </c>
      <c r="R261" s="51">
        <f t="shared" si="134"/>
        <v>13218468.960000001</v>
      </c>
      <c r="S261" s="12"/>
    </row>
    <row r="262" spans="1:20" x14ac:dyDescent="0.2">
      <c r="A262" s="1" t="s">
        <v>397</v>
      </c>
      <c r="B262" s="3" t="s">
        <v>396</v>
      </c>
      <c r="C262" s="31">
        <v>30000000</v>
      </c>
      <c r="D262" s="34">
        <v>11843719.640000001</v>
      </c>
      <c r="E262" s="31">
        <v>41843719.640000001</v>
      </c>
      <c r="F262" s="32">
        <f t="shared" si="159"/>
        <v>0</v>
      </c>
      <c r="G262" s="32">
        <f t="shared" si="161"/>
        <v>0</v>
      </c>
      <c r="H262" s="32">
        <v>0</v>
      </c>
      <c r="I262" s="31">
        <v>10118454.15</v>
      </c>
      <c r="J262" s="31">
        <v>0</v>
      </c>
      <c r="K262" s="31">
        <v>0</v>
      </c>
      <c r="L262" s="31">
        <v>3220481.42</v>
      </c>
      <c r="M262" s="31">
        <v>3617873.6</v>
      </c>
      <c r="N262" s="31">
        <v>1462878.77</v>
      </c>
      <c r="O262" s="31">
        <v>7192029.0599999996</v>
      </c>
      <c r="P262" s="31">
        <v>0</v>
      </c>
      <c r="Q262" s="31">
        <v>3013533.68</v>
      </c>
      <c r="R262" s="31">
        <f t="shared" si="134"/>
        <v>13218468.960000001</v>
      </c>
      <c r="S262" s="12"/>
    </row>
    <row r="263" spans="1:20" x14ac:dyDescent="0.2">
      <c r="A263" s="4" t="s">
        <v>403</v>
      </c>
      <c r="B263" s="9" t="s">
        <v>409</v>
      </c>
      <c r="C263" s="51">
        <f>+C264</f>
        <v>542250000</v>
      </c>
      <c r="D263" s="53">
        <f>+D264</f>
        <v>-453000000</v>
      </c>
      <c r="E263" s="51">
        <f>+E264</f>
        <v>89250000</v>
      </c>
      <c r="F263" s="52">
        <f t="shared" si="159"/>
        <v>0</v>
      </c>
      <c r="G263" s="52">
        <f t="shared" si="161"/>
        <v>0</v>
      </c>
      <c r="H263" s="52">
        <f t="shared" ref="H263:M263" si="167">+H264</f>
        <v>0</v>
      </c>
      <c r="I263" s="52">
        <f t="shared" si="167"/>
        <v>0</v>
      </c>
      <c r="J263" s="52">
        <f t="shared" si="167"/>
        <v>0</v>
      </c>
      <c r="K263" s="52">
        <f t="shared" si="167"/>
        <v>0</v>
      </c>
      <c r="L263" s="52">
        <f t="shared" si="167"/>
        <v>0</v>
      </c>
      <c r="M263" s="52">
        <f t="shared" si="167"/>
        <v>0</v>
      </c>
      <c r="N263" s="52">
        <f>+N264</f>
        <v>0</v>
      </c>
      <c r="O263" s="52">
        <f>+O264</f>
        <v>0</v>
      </c>
      <c r="P263" s="52">
        <f>+P264</f>
        <v>0</v>
      </c>
      <c r="Q263" s="52">
        <f>+Q264</f>
        <v>0</v>
      </c>
      <c r="R263" s="51">
        <f t="shared" si="134"/>
        <v>89250000</v>
      </c>
      <c r="S263" s="12"/>
    </row>
    <row r="264" spans="1:20" x14ac:dyDescent="0.2">
      <c r="A264" s="1" t="s">
        <v>404</v>
      </c>
      <c r="B264" s="3" t="s">
        <v>410</v>
      </c>
      <c r="C264" s="31">
        <v>542250000</v>
      </c>
      <c r="D264" s="34">
        <v>-453000000</v>
      </c>
      <c r="E264" s="31">
        <v>89250000</v>
      </c>
      <c r="F264" s="49">
        <v>0</v>
      </c>
      <c r="G264" s="49">
        <v>0</v>
      </c>
      <c r="H264" s="49">
        <v>0</v>
      </c>
      <c r="I264" s="49">
        <v>0</v>
      </c>
      <c r="J264" s="49">
        <v>0</v>
      </c>
      <c r="K264" s="49">
        <v>0</v>
      </c>
      <c r="L264" s="49">
        <v>0</v>
      </c>
      <c r="M264" s="49">
        <v>0</v>
      </c>
      <c r="N264" s="49">
        <v>0</v>
      </c>
      <c r="O264" s="49">
        <v>0</v>
      </c>
      <c r="P264" s="49">
        <v>0</v>
      </c>
      <c r="Q264" s="49">
        <v>0</v>
      </c>
      <c r="R264" s="31">
        <f t="shared" si="134"/>
        <v>89250000</v>
      </c>
      <c r="S264" s="12"/>
    </row>
    <row r="265" spans="1:20" x14ac:dyDescent="0.2">
      <c r="C265" s="31"/>
      <c r="D265" s="34"/>
      <c r="E265" s="31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1"/>
      <c r="S265" s="12"/>
    </row>
    <row r="266" spans="1:20" x14ac:dyDescent="0.2">
      <c r="A266" s="12"/>
      <c r="B266" s="13"/>
      <c r="C266" s="14"/>
      <c r="D266" s="14"/>
      <c r="E266" s="14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22"/>
      <c r="S266" s="12"/>
    </row>
    <row r="267" spans="1:20" x14ac:dyDescent="0.2">
      <c r="A267" s="12"/>
      <c r="B267" s="13"/>
      <c r="C267" s="14"/>
      <c r="D267" s="14"/>
      <c r="E267" s="14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22"/>
      <c r="S267" s="12"/>
    </row>
    <row r="268" spans="1:20" x14ac:dyDescent="0.2">
      <c r="A268" s="12"/>
      <c r="B268" s="13"/>
      <c r="C268" s="14"/>
      <c r="D268" s="14"/>
      <c r="E268" s="14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T268" s="19"/>
    </row>
    <row r="269" spans="1:20" x14ac:dyDescent="0.2">
      <c r="B269" s="30" t="s">
        <v>411</v>
      </c>
      <c r="C269" s="1"/>
      <c r="D269" s="72" t="s">
        <v>412</v>
      </c>
      <c r="E269" s="72"/>
      <c r="F269" s="72"/>
      <c r="H269" s="70" t="s">
        <v>413</v>
      </c>
      <c r="I269" s="70"/>
      <c r="J269" s="70"/>
      <c r="K269" s="10"/>
      <c r="L269" s="10"/>
      <c r="M269" s="10"/>
      <c r="N269" s="10"/>
      <c r="O269" s="10"/>
      <c r="P269" s="10"/>
      <c r="Q269" s="10"/>
      <c r="R269" s="10"/>
    </row>
    <row r="270" spans="1:20" x14ac:dyDescent="0.2">
      <c r="B270" s="41"/>
      <c r="C270" s="1"/>
      <c r="D270" s="41"/>
      <c r="E270" s="41"/>
      <c r="F270" s="41"/>
      <c r="H270" s="40"/>
      <c r="I270" s="40"/>
      <c r="J270" s="40"/>
      <c r="K270" s="10"/>
      <c r="L270" s="10"/>
      <c r="M270" s="10"/>
      <c r="N270" s="10"/>
      <c r="O270" s="10"/>
      <c r="P270" s="10"/>
      <c r="Q270" s="10"/>
      <c r="R270" s="10"/>
    </row>
    <row r="271" spans="1:20" x14ac:dyDescent="0.2">
      <c r="B271" s="36"/>
      <c r="C271" s="1"/>
      <c r="D271" s="36"/>
      <c r="E271" s="36"/>
      <c r="F271" s="36"/>
      <c r="H271" s="37"/>
      <c r="I271" s="37"/>
      <c r="J271" s="37"/>
      <c r="K271" s="10"/>
      <c r="L271" s="10"/>
      <c r="M271" s="10"/>
      <c r="N271" s="10"/>
      <c r="O271" s="10"/>
      <c r="P271" s="10"/>
      <c r="Q271" s="10"/>
      <c r="R271" s="10"/>
    </row>
    <row r="272" spans="1:20" x14ac:dyDescent="0.2">
      <c r="B272" s="36"/>
      <c r="C272" s="1"/>
      <c r="D272" s="36"/>
      <c r="E272" s="36"/>
      <c r="F272" s="36"/>
      <c r="H272" s="37"/>
      <c r="I272" s="37"/>
      <c r="J272" s="37"/>
      <c r="K272" s="10"/>
      <c r="L272" s="10"/>
      <c r="M272" s="10"/>
      <c r="N272" s="10"/>
      <c r="O272" s="10"/>
      <c r="P272" s="10"/>
      <c r="Q272" s="10"/>
      <c r="R272" s="10"/>
    </row>
    <row r="273" spans="1:21" ht="26.25" x14ac:dyDescent="0.2">
      <c r="B273" s="28"/>
      <c r="C273" s="16"/>
      <c r="D273" s="17"/>
      <c r="E273" s="73"/>
      <c r="F273" s="73"/>
      <c r="H273" s="10"/>
      <c r="J273" s="10"/>
      <c r="K273" s="10"/>
      <c r="L273" s="10"/>
      <c r="M273" s="10"/>
      <c r="N273" s="10"/>
      <c r="O273" s="10"/>
      <c r="P273" s="10"/>
      <c r="Q273" s="10"/>
      <c r="U273" s="20"/>
    </row>
    <row r="274" spans="1:21" x14ac:dyDescent="0.2">
      <c r="A274" s="18"/>
      <c r="B274" s="29" t="s">
        <v>443</v>
      </c>
      <c r="C274" s="1"/>
      <c r="D274" s="74" t="s">
        <v>463</v>
      </c>
      <c r="E274" s="74"/>
      <c r="F274" s="74"/>
      <c r="H274" s="71" t="s">
        <v>444</v>
      </c>
      <c r="I274" s="71"/>
      <c r="J274" s="71"/>
      <c r="K274" s="18"/>
      <c r="L274" s="18"/>
      <c r="M274" s="18"/>
      <c r="N274" s="18"/>
      <c r="O274" s="18"/>
      <c r="P274" s="18"/>
      <c r="Q274" s="18"/>
      <c r="R274" s="18"/>
      <c r="U274" s="11"/>
    </row>
    <row r="275" spans="1:21" x14ac:dyDescent="0.2">
      <c r="B275" s="30" t="s">
        <v>10</v>
      </c>
      <c r="D275" s="72" t="s">
        <v>414</v>
      </c>
      <c r="E275" s="72"/>
      <c r="F275" s="72"/>
      <c r="H275" s="72" t="s">
        <v>415</v>
      </c>
      <c r="I275" s="72"/>
      <c r="J275" s="72"/>
      <c r="K275" s="38"/>
      <c r="L275" s="38"/>
      <c r="M275" s="38"/>
      <c r="N275" s="38"/>
      <c r="O275" s="38"/>
      <c r="P275" s="38"/>
      <c r="Q275" s="38"/>
      <c r="R275" s="38"/>
    </row>
    <row r="276" spans="1:21" x14ac:dyDescent="0.2">
      <c r="B276" s="30"/>
      <c r="D276" s="35"/>
      <c r="E276" s="35"/>
      <c r="G276" s="30"/>
      <c r="H276" s="30"/>
      <c r="I276" s="30"/>
      <c r="J276" s="30"/>
      <c r="K276" s="33"/>
      <c r="L276" s="39"/>
      <c r="M276" s="42"/>
      <c r="N276" s="44"/>
      <c r="O276" s="62"/>
      <c r="P276" s="63"/>
      <c r="Q276" s="69"/>
      <c r="R276" s="30"/>
      <c r="S276" s="30"/>
    </row>
    <row r="277" spans="1:21" x14ac:dyDescent="0.2">
      <c r="B277" s="30"/>
      <c r="D277" s="30"/>
      <c r="E277" s="30"/>
      <c r="G277" s="30"/>
      <c r="H277" s="30"/>
      <c r="I277" s="30"/>
      <c r="J277" s="30"/>
      <c r="K277" s="33"/>
      <c r="L277" s="39"/>
      <c r="M277" s="42"/>
      <c r="N277" s="44"/>
      <c r="O277" s="62"/>
      <c r="P277" s="63"/>
      <c r="Q277" s="69"/>
      <c r="R277" s="30"/>
      <c r="S277" s="30"/>
    </row>
  </sheetData>
  <mergeCells count="7">
    <mergeCell ref="H269:J269"/>
    <mergeCell ref="H274:J274"/>
    <mergeCell ref="H275:J275"/>
    <mergeCell ref="D269:F269"/>
    <mergeCell ref="E273:F273"/>
    <mergeCell ref="D274:F274"/>
    <mergeCell ref="D275:F275"/>
  </mergeCells>
  <pageMargins left="0.25" right="0.25" top="0.75" bottom="0.75" header="0.3" footer="0.3"/>
  <pageSetup paperSize="5" scale="45" fitToHeight="0" orientation="landscape" r:id="rId1"/>
  <rowBreaks count="4" manualBreakCount="4">
    <brk id="81" max="17" man="1"/>
    <brk id="166" max="17" man="1"/>
    <brk id="244" max="17" man="1"/>
    <brk id="2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2025-01-07T20:15:33Z</cp:lastPrinted>
  <dcterms:created xsi:type="dcterms:W3CDTF">2023-11-10T14:57:18Z</dcterms:created>
  <dcterms:modified xsi:type="dcterms:W3CDTF">2025-01-07T20:18:26Z</dcterms:modified>
</cp:coreProperties>
</file>