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.abreu\Downloads\"/>
    </mc:Choice>
  </mc:AlternateContent>
  <bookViews>
    <workbookView xWindow="0" yWindow="0" windowWidth="23040" windowHeight="8784" tabRatio="555"/>
  </bookViews>
  <sheets>
    <sheet name="Índice" sheetId="5" r:id="rId1"/>
    <sheet name="Inclusión Económica " sheetId="18" r:id="rId2"/>
    <sheet name="Supérate Mujer" sheetId="7" r:id="rId3"/>
    <sheet name=" Acompañamiento Sociofamiliar" sheetId="16" r:id="rId4"/>
    <sheet name="Salud, Seg Alim y Apoyo Emerg" sheetId="11" r:id="rId5"/>
    <sheet name="Hoja1" sheetId="19" state="hidden" r:id="rId6"/>
    <sheet name="Identifícate" sheetId="15" r:id="rId7"/>
    <sheet name="Vivienda" sheetId="8" r:id="rId8"/>
    <sheet name="Cuidados" sheetId="20" r:id="rId9"/>
    <sheet name="Fortalecimiento Institucional " sheetId="14" r:id="rId10"/>
    <sheet name="territorios" sheetId="17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' Acompañamiento Sociofamiliar'!$A$12:$V$104</definedName>
    <definedName name="_xlnm._FilterDatabase" localSheetId="8" hidden="1">Cuidados!$A$12:$V$43</definedName>
    <definedName name="_xlnm._FilterDatabase" localSheetId="9" hidden="1">'Fortalecimiento Institucional '!$C$12:$V$12</definedName>
    <definedName name="_xlnm._FilterDatabase" localSheetId="1" hidden="1">'Inclusión Económica '!$A$12:$V$59</definedName>
    <definedName name="aa" localSheetId="1">[1]Hoja1!$A$1:$A$2</definedName>
    <definedName name="aa">[2]Hoja1!$A$1:$A$2</definedName>
    <definedName name="aaa">#REF!</definedName>
    <definedName name="_xlnm.Print_Area" localSheetId="3">' Acompañamiento Sociofamiliar'!$A$1:$V$105</definedName>
    <definedName name="_xlnm.Print_Area" localSheetId="8">Cuidados!$A$1:$V$54</definedName>
    <definedName name="_xlnm.Print_Area" localSheetId="9">'Fortalecimiento Institucional '!$A$1:$V$140</definedName>
    <definedName name="_xlnm.Print_Area" localSheetId="6">Identifícate!$A$1:$V$21</definedName>
    <definedName name="_xlnm.Print_Area" localSheetId="4">'Salud, Seg Alim y Apoyo Emerg'!$A$1:$V$42</definedName>
    <definedName name="_xlnm.Print_Area" localSheetId="2">'Supérate Mujer'!$A$1:$V$41</definedName>
    <definedName name="_xlnm.Print_Area" localSheetId="7">Vivienda!$A$1:$V$21</definedName>
    <definedName name="Cuidaadoss" localSheetId="3">#REF!</definedName>
    <definedName name="Cuidaadoss" localSheetId="8">#REF!</definedName>
    <definedName name="Cuidaadoss" localSheetId="9">#REF!</definedName>
    <definedName name="Cuidaadoss" localSheetId="1">#REF!</definedName>
    <definedName name="Cuidaadoss">#REF!</definedName>
    <definedName name="cuidados">#REF!</definedName>
    <definedName name="encuesta">#REF!</definedName>
    <definedName name="Google_Sheet_Link_19334774" localSheetId="3" hidden="1">' Acompañamiento Sociofamiliar'!tipo</definedName>
    <definedName name="Google_Sheet_Link_19334774" localSheetId="8" hidden="1">tipo</definedName>
    <definedName name="Google_Sheet_Link_19334774" localSheetId="9" hidden="1">'Fortalecimiento Institucional '!tipo</definedName>
    <definedName name="Google_Sheet_Link_19334774" localSheetId="1" hidden="1">'Inclusión Económica '!tipo</definedName>
    <definedName name="Google_Sheet_Link_19334774" hidden="1">tipo</definedName>
    <definedName name="IN" localSheetId="8" hidden="1">tipo</definedName>
    <definedName name="IN" hidden="1">tipo</definedName>
    <definedName name="matriznueva" localSheetId="3">#REF!</definedName>
    <definedName name="matriznueva" localSheetId="8">#REF!</definedName>
    <definedName name="matriznueva" localSheetId="9">#REF!</definedName>
    <definedName name="matriznueva" localSheetId="1">#REF!</definedName>
    <definedName name="matriznueva">#REF!</definedName>
    <definedName name="Si_o_no" localSheetId="3">#REF!</definedName>
    <definedName name="Si_o_no" localSheetId="8">#REF!</definedName>
    <definedName name="Si_o_no" localSheetId="9">#REF!</definedName>
    <definedName name="Si_o_no" localSheetId="1">#REF!</definedName>
    <definedName name="Si_o_no">#REF!</definedName>
    <definedName name="tipo" localSheetId="3">[2]Hoja1!$A$1:$A$2</definedName>
    <definedName name="tipo" localSheetId="8">[3]Hoja1!$A$1:$A$2</definedName>
    <definedName name="tipo" localSheetId="9">[2]Hoja1!$A$1:$A$2</definedName>
    <definedName name="tipo" localSheetId="1">[1]Hoja1!$A$1:$A$2</definedName>
    <definedName name="tipo">[4]Hoja1!$A$1:$A$2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6" l="1"/>
  <c r="J44" i="16"/>
  <c r="K44" i="16"/>
  <c r="L44" i="16"/>
  <c r="M44" i="16"/>
  <c r="N44" i="16"/>
  <c r="O44" i="16"/>
  <c r="P44" i="16"/>
  <c r="Q44" i="16"/>
  <c r="R44" i="16"/>
  <c r="S44" i="16"/>
  <c r="T44" i="16"/>
  <c r="U44" i="16"/>
  <c r="I45" i="16"/>
  <c r="I48" i="16"/>
  <c r="I49" i="16"/>
  <c r="I50" i="16"/>
  <c r="I51" i="16"/>
  <c r="I52" i="16"/>
  <c r="I53" i="16"/>
  <c r="I54" i="16"/>
  <c r="I55" i="16"/>
  <c r="I47" i="16"/>
  <c r="I46" i="16"/>
  <c r="I47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I46" i="18"/>
  <c r="I45" i="18" s="1"/>
  <c r="I44" i="18"/>
  <c r="I58" i="18"/>
  <c r="J41" i="20"/>
  <c r="K41" i="20"/>
  <c r="L41" i="20"/>
  <c r="M41" i="20"/>
  <c r="N41" i="20"/>
  <c r="O41" i="20"/>
  <c r="P41" i="20"/>
  <c r="Q41" i="20"/>
  <c r="R41" i="20"/>
  <c r="S41" i="20"/>
  <c r="T41" i="20"/>
  <c r="I41" i="20"/>
  <c r="J21" i="20"/>
  <c r="K21" i="20"/>
  <c r="L21" i="20"/>
  <c r="M21" i="20"/>
  <c r="N21" i="20"/>
  <c r="O21" i="20"/>
  <c r="P21" i="20"/>
  <c r="Q21" i="20"/>
  <c r="R21" i="20"/>
  <c r="S21" i="20"/>
  <c r="T21" i="20"/>
  <c r="I21" i="20"/>
  <c r="T49" i="20"/>
  <c r="S49" i="20"/>
  <c r="R49" i="20"/>
  <c r="Q49" i="20"/>
  <c r="P49" i="20"/>
  <c r="O49" i="20"/>
  <c r="N49" i="20"/>
  <c r="M49" i="20"/>
  <c r="L49" i="20"/>
  <c r="I49" i="20" s="1"/>
  <c r="K49" i="20"/>
  <c r="J49" i="20"/>
  <c r="I48" i="20"/>
  <c r="I47" i="20"/>
  <c r="I45" i="20"/>
  <c r="I44" i="20"/>
  <c r="I43" i="20"/>
  <c r="I39" i="20"/>
  <c r="I38" i="20"/>
  <c r="U37" i="20"/>
  <c r="T37" i="20"/>
  <c r="S37" i="20"/>
  <c r="R37" i="20"/>
  <c r="Q37" i="20"/>
  <c r="P37" i="20"/>
  <c r="O37" i="20"/>
  <c r="N37" i="20"/>
  <c r="I37" i="20" s="1"/>
  <c r="M37" i="20"/>
  <c r="L37" i="20"/>
  <c r="K37" i="20"/>
  <c r="J37" i="20"/>
  <c r="I36" i="20"/>
  <c r="I35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24" i="20"/>
  <c r="J126" i="14" l="1"/>
  <c r="K126" i="14"/>
  <c r="L126" i="14"/>
  <c r="M126" i="14"/>
  <c r="N126" i="14"/>
  <c r="O126" i="14"/>
  <c r="P126" i="14"/>
  <c r="Q126" i="14"/>
  <c r="R126" i="14"/>
  <c r="S126" i="14"/>
  <c r="T126" i="14"/>
  <c r="U126" i="14"/>
  <c r="I126" i="14"/>
  <c r="I139" i="14"/>
  <c r="I138" i="14"/>
  <c r="I137" i="14"/>
  <c r="J123" i="14"/>
  <c r="K123" i="14"/>
  <c r="L123" i="14"/>
  <c r="M123" i="14"/>
  <c r="N123" i="14"/>
  <c r="O123" i="14"/>
  <c r="P123" i="14"/>
  <c r="Q123" i="14"/>
  <c r="R123" i="14"/>
  <c r="S123" i="14"/>
  <c r="T123" i="14"/>
  <c r="U123" i="14"/>
  <c r="I124" i="14"/>
  <c r="I123" i="14" s="1"/>
  <c r="I115" i="14"/>
  <c r="I112" i="14"/>
  <c r="I109" i="14"/>
  <c r="I108" i="14"/>
  <c r="J102" i="14"/>
  <c r="K102" i="14"/>
  <c r="L102" i="14"/>
  <c r="M102" i="14"/>
  <c r="N102" i="14"/>
  <c r="O102" i="14"/>
  <c r="P102" i="14"/>
  <c r="Q102" i="14"/>
  <c r="R102" i="14"/>
  <c r="S102" i="14"/>
  <c r="T102" i="14"/>
  <c r="U102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I102" i="14"/>
  <c r="I79" i="14" l="1"/>
  <c r="I80" i="14"/>
  <c r="I81" i="14"/>
  <c r="I82" i="14"/>
  <c r="J73" i="14"/>
  <c r="K73" i="14"/>
  <c r="L73" i="14"/>
  <c r="M73" i="14"/>
  <c r="N73" i="14"/>
  <c r="O73" i="14"/>
  <c r="P73" i="14"/>
  <c r="Q73" i="14"/>
  <c r="R73" i="14"/>
  <c r="S73" i="14"/>
  <c r="T73" i="14"/>
  <c r="U73" i="14"/>
  <c r="K16" i="8"/>
  <c r="L16" i="8"/>
  <c r="M16" i="8"/>
  <c r="N16" i="8"/>
  <c r="O16" i="8"/>
  <c r="P16" i="8"/>
  <c r="Q16" i="8"/>
  <c r="R16" i="8"/>
  <c r="S16" i="8"/>
  <c r="T16" i="8"/>
  <c r="U16" i="8"/>
  <c r="J16" i="8"/>
  <c r="M17" i="15"/>
  <c r="N17" i="15"/>
  <c r="O17" i="15"/>
  <c r="P17" i="15"/>
  <c r="Q17" i="15"/>
  <c r="R17" i="15"/>
  <c r="S17" i="15"/>
  <c r="T17" i="15"/>
  <c r="U17" i="15"/>
  <c r="J40" i="11"/>
  <c r="K40" i="11"/>
  <c r="L40" i="11"/>
  <c r="M40" i="11"/>
  <c r="N40" i="11"/>
  <c r="O40" i="11"/>
  <c r="P40" i="11"/>
  <c r="Q40" i="11"/>
  <c r="R40" i="11"/>
  <c r="S40" i="11"/>
  <c r="T40" i="11"/>
  <c r="U40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I73" i="14" l="1"/>
  <c r="I39" i="11" l="1"/>
  <c r="I38" i="11" s="1"/>
  <c r="J17" i="11"/>
  <c r="I18" i="11"/>
  <c r="I34" i="7" l="1"/>
  <c r="I19" i="7" l="1"/>
  <c r="I36" i="7"/>
  <c r="I32" i="7"/>
  <c r="I33" i="7" l="1"/>
  <c r="I30" i="7"/>
  <c r="I35" i="7"/>
  <c r="I31" i="7"/>
  <c r="J30" i="7"/>
  <c r="K30" i="7"/>
  <c r="L30" i="7"/>
  <c r="M30" i="7"/>
  <c r="N30" i="7"/>
  <c r="O30" i="7"/>
  <c r="P30" i="7"/>
  <c r="Q30" i="7"/>
  <c r="R30" i="7"/>
  <c r="S30" i="7"/>
  <c r="T30" i="7"/>
  <c r="U30" i="7"/>
  <c r="I18" i="7"/>
  <c r="I17" i="7"/>
  <c r="I16" i="7" s="1"/>
  <c r="I22" i="18"/>
  <c r="I18" i="18"/>
  <c r="I19" i="18"/>
  <c r="I20" i="18"/>
  <c r="I16" i="18" s="1"/>
  <c r="I17" i="18"/>
  <c r="M16" i="18"/>
  <c r="I20" i="15" l="1"/>
  <c r="I17" i="15"/>
  <c r="I18" i="15"/>
  <c r="I19" i="15"/>
  <c r="I41" i="11"/>
  <c r="I40" i="11" s="1"/>
  <c r="I33" i="11"/>
  <c r="I31" i="11"/>
  <c r="I32" i="11"/>
  <c r="I22" i="11"/>
  <c r="I19" i="11"/>
  <c r="I20" i="11"/>
  <c r="I21" i="11"/>
  <c r="I103" i="16"/>
  <c r="I102" i="16"/>
  <c r="I100" i="16"/>
  <c r="I101" i="16"/>
  <c r="I98" i="16"/>
  <c r="I97" i="16"/>
  <c r="I94" i="16"/>
  <c r="I91" i="16"/>
  <c r="I92" i="16"/>
  <c r="I90" i="16"/>
  <c r="I88" i="16"/>
  <c r="I86" i="16"/>
  <c r="I87" i="16"/>
  <c r="I85" i="16"/>
  <c r="I83" i="16"/>
  <c r="I84" i="16"/>
  <c r="I74" i="16"/>
  <c r="I72" i="16"/>
  <c r="I65" i="16"/>
  <c r="I63" i="16"/>
  <c r="I64" i="16"/>
  <c r="I61" i="16"/>
  <c r="I62" i="16"/>
  <c r="I56" i="16"/>
  <c r="I57" i="16"/>
  <c r="I58" i="16"/>
  <c r="I59" i="16"/>
  <c r="I60" i="16"/>
  <c r="I42" i="16"/>
  <c r="I40" i="16"/>
  <c r="K39" i="16"/>
  <c r="I36" i="16"/>
  <c r="I37" i="16"/>
  <c r="I33" i="16"/>
  <c r="I34" i="16"/>
  <c r="I35" i="16"/>
  <c r="I32" i="16"/>
  <c r="I27" i="16"/>
  <c r="I28" i="16"/>
  <c r="I29" i="16"/>
  <c r="I56" i="18"/>
  <c r="I55" i="18"/>
  <c r="I52" i="18"/>
  <c r="I53" i="18"/>
  <c r="I54" i="18"/>
  <c r="I50" i="18"/>
  <c r="I51" i="18"/>
  <c r="I41" i="18"/>
  <c r="I39" i="18"/>
  <c r="I40" i="18"/>
  <c r="I37" i="18"/>
  <c r="I38" i="18"/>
  <c r="I27" i="18"/>
  <c r="I28" i="18"/>
  <c r="I29" i="18"/>
  <c r="I30" i="18"/>
  <c r="I31" i="18"/>
  <c r="I32" i="18"/>
  <c r="I33" i="18"/>
  <c r="I34" i="18"/>
  <c r="I35" i="18"/>
  <c r="I24" i="18"/>
  <c r="I25" i="18"/>
  <c r="I26" i="18"/>
  <c r="I44" i="16" l="1"/>
  <c r="I17" i="11"/>
  <c r="U57" i="18"/>
  <c r="T57" i="18"/>
  <c r="S57" i="18"/>
  <c r="R57" i="18"/>
  <c r="Q57" i="18"/>
  <c r="P57" i="18"/>
  <c r="O57" i="18"/>
  <c r="N57" i="18"/>
  <c r="M57" i="18"/>
  <c r="L57" i="18"/>
  <c r="K57" i="18"/>
  <c r="J57" i="18"/>
  <c r="U49" i="18"/>
  <c r="T49" i="18"/>
  <c r="S49" i="18"/>
  <c r="R49" i="18"/>
  <c r="Q49" i="18"/>
  <c r="P49" i="18"/>
  <c r="O49" i="18"/>
  <c r="N49" i="18"/>
  <c r="M49" i="18"/>
  <c r="L49" i="18"/>
  <c r="U42" i="18"/>
  <c r="T42" i="18"/>
  <c r="S42" i="18"/>
  <c r="R42" i="18"/>
  <c r="Q42" i="18"/>
  <c r="P42" i="18"/>
  <c r="O42" i="18"/>
  <c r="N42" i="18"/>
  <c r="M42" i="18"/>
  <c r="L42" i="18"/>
  <c r="U36" i="18"/>
  <c r="T36" i="18"/>
  <c r="S36" i="18"/>
  <c r="R36" i="18"/>
  <c r="Q36" i="18"/>
  <c r="P36" i="18"/>
  <c r="O36" i="18"/>
  <c r="N36" i="18"/>
  <c r="M36" i="18"/>
  <c r="L36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U16" i="18"/>
  <c r="T16" i="18"/>
  <c r="S16" i="18"/>
  <c r="R16" i="18"/>
  <c r="Q16" i="18"/>
  <c r="P16" i="18"/>
  <c r="O16" i="18"/>
  <c r="N16" i="18"/>
  <c r="I21" i="18" l="1"/>
  <c r="I57" i="18"/>
  <c r="I49" i="18"/>
  <c r="I36" i="18"/>
  <c r="K17" i="15" l="1"/>
  <c r="L17" i="15"/>
  <c r="J17" i="15"/>
  <c r="K66" i="14" l="1"/>
  <c r="J66" i="14"/>
  <c r="P66" i="14"/>
  <c r="L66" i="14"/>
  <c r="M66" i="14"/>
  <c r="N66" i="14"/>
  <c r="O66" i="14"/>
  <c r="Q66" i="14"/>
  <c r="R66" i="14"/>
  <c r="S66" i="14"/>
  <c r="T66" i="14"/>
  <c r="U66" i="14"/>
  <c r="I68" i="14"/>
  <c r="I69" i="14"/>
  <c r="I70" i="14"/>
  <c r="I71" i="14"/>
  <c r="I67" i="14" l="1"/>
  <c r="I66" i="14" s="1"/>
  <c r="I89" i="16" l="1"/>
  <c r="I93" i="16"/>
  <c r="I99" i="16"/>
  <c r="J71" i="16"/>
  <c r="K71" i="16"/>
  <c r="L71" i="16"/>
  <c r="M71" i="16"/>
  <c r="N71" i="16"/>
  <c r="O71" i="16"/>
  <c r="P71" i="16"/>
  <c r="Q71" i="16"/>
  <c r="R71" i="16"/>
  <c r="S71" i="16"/>
  <c r="T71" i="16"/>
  <c r="U71" i="16"/>
  <c r="I73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I71" i="16" l="1"/>
  <c r="I26" i="16"/>
  <c r="I96" i="16"/>
  <c r="J131" i="14"/>
  <c r="K131" i="14"/>
  <c r="L131" i="14"/>
  <c r="M131" i="14"/>
  <c r="N131" i="14"/>
  <c r="O131" i="14"/>
  <c r="P131" i="14"/>
  <c r="Q131" i="14"/>
  <c r="R131" i="14"/>
  <c r="S131" i="14"/>
  <c r="T131" i="14"/>
  <c r="U131" i="14"/>
  <c r="I131" i="14"/>
  <c r="J120" i="14"/>
  <c r="K120" i="14"/>
  <c r="L120" i="14"/>
  <c r="M120" i="14"/>
  <c r="N120" i="14"/>
  <c r="O120" i="14"/>
  <c r="P120" i="14"/>
  <c r="Q120" i="14"/>
  <c r="H120" i="14"/>
  <c r="I120" i="14"/>
  <c r="J111" i="14"/>
  <c r="K111" i="14"/>
  <c r="L111" i="14"/>
  <c r="M111" i="14"/>
  <c r="N111" i="14"/>
  <c r="O111" i="14"/>
  <c r="P111" i="14"/>
  <c r="Q111" i="14"/>
  <c r="R111" i="14"/>
  <c r="S111" i="14"/>
  <c r="I111" i="14"/>
  <c r="J107" i="14"/>
  <c r="K107" i="14"/>
  <c r="N107" i="14"/>
  <c r="O107" i="14"/>
  <c r="P107" i="14"/>
  <c r="R107" i="14"/>
  <c r="S107" i="14"/>
  <c r="T107" i="14"/>
  <c r="I96" i="14"/>
  <c r="J45" i="14" l="1"/>
  <c r="K45" i="14"/>
  <c r="L45" i="14"/>
  <c r="M45" i="14"/>
  <c r="N45" i="14"/>
  <c r="O45" i="14"/>
  <c r="P45" i="14"/>
  <c r="Q45" i="14"/>
  <c r="R45" i="14"/>
  <c r="S45" i="14"/>
  <c r="U45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L35" i="14"/>
  <c r="O35" i="14"/>
  <c r="R35" i="14"/>
  <c r="U35" i="14"/>
  <c r="I35" i="14"/>
  <c r="J96" i="16"/>
  <c r="K96" i="16"/>
  <c r="L96" i="16"/>
  <c r="M96" i="16"/>
  <c r="N96" i="16"/>
  <c r="O96" i="16"/>
  <c r="P96" i="16"/>
  <c r="Q96" i="16"/>
  <c r="R96" i="16"/>
  <c r="S96" i="16"/>
  <c r="T96" i="16"/>
  <c r="U96" i="16"/>
  <c r="J82" i="16"/>
  <c r="K82" i="16"/>
  <c r="M82" i="16"/>
  <c r="N82" i="16"/>
  <c r="O82" i="16"/>
  <c r="Q82" i="16"/>
  <c r="S82" i="16"/>
  <c r="U82" i="16"/>
  <c r="J39" i="16"/>
  <c r="L39" i="16"/>
  <c r="M39" i="16"/>
  <c r="N39" i="16"/>
  <c r="O39" i="16"/>
  <c r="P39" i="16"/>
  <c r="Q39" i="16"/>
  <c r="R39" i="16"/>
  <c r="S39" i="16"/>
  <c r="T39" i="16"/>
  <c r="U39" i="16"/>
  <c r="I39" i="16" l="1"/>
  <c r="K17" i="11" l="1"/>
  <c r="L17" i="11"/>
  <c r="M17" i="11"/>
  <c r="N17" i="11"/>
  <c r="O17" i="11"/>
  <c r="P17" i="11"/>
  <c r="Q17" i="11"/>
  <c r="R17" i="11"/>
  <c r="S17" i="11"/>
  <c r="T17" i="11"/>
  <c r="U17" i="11"/>
  <c r="U16" i="7" l="1"/>
  <c r="J16" i="7"/>
  <c r="K16" i="7"/>
  <c r="L16" i="7"/>
  <c r="M16" i="7"/>
  <c r="N16" i="7"/>
  <c r="O16" i="7"/>
  <c r="P16" i="7"/>
  <c r="Q16" i="7"/>
  <c r="R16" i="7"/>
  <c r="S16" i="7"/>
  <c r="T16" i="7"/>
  <c r="I30" i="16" l="1"/>
  <c r="T82" i="16" l="1"/>
  <c r="R82" i="16"/>
  <c r="P82" i="16"/>
  <c r="L82" i="16"/>
  <c r="I82" i="16" s="1"/>
  <c r="V18" i="16" l="1"/>
  <c r="T103" i="16"/>
  <c r="S103" i="16"/>
  <c r="R103" i="16"/>
  <c r="Q103" i="16"/>
  <c r="P103" i="16"/>
  <c r="O103" i="16"/>
  <c r="N103" i="16"/>
  <c r="M103" i="16"/>
  <c r="L103" i="16"/>
  <c r="K103" i="16"/>
  <c r="J103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I29" i="11"/>
</calcChain>
</file>

<file path=xl/sharedStrings.xml><?xml version="1.0" encoding="utf-8"?>
<sst xmlns="http://schemas.openxmlformats.org/spreadsheetml/2006/main" count="1890" uniqueCount="919">
  <si>
    <t>Año:</t>
  </si>
  <si>
    <t>Componente:</t>
  </si>
  <si>
    <t>T1</t>
  </si>
  <si>
    <t>T2</t>
  </si>
  <si>
    <t>T3</t>
  </si>
  <si>
    <t>T4</t>
  </si>
  <si>
    <t>Indicador</t>
  </si>
  <si>
    <t>Cod. Presupuestario</t>
  </si>
  <si>
    <t>Actividades</t>
  </si>
  <si>
    <t>Responsable</t>
  </si>
  <si>
    <t>Tipo</t>
  </si>
  <si>
    <t>Medio de Verificación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</si>
  <si>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</si>
  <si>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</si>
  <si>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</si>
  <si>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</si>
  <si>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</si>
  <si>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</si>
  <si>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</si>
  <si>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</si>
  <si>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</si>
  <si>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</si>
  <si>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</si>
  <si>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</si>
  <si>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</si>
  <si>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Presupuesto RD$</t>
  </si>
  <si>
    <t>Total</t>
  </si>
  <si>
    <t xml:space="preserve">Código: </t>
  </si>
  <si>
    <t>FO-PLAN-01</t>
  </si>
  <si>
    <t>Versión:</t>
  </si>
  <si>
    <t>Fecha de Actualización:</t>
  </si>
  <si>
    <t>Julio 2021</t>
  </si>
  <si>
    <t>04</t>
  </si>
  <si>
    <t>MATRIZ DE PLAN OPERATIVO ANUAL (POA)</t>
  </si>
  <si>
    <t>Unidad de medida</t>
  </si>
  <si>
    <t xml:space="preserve">Identifícate </t>
  </si>
  <si>
    <t>Dirección de Planificación (Unidad de Análisis Estadísticos)</t>
  </si>
  <si>
    <t>Dirección de Planificación (Unidad de Seguimiento)</t>
  </si>
  <si>
    <t>4.1.3.4 Producto: Encuestas de monitoreo a la gestión operativa y a los resultados del programa aplicadas</t>
  </si>
  <si>
    <t xml:space="preserve">Final </t>
  </si>
  <si>
    <t>Informes realizados</t>
  </si>
  <si>
    <t xml:space="preserve"># de seguimientos, monitoreos y evaluaciones realizadas a la gestión operativa y resultados de los programas y proyectos de la institución. </t>
  </si>
  <si>
    <t>Versión: 04</t>
  </si>
  <si>
    <t xml:space="preserve">Fortalecimiento Institucional </t>
  </si>
  <si>
    <t>Código Presupuestario</t>
  </si>
  <si>
    <t>Involucrados</t>
  </si>
  <si>
    <t>Unidad de Medida</t>
  </si>
  <si>
    <t>Marz</t>
  </si>
  <si>
    <t>Objetivo 4.1: Utilización de la innovación, tecnología y desarrollo de capacidades humanas para la eficiencia y eficacia en la gestión.</t>
  </si>
  <si>
    <t xml:space="preserve">Resultado 4.1.1: Aumentada la productividad, eficiencia y eficacia de la institución. </t>
  </si>
  <si>
    <t>Modelo implementado</t>
  </si>
  <si>
    <t xml:space="preserve">Procesos automatizados </t>
  </si>
  <si>
    <t>Dirección de Tecnología</t>
  </si>
  <si>
    <t>Informe</t>
  </si>
  <si>
    <t>Dirección de Planificación</t>
  </si>
  <si>
    <t>Sistema implementado</t>
  </si>
  <si>
    <t>Resultado 4.1.2: Aumentada y fortalecida la capacitación, desempeño y clima laboral de los recursos humanos</t>
  </si>
  <si>
    <t>4.1.2.1 Producto: Colaboradores que reciben al menos una capacitación al año en habilidades relacionadas a su función</t>
  </si>
  <si>
    <t xml:space="preserve">Dirección de Recursos Humanos </t>
  </si>
  <si>
    <t>Levantamiento realizado</t>
  </si>
  <si>
    <t>Plan actualizado</t>
  </si>
  <si>
    <t>4.1.2.2 Producto:Fortalecimiento del personal de campo/estructura operativa mediante capacitaciones y monitoreo</t>
  </si>
  <si>
    <t>Enlaces certificados</t>
  </si>
  <si>
    <t>4.1.2.3 Producto: Empleados participan en actividades de integración</t>
  </si>
  <si>
    <t>Dirección de Recursos Humanos</t>
  </si>
  <si>
    <t>Encuesta aplicada</t>
  </si>
  <si>
    <t>Medios Audiovisuales</t>
  </si>
  <si>
    <t>Informes</t>
  </si>
  <si>
    <t>Evaluación aplicada</t>
  </si>
  <si>
    <t>Resultado 4.1.3: Fortalecida las decisiones sustentadas en las evidencias aportadas por las técnicas de minería de datos e investigaciones científicas.</t>
  </si>
  <si>
    <t>4.1.3.1 Producto: Informes de línea media y final de evaluación de impactos realizados</t>
  </si>
  <si>
    <t>Evaluaciones de impactos realizadas</t>
  </si>
  <si>
    <t>4.1.3.2 Producto: Investigaciones y estudios de las políticas de protección social publicados</t>
  </si>
  <si>
    <t xml:space="preserve">Estudios realizados </t>
  </si>
  <si>
    <t>4.1.3.3 Producto: Acciones coordinadas y ejecutadas en los mecanismos de coordinación interinstitucional</t>
  </si>
  <si>
    <t>Dirección de Articulación</t>
  </si>
  <si>
    <t>Dirección de Comunicaciones</t>
  </si>
  <si>
    <t>Dirección de Proyectos Especiales</t>
  </si>
  <si>
    <t>Dirección de Coordinación Regional</t>
  </si>
  <si>
    <t>Encuestas aplicadas</t>
  </si>
  <si>
    <t xml:space="preserve">Boletines estadísticos realizados </t>
  </si>
  <si>
    <t>Informe realizado</t>
  </si>
  <si>
    <t>4.1.3.5 Producto: Mejora de la infraestructura tecnológica  (Data‐center, motores de bases de datos, conectividad entre áreas y seguridad informática, sistemas operativos).</t>
  </si>
  <si>
    <t>Dirección Administrativa (División de Compras y Contrataciones) , Dirección Finanzas</t>
  </si>
  <si>
    <t>Mantenimientos realizados</t>
  </si>
  <si>
    <t xml:space="preserve">Dirección de Comunicaciones </t>
  </si>
  <si>
    <t xml:space="preserve">Informe   </t>
  </si>
  <si>
    <t>Data Center actualizado</t>
  </si>
  <si>
    <t>Prueba de seguridad realizada</t>
  </si>
  <si>
    <t>Certificación obtenida</t>
  </si>
  <si>
    <t>Obtener certificación en Normativa Nortic-A7</t>
  </si>
  <si>
    <t xml:space="preserve">4.1.3.6 Producto: Diseño de plan de utilización de técnicas de minería de datos y otras tecnologías </t>
  </si>
  <si>
    <t xml:space="preserve">Plan diseñado </t>
  </si>
  <si>
    <t>4.1.3.7 Producto: Diseño e implementación de tablero de monitoreo estadístico.</t>
  </si>
  <si>
    <t xml:space="preserve">Tablero estadístico diseñado e implementado </t>
  </si>
  <si>
    <t>Objetivo 4.2:  Ejecutar estrategia institucional de posicionamiento interno y externo.</t>
  </si>
  <si>
    <t xml:space="preserve">Resultados: 4.2.1: Aumentado el reconocimiento positivo de Supérate en la población. </t>
  </si>
  <si>
    <t xml:space="preserve">4.2.1.1 Producto: Diseño e implementación de estrategia de comunicación </t>
  </si>
  <si>
    <t xml:space="preserve">Dirección de Comunicación </t>
  </si>
  <si>
    <t>4.2.1.2 Producto: Informes de línea media y final de evaluación de impactos realizados</t>
  </si>
  <si>
    <t>Publicaciones realizadas</t>
  </si>
  <si>
    <t xml:space="preserve">4.2.2.1 Producto: Actualización de plan de vinculación interinstitucional que tome en cuenta las nuevas necesidades identificadas </t>
  </si>
  <si>
    <t xml:space="preserve">  Realizar diagnóstico de necesidades para desarrollo de nuevos acuerdos y/o convenios a favor del programa </t>
  </si>
  <si>
    <t>4.2.2.2 Producto: Protocolo de convenios que instruya el diseño de metas, propósitos y responsables de forma clara</t>
  </si>
  <si>
    <t>Protocolo actualizado</t>
  </si>
  <si>
    <t xml:space="preserve">Resultados 4.2.3: Fortalecida cooperación internacional 
</t>
  </si>
  <si>
    <t xml:space="preserve">4.2.3.1 Producto: Proyectos y cooperaciones puestas en marcha con la comunidad internacional
</t>
  </si>
  <si>
    <t>Proyectos y cooperaciones iniciados</t>
  </si>
  <si>
    <t>4.2.4.1 Producto: Zonas de Servicios Supérate en buen funcionamiento</t>
  </si>
  <si>
    <t>Informe, Medios Audiovisuales</t>
  </si>
  <si>
    <t>4.2.4.2 Producto: Infraestructura física y tecnológica de Supérate mejorada</t>
  </si>
  <si>
    <t>Infraestructuras físicas y tecnológicas mejoradas</t>
  </si>
  <si>
    <t>Realizar remozamiento a infraestructura física de las oficinas administrativas Supérate</t>
  </si>
  <si>
    <t>Infraestructuras fisicas remozadas</t>
  </si>
  <si>
    <t xml:space="preserve">Resultados 4.2.5:  Garantizada y fortalecida la igualdad de género y responsabilidad social en la institución. 
</t>
  </si>
  <si>
    <t>4.2.5.2 Producto: Actualización de la política de género</t>
  </si>
  <si>
    <t>-</t>
  </si>
  <si>
    <t xml:space="preserve">Resultados 4.2.6: Transversalización del enfoque de género en Supérate
</t>
  </si>
  <si>
    <t>4.2.6.1 Producto: Diseño e implementación de la estrategia de género de la institución</t>
  </si>
  <si>
    <t>Estrategia de género</t>
  </si>
  <si>
    <t>Medios audiovisuales</t>
  </si>
  <si>
    <t xml:space="preserve">Resultados 4.2.7: Fortalecida la responsabilidad social de la institución
</t>
  </si>
  <si>
    <t>3.2.7.1 Producto: Implementado el Departamento de Responsabilidad Social</t>
  </si>
  <si>
    <t>Departamento implementado</t>
  </si>
  <si>
    <t>Entregas realizadas</t>
  </si>
  <si>
    <t>4.2.7.2 Producto: Recertificación en norma de Responsabilidad Social</t>
  </si>
  <si>
    <t xml:space="preserve">Intermedio </t>
  </si>
  <si>
    <t>Levantamientos realizados</t>
  </si>
  <si>
    <t>Solicitudes atendidas</t>
  </si>
  <si>
    <t>Dirección Administrativa (Servicios Generales)</t>
  </si>
  <si>
    <t>Inclusión Económica</t>
  </si>
  <si>
    <t>Objetivo 1.1: Contribuir a la autonomía económica de las familias en situación de pobreza extrema o pobreza moderada, mediante el desarrollo de capacidades que faciliten la inserción laboral y el acompañamiento a iniciativas de emprendedurismo.</t>
  </si>
  <si>
    <t>Resultado 1.1.1: Aumentada la inclusión laboral y productiva de los miembros de los hogares pobres y en condiciones de vulnerabilidad.</t>
  </si>
  <si>
    <t>Talleres realizados</t>
  </si>
  <si>
    <t xml:space="preserve">1.1.1.2 Alianzas público-privadas para el desarrollo de proyectos productivos y emprendimientos con viabilidad económica. </t>
  </si>
  <si>
    <t>Alianzadas realizadas</t>
  </si>
  <si>
    <t>1.1.1.3 Producto: Participantes se integran a proyectos de emprendimiento</t>
  </si>
  <si>
    <t>1.1.1.4 Producto: Acompañamiento para la sostenibilidad de emprendimientos.</t>
  </si>
  <si>
    <t>Acompañamientos a participantes</t>
  </si>
  <si>
    <t xml:space="preserve">Captar e integrar mujeres participantes de Supérate en el proyecto SUPEREmprendedoras. </t>
  </si>
  <si>
    <t>Mujeres participantes</t>
  </si>
  <si>
    <t>Mujeres acompañadas</t>
  </si>
  <si>
    <t xml:space="preserve">Pasantes </t>
  </si>
  <si>
    <t>Realizar guía operativa sobre el mecanismo de acceso a los participantes del programa a productos financieros y servicios financieros</t>
  </si>
  <si>
    <t>EJE 2: Protección de grupos vulnerables</t>
  </si>
  <si>
    <t>Objetivo 2.1: Contribuir al [fortalecimiento] Sistema Nacional para el Cuidado de Niños y Niñas Preescolares, personas con discapacidad y adultos mayores en todo el territorio nacional [para facilitar promover su inclusion y la equidad en el acceso al trabajo remunerado y no remunerado]</t>
  </si>
  <si>
    <t xml:space="preserve">Resultado 2.1.3: Reducida la brecha de cobertura del Programa a hogares con personas con discapacidad u otras condiciones de vulnerabilidad </t>
  </si>
  <si>
    <t>2.1.3.2 Producto: Capacitaciones inclusivas ofrecidas</t>
  </si>
  <si>
    <t xml:space="preserve">Año: </t>
  </si>
  <si>
    <t xml:space="preserve">Fecha de Emisión: </t>
  </si>
  <si>
    <t>Julio del 2021</t>
  </si>
  <si>
    <t>Eje 1: Desarrollo de capacidades, inserción productiva y empoderamiento económico</t>
  </si>
  <si>
    <t>1.1.1.1 Producto: Participantes de Supérate vinculados a los servicios de intermediación de empleos y desarrollo del emprendimientos.</t>
  </si>
  <si>
    <t>Supérate Mujer</t>
  </si>
  <si>
    <t>Objetivo estratégico 1.2: Inclusión y desarrollo social de las familias participantes a través del acompañamiento psicosocial</t>
  </si>
  <si>
    <t>Resultado 1.2.3: Episodios de violencia reducidos en hogares participantes</t>
  </si>
  <si>
    <t xml:space="preserve">  1.2.3.1 Producto: Hogares orientados en temas de resolución pacífica de conflictos y cultura de paz</t>
  </si>
  <si>
    <t>Resultado 2.1.1: Mujeres empoderadas cambian su entorno familiar y se incorporan activamente al mundo laboral</t>
  </si>
  <si>
    <t xml:space="preserve">2.1.1.1 Producto: Mujeres acceden a programas de formación técnico-profesional alineadas con las necesidades del mercado </t>
  </si>
  <si>
    <t>Eje 2: Protección de grupos vulnerables</t>
  </si>
  <si>
    <t>Objetivo 2.1: Contribuir al [fortalecimiento] del Sistema Nacional para el Cuidado de Niños y Niñas Preescolares, personas con discapacidad y adultos mayores en todo el territorio nacional [para facilitar promover su inclusion y la equidad en el acceso al trabajo remunerado y no remunerado]</t>
  </si>
  <si>
    <t>2.1.1.3 Producto: Mujeres víctimas que reciben acompañamiento con la nueva metodología</t>
  </si>
  <si>
    <t>2.1.1.2 Producto: Mujeres participantes vinculadas a los servicios de intermediación de empleos y desarrollo del emprendimiento</t>
  </si>
  <si>
    <t>Mujeres egresadas</t>
  </si>
  <si>
    <t>Vivienda</t>
  </si>
  <si>
    <t>Objetivo estratégico  1.3: Reducir la pobreza y las desigualdades de las familias categorizadas con ICV I y II a través de transferencias monetarias condicionadas y subsidios focalizados</t>
  </si>
  <si>
    <t>Resultado 1.3.4: Mejorada la cultura de pago y ahorro de servicios energéticos de los hogares participantes</t>
  </si>
  <si>
    <t xml:space="preserve">  1.3.4.1 Producto: Hogares reciben subsidio a la electricidad BonoLuz</t>
  </si>
  <si>
    <t>1.3.5.1 Producto: Hogares reciben el subsidio al Gas Licuado de Petróleo (GLP) BonoGas para uso doméstico</t>
  </si>
  <si>
    <t xml:space="preserve">Hogares  participantes </t>
  </si>
  <si>
    <t>Resultado 1.3.5: Reducido el uso del carbón o leña como combustible para cocinar en los hogares participantes</t>
  </si>
  <si>
    <t>Identifícate</t>
  </si>
  <si>
    <t>Proyecto de Identificación</t>
  </si>
  <si>
    <t>Operativos de captación realizados</t>
  </si>
  <si>
    <t xml:space="preserve">Dirección de Coordinación Regional </t>
  </si>
  <si>
    <t>Informes, fotos, registros de seguimiento/acompañamiento</t>
  </si>
  <si>
    <t>Depositar expedientes de declaraciones tardías de miembros participantes ante Oficialías del Estado Civil, Tribunales y Junta Central Electoral</t>
  </si>
  <si>
    <t>Expedientes depositados</t>
  </si>
  <si>
    <t>Salud, seguridad alimentaria y apoyo en emergencias</t>
  </si>
  <si>
    <t xml:space="preserve">1.2.5.2 Producto: Participantes reciben orientación en temas de salud preventiva  (Prevención de Enfermedades, Hábitos de vida saludable, Lactancia Materna Exclusiva y Cita Médica) </t>
  </si>
  <si>
    <t xml:space="preserve">Resultado 1.3.1:  Ampliada la cobertura de los hogares categorizados ICVI e ICVII </t>
  </si>
  <si>
    <t>Producto 1.3.1.1: Hogares reciben transferencia monetaria Aliméntate</t>
  </si>
  <si>
    <t>Resultado 1.3.3: Mejorado el estado de salud de los miembros de hogares Supérate menores de 5 años, embarazadas y puérperas.</t>
  </si>
  <si>
    <t>1.3.3.2. Producto: Verificación del cumplimiento de corresponsabilidades de salud a hogares Supérate con niños/as de 0 a 5 años.</t>
  </si>
  <si>
    <t>Objetivo 2.1:  Contribuir a la inclusión y la equidad en el acceso al trabajo remunerado de las mujeres en situacion de pobreza</t>
  </si>
  <si>
    <t>Resultado 2.1.4 Mejorado el estado nutricional de niños, niñas, embarazadas y envejecientes pertenecientes a hogares participantes</t>
  </si>
  <si>
    <t>2.1.4.2 Producto:Participantes recibieron orientación sobre nutrición y seguridad alimentaria</t>
  </si>
  <si>
    <t>2.1.1.4 Producto: Mujeres y hogares acogedores de NNA Huérfanos por Feminicidio reciben el apoyo Supérate Mujer</t>
  </si>
  <si>
    <t>Resultado 1.2.5: Aumentado el porcentaje de participantes orientados en salud sexual, reproductiva y hábitos de vida saludable</t>
  </si>
  <si>
    <t xml:space="preserve">Objetivo estratégico 1.2: Inclusión y desarrollo social de las familias participantes a través del acompañamiento </t>
  </si>
  <si>
    <t>Objetivo 1.3: Reducir la pobreza y las desigualdades de las familias categorizadas con ICV I y II a través de transferencias monetarias condicionadas y subsidios focalizados</t>
  </si>
  <si>
    <t>Mujeres embarazadas y puérperas verificadas</t>
  </si>
  <si>
    <t>Cuidados</t>
  </si>
  <si>
    <t>Objetivo 3.1 : Mejorar la calidad de vida de los hogares en situación de pobreza y vulnerabilidad a través de oferta de servicios de cuidado para la primera infancia, adultos mayores y personas con discapacidad en situación de dependencia.</t>
  </si>
  <si>
    <t>Resultado 3.1.1: Aumentado el acceso oportuno de los miembros de hogares en situación de pobreza y dependencia (primera infancia, personas adultas mayores y con discapacidad) a servicios de cuidado de calidad</t>
  </si>
  <si>
    <t>3.1.1.1 Producto: Piloto de Cuidados en territorios priorizados implementado</t>
  </si>
  <si>
    <t>Territorios priorizados</t>
  </si>
  <si>
    <t>Dirección de Cuidados</t>
  </si>
  <si>
    <t>Reuniones de seguimiento</t>
  </si>
  <si>
    <t>Planes locales formulados</t>
  </si>
  <si>
    <t>3.1.1.4 Producto: Diseño del sistema de referencia y contra referencia para cuidado</t>
  </si>
  <si>
    <t>Mesas intersectoriales conformadas</t>
  </si>
  <si>
    <t xml:space="preserve">3.1.1.6 Producto: Acuerdos interinstitucionales con entidades encargadas de servicios de cuidado para la ampliación de la cobertura de hogares pobres y vulnerables.   </t>
  </si>
  <si>
    <t>Acuerdos logrados</t>
  </si>
  <si>
    <t>Resultado 3.1.2: Los cuidados son reconocidos por la sociedad por su importancia al resto de la economía</t>
  </si>
  <si>
    <t>3.1.2.1 Producto: Acuerdos con la sociedad civil para sensibilizar a la comunidad en los cuidados (junta de vecinos, grupo de mujeres, grupo de madres, etc.)</t>
  </si>
  <si>
    <t>Realizar encuentros con actores claves de la sociedad civil para aunar esfuerzos de cara al cumplimiento de piloto</t>
  </si>
  <si>
    <t>Encuentros realizados</t>
  </si>
  <si>
    <t>Convenio o plan de trabajo, Medios Audiovisuales</t>
  </si>
  <si>
    <t>Evaluación de impacto realizada</t>
  </si>
  <si>
    <t xml:space="preserve">Difundir comunicaciones internas  para educar al personal de Supérate sobre Cuidados  </t>
  </si>
  <si>
    <t>3.1.3.2 Producto: Diseño de normativa sobre servicios de cuidados.</t>
  </si>
  <si>
    <t>Normativa diseñada</t>
  </si>
  <si>
    <t>Ministerio de Trabajo/Mmujer</t>
  </si>
  <si>
    <t>Borrador de propuesta de normativa</t>
  </si>
  <si>
    <t>Protocolo diseñado</t>
  </si>
  <si>
    <t>Documento compilado</t>
  </si>
  <si>
    <t>Programas diseñados</t>
  </si>
  <si>
    <t>3.1.3.5 Producto: Red de cuidadores/as certificados</t>
  </si>
  <si>
    <t>Cuidadores/as registrados/as</t>
  </si>
  <si>
    <t>BID, IDECOOP; Ministerio de Trabajo; socios no gubernamentales / MEPyD</t>
  </si>
  <si>
    <t>Red de cuidadores/as conformada</t>
  </si>
  <si>
    <t xml:space="preserve">Dirección de Tecnología </t>
  </si>
  <si>
    <r>
      <rPr>
        <b/>
        <sz val="11"/>
        <rFont val="Tahoma"/>
        <family val="2"/>
      </rPr>
      <t>Elaborar propuesta de</t>
    </r>
    <r>
      <rPr>
        <sz val="11"/>
        <rFont val="Tahoma"/>
        <family val="2"/>
      </rPr>
      <t xml:space="preserve"> normas regulatorias de servicios de cuidados</t>
    </r>
  </si>
  <si>
    <t>Eje 3: Sistema de Cuidados</t>
  </si>
  <si>
    <t xml:space="preserve">Eje 4: Innovación y desarrollo para la eficiencia institucional </t>
  </si>
  <si>
    <t xml:space="preserve">Código presupuestario </t>
  </si>
  <si>
    <t xml:space="preserve">Dirección de Género </t>
  </si>
  <si>
    <t xml:space="preserve">Informes realizados </t>
  </si>
  <si>
    <t xml:space="preserve"> 4.2.5.1 Producto: Conformación de equipo referente de género</t>
  </si>
  <si>
    <t xml:space="preserve">Monitorear la implementación de la Norma INTEC G-38 en la institución a través del Comité y Equipo Técnico de Igualdad de Género </t>
  </si>
  <si>
    <t xml:space="preserve">Dirección de Planificación, Dirección Jurídica, Dirección General, Dirección Financiera, Dirección de Recursos Humanos </t>
  </si>
  <si>
    <t>Reuniones realizadas</t>
  </si>
  <si>
    <t>Realizar mesas de trabajo para la actualización de la politica de género de Supérate</t>
  </si>
  <si>
    <t xml:space="preserve">Dirección de Planificación, Dirección de Recursos Humanos </t>
  </si>
  <si>
    <t xml:space="preserve">Dirección de Planificación, Dirección General </t>
  </si>
  <si>
    <t xml:space="preserve"> Actualizar la política de género de Supérate, alineada y vinculada a la Planificación Estratégica Institucional (PEI) y la Norma INTEC G-38.</t>
  </si>
  <si>
    <t>Documento de la política firmada y aprobada</t>
  </si>
  <si>
    <t xml:space="preserve">Minutas de reuniones (FO-SGI-01), Correos, Plan de trabajo </t>
  </si>
  <si>
    <t xml:space="preserve">Minutas de reuniones (FO-SGI-01), correos </t>
  </si>
  <si>
    <t>Mesas de trabajo realizadas</t>
  </si>
  <si>
    <t>Política de género actualizada y aprobada</t>
  </si>
  <si>
    <t>4.2.5.3 Producto: Servidores públicos/colaboradores sensibilizado/as en género y derecho humanos</t>
  </si>
  <si>
    <t># servidores públicos(as) / colaboradores(as) sensibilizados(as) en género y derecho humanos</t>
  </si>
  <si>
    <t>Listado de asistencia, Medios Audiovisuales</t>
  </si>
  <si>
    <t>Servidores públicos/as colaboradores/as sensibilizados/as</t>
  </si>
  <si>
    <t>Dirección de Recursos Humanos, Dirección de Planificación</t>
  </si>
  <si>
    <t>Documento final de informe de resultados  firmado y comunicado</t>
  </si>
  <si>
    <t xml:space="preserve">Dirección de Planificación </t>
  </si>
  <si>
    <t>Dirección de Articulación, Gestión de Organizaciones Comunitarias</t>
  </si>
  <si>
    <t>Minutas de reuniones (FO-SGI-01), Correos, Medios Audiovisuales</t>
  </si>
  <si>
    <t xml:space="preserve">Encuentros realizados </t>
  </si>
  <si>
    <t xml:space="preserve">Talleres realizados </t>
  </si>
  <si>
    <t xml:space="preserve">Reportes realizados </t>
  </si>
  <si>
    <t>Eje 1:  Desarrollo de capacidades, inserción productiva y empoderamiento económico</t>
  </si>
  <si>
    <t>Resultado 1.2.1: Aumentado el número de participantes de hogares en situación de pobreza y vulnerabilidad que poseen sus documentos de identidad</t>
  </si>
  <si>
    <t>1.2.1.1 Producto: Participantes reciben acompañamiento en la gestión de documentos de identidad</t>
  </si>
  <si>
    <t>Participantes acompañados/as para la gestión de documentos</t>
  </si>
  <si>
    <t>Informe del levantamiento, Fichas</t>
  </si>
  <si>
    <t>Acompañar y dar seguimiento a miembros  de hogares Supérate en el proceso de gestión de documentos para procesos de declaración tardía</t>
  </si>
  <si>
    <t xml:space="preserve"> Informe con copia de constancias de inscripción en registro civil y solicitudes de cédulas.</t>
  </si>
  <si>
    <t>Todas las áreas organizacionales</t>
  </si>
  <si>
    <t>Reportes realizados</t>
  </si>
  <si>
    <t>Documento final reporte  firmado y sellado</t>
  </si>
  <si>
    <t>Realizar reporte de las acciones e intervenciones de coordinación interinstitucional apoyadas</t>
  </si>
  <si>
    <t xml:space="preserve">Subdirección de Desarrollo Comunitario </t>
  </si>
  <si>
    <t xml:space="preserve">Levantamientos realizados </t>
  </si>
  <si>
    <t>Impartir capacitaciones dirigidos a los CAPS y red comunitaria para el fortalecimiento de sus comunidades</t>
  </si>
  <si>
    <t>Listado de asistencia, Fotos, cronograma de capacitación aprobado</t>
  </si>
  <si>
    <t>Capacitaciones realizadas</t>
  </si>
  <si>
    <t xml:space="preserve">Elaborar informes de Veeduría Social de los procesos operativos del programa conforme a los reportes de las organizaciones comunitarias </t>
  </si>
  <si>
    <t>Preparar y grabar programas radiales de "Orientanción Comunitaria" en emisoras CTC</t>
  </si>
  <si>
    <t>CTC</t>
  </si>
  <si>
    <t>Programas radiales grabados</t>
  </si>
  <si>
    <t>Realizar levantamiento de identificación de organizaciones comunitarias (territorio nacional y  especial énfasis en las regiones de desarrollo Cibao Norte, Higuamo, Enriquillo y Yuma)</t>
  </si>
  <si>
    <t>Comunicación, Listado de asistencia, Fotos, Matriz de Organizaciones Comunitarias</t>
  </si>
  <si>
    <t>Documento final informe de veeduría firmado y aprobado anexado ficha de veeduría</t>
  </si>
  <si>
    <t xml:space="preserve">Documento de informe final anexado FO-GOC-07 </t>
  </si>
  <si>
    <t># de procesos automatizados en el SIPS</t>
  </si>
  <si>
    <t xml:space="preserve">Documento final resultados de levantamiento </t>
  </si>
  <si>
    <t>Intermedio</t>
  </si>
  <si>
    <t>Dar respuesta oportuna a solicitudes de Soporte Técnico remitas por las áreas</t>
  </si>
  <si>
    <t>Dirección de Planificación/todas las áreas organizacionales</t>
  </si>
  <si>
    <t xml:space="preserve">Reporte trimestral generado desde el sistema </t>
  </si>
  <si>
    <t>% de solicitudes de requerimientos oportunamente atendidos</t>
  </si>
  <si>
    <t>Realizar mantenimiento correctivo y preventivo a oficinas principales, oficinas regionales, provinciales y CSC</t>
  </si>
  <si>
    <t>Realizar mantenimientos correctivos y preventivos al Data Center (Oficina principal - Distrito Nacional)</t>
  </si>
  <si>
    <t>Direccion de Cuidado, OPEX y Direccion de Género.</t>
  </si>
  <si>
    <t>Informe de Auditoría y/o Certificado, Comunicación</t>
  </si>
  <si>
    <t># de acciones e intervenciones de mejora a la infraestructura tecnológica del programa realizadas (Distrito Nacional y dependencias regionales)</t>
  </si>
  <si>
    <t>Meta</t>
  </si>
  <si>
    <t xml:space="preserve">Resultado 1.1.3: Desarrollado un mecanismo de referencia o gestión de servicios de apoyo para acompañar a hogares salientes del Programa, producto de los procesos de refocalización, recategorización y superación de los criterios de pobreza. 
</t>
  </si>
  <si>
    <t>Producto 1.1.3.1: Fortalecimiento del personal de campo/estructura operativa mediante capacitaciones y monitoreo</t>
  </si>
  <si>
    <t xml:space="preserve">Enlaces certificados </t>
  </si>
  <si>
    <t>Participantes evaluados</t>
  </si>
  <si>
    <t>Hogares graduados del programa</t>
  </si>
  <si>
    <t>Producto 1.1.3.3: Actualización del manual operativo que detalle los criterios de salida del programa</t>
  </si>
  <si>
    <t>Manuales actualizados</t>
  </si>
  <si>
    <t>Resultado 1.2.2: Aumentando el número de participantes que cambian sus actitudes y comportamientos de forma positiva</t>
  </si>
  <si>
    <t xml:space="preserve">1.2.2.1 Producto: Jóvenes en situación de pobreza y vulnerabilidad  reciben orientaciones socieducativas a través de la metodología de joven a joven </t>
  </si>
  <si>
    <t>1.2.2.2 Producto: Hogares que son orientadas en temas socioeducativos a través de Visitas Dominiciliarias</t>
  </si>
  <si>
    <t xml:space="preserve">Hogares orientados </t>
  </si>
  <si>
    <t>Resultado 1.2.3: Episodios de violencia reducidos en hogares participantes.</t>
  </si>
  <si>
    <t>1.2.3.1 Producto: Hogares orientados en temas de resolución pacífica de conflictos y cultura de paz</t>
  </si>
  <si>
    <t xml:space="preserve"> Dirección de Coordinación Regional </t>
  </si>
  <si>
    <t>Resultado 1.2.4: Aumentado el número de participantes que se integran a actividades culturales y lúdicas.</t>
  </si>
  <si>
    <t>1.2.4.1 Producto: Miembros que participan en las actividades culturales y de lectura organizadas por Supérate</t>
  </si>
  <si>
    <t xml:space="preserve">Unidad de Inclusión </t>
  </si>
  <si>
    <t>Unidad de Educación y Salud Preventiva</t>
  </si>
  <si>
    <t>Listado de asistencia firmado y sellado,  Medios Audiovisuales</t>
  </si>
  <si>
    <t xml:space="preserve">  Direcciónde Coordinación Regional</t>
  </si>
  <si>
    <t>1.2.4.2 Producto: Hogares se integran a las Escuelas de Familia donde se abordan temas culturales</t>
  </si>
  <si>
    <t>Hogares integrados</t>
  </si>
  <si>
    <t>1.2.4.3 Producto: Acuerdo con el Ministerio de Educación, el Ministerio de Cultura e instituciones afines para facilitar el acceso de los participantes a los distintios museos nacionales y centros culturales.</t>
  </si>
  <si>
    <t xml:space="preserve">Acuerdos logrados </t>
  </si>
  <si>
    <t>Resultado 2.1.2: Reducido embarazo en las adolescente participantes en edades comprendidas entre 12 a 18 años</t>
  </si>
  <si>
    <t>2.1.2.1 Producto:Jóvenes que promueven la salud sexual integral a través de la formación de la red de jóvenes</t>
  </si>
  <si>
    <t xml:space="preserve">Jóvenes participantes </t>
  </si>
  <si>
    <t xml:space="preserve">2.1.2.2 Producto: Programa diseñado en conjunto con las entidades del sector salud y educación u otros vinculados para la prevención del embarazo adolescente  en los hogares participantes. </t>
  </si>
  <si>
    <t>2.1.2.3 Producto: Jóvenes participantes orientados en temas de salud sexual, reproductiva integral y prevención de uniones tempranas.</t>
  </si>
  <si>
    <t>Dirección de Coordinación Regional/Dirección de Operaciones</t>
  </si>
  <si>
    <t>2.1.3.4 Producto: Sensibilización a los colaboradores de Supérate sobre los grupos vulnerables y la importancia de la diversidad.</t>
  </si>
  <si>
    <t>Colaboradores/as sensibilizados/as</t>
  </si>
  <si>
    <t>Acompañamiento Sociofamiliar</t>
  </si>
  <si>
    <t>Producto 1.1.3.1: Evaluación de participantes para recategorización o graduación del programa Supérate</t>
  </si>
  <si>
    <t xml:space="preserve">Versión: </t>
  </si>
  <si>
    <r>
      <t>Realizar taller sobre autoestima, superación personal, motivación y actitud positiva a participantes con discapacidad</t>
    </r>
    <r>
      <rPr>
        <sz val="11"/>
        <rFont val="Tahoma"/>
        <family val="2"/>
      </rPr>
      <t xml:space="preserve"> (con énfasis en las provincias Puerto Plata, María Trinidad Sánchez y  Barahona)</t>
    </r>
  </si>
  <si>
    <t>2.1.3.1 Producto: Diseño de programa para identificar e incluir personas con discapacidad y otras vulnerabilidades a Supérate</t>
  </si>
  <si>
    <t>Unidad deInclusión Social</t>
  </si>
  <si>
    <t xml:space="preserve">Realizar talleres de entrenamiento con presentadores internacionales a maestros/as y psicólogos/as de aulas inclusivas
</t>
  </si>
  <si>
    <t xml:space="preserve"># de miembros de hogares Supérate con discapacidad u otras condiciones orientados en temas de habilidades para la vida   </t>
  </si>
  <si>
    <t>Final</t>
  </si>
  <si>
    <t>Dirección Administrativa</t>
  </si>
  <si>
    <t>Plan de trabajo, Medios Audiovisuales</t>
  </si>
  <si>
    <t>Aulas habilitadas</t>
  </si>
  <si>
    <t>Actividad realizada</t>
  </si>
  <si>
    <t># de colaboradores/as sensibilizados/as sobre grupos vulnerables y diversidad</t>
  </si>
  <si>
    <t>Participantes orientados/as</t>
  </si>
  <si>
    <t>Listado de participación, Medios Audiovisuales, Certificación de egreso</t>
  </si>
  <si>
    <r>
      <t xml:space="preserve">Realizar talleres sobre la inclusión social dirigido  al </t>
    </r>
    <r>
      <rPr>
        <b/>
        <sz val="11"/>
        <color theme="1"/>
        <rFont val="Tahoma"/>
        <family val="2"/>
      </rPr>
      <t>personal  operativo de Supérate que fungen como multiplicadores</t>
    </r>
    <r>
      <rPr>
        <sz val="11"/>
        <color theme="1"/>
        <rFont val="Tahoma"/>
        <family val="2"/>
      </rPr>
      <t xml:space="preserve"> (Distrito Nacional y dependencias regionales)</t>
    </r>
  </si>
  <si>
    <t xml:space="preserve">Realizar actividades para la celebración del día del autismo y discapacidades 
</t>
  </si>
  <si>
    <t>Unidad de Inclusión Social</t>
  </si>
  <si>
    <t>Realizar talleres  dirigido a participantes con una condición de discapacidad sobre Inclusión Social</t>
  </si>
  <si>
    <t>Diseñar y habilitar aulas de transición y preparación para el empleo dirigido a participantes con discapacidad (en los municipios Boca Chica, San Juan y San Cristóbal)</t>
  </si>
  <si>
    <t>UNICEF y KOICA, Dirección de Coordinación Regional , Ministerio de la Mujer</t>
  </si>
  <si>
    <t># de hogares orientados en temas de resolución de conflictos y cultura de paz (Distrito Nacional y dependencias regionales)</t>
  </si>
  <si>
    <t>Capacitar al personal técnico en la metodología del programa educativo de los clubes de chicas</t>
  </si>
  <si>
    <t xml:space="preserve">Unidad de Niñez y Adolescencia (Dirección de Género y Cuidados) </t>
  </si>
  <si>
    <t>UNICEF y KOICA</t>
  </si>
  <si>
    <t>Establecer acuerdos con organizaciones locales para la implementación de los Clubes de Chicas en los territorios priorizados</t>
  </si>
  <si>
    <t>UNICEF, KOICA, Dirección de Coordinación Regional, Subdirección de Desarrollo Comunitario, Dirección de Articulación, Dirección Jurídica</t>
  </si>
  <si>
    <t>Acuerdos establecidos</t>
  </si>
  <si>
    <t xml:space="preserve">Conformar clubes de chicas en los municipios SDO, SDE, SDN, Alcarrizos, Santiago, Distrito Nacional, Higuey, Barahona y San Cristóbal </t>
  </si>
  <si>
    <t>UNICEF, KOICA</t>
  </si>
  <si>
    <t>Clubes conformados</t>
  </si>
  <si>
    <t>Sensibilizar a través de talleres padres, madres y/o tutores de las niñas y adolescentes en las repercusiones de la UTEA (territorios priorizados)</t>
  </si>
  <si>
    <t xml:space="preserve">UNICEF y KOICA, Dirección de Coordinación Regional </t>
  </si>
  <si>
    <t>Padres, madres y/o tutores sensibilizados</t>
  </si>
  <si>
    <t>Sensibilizar a través de talleres a liderazgos comunitarios y representantes de las instituciones sobre la prevención de la UTEA (territorios priorizados)</t>
  </si>
  <si>
    <t xml:space="preserve">Liderazgos comunitarios  sensibilizados </t>
  </si>
  <si>
    <t xml:space="preserve">Realizar graduaciones de clubes de chicas en los municipios: SDO, SDE, SDN, Alcarrizos, Santiago, Higuey, Barahona y San Cristóbal </t>
  </si>
  <si>
    <t>Acto de graduación realizado</t>
  </si>
  <si>
    <t>Realizar acto de conmemoración al día mundial para la prevención del embarazo en adolescentes</t>
  </si>
  <si>
    <t xml:space="preserve">Unidad de Niñez y Adolescencia (Dirección de Igualdad de Género y Desarrollo) </t>
  </si>
  <si>
    <t>UNICEF y KOICA, Dirección de Comunicaciones</t>
  </si>
  <si>
    <t xml:space="preserve">Resultado x: </t>
  </si>
  <si>
    <t>Listados de participantes sellado y firmado,  Medios Audiovisuales</t>
  </si>
  <si>
    <t>Realizar talleres de sensibilización a hogares participantes sobre prevención y erradicación del trabajo infantil a través de la metodología DAR-CE (con énfasis en el gran Santo Domingo, Santiago, Bonao, Barahona, Azua e Higüey)</t>
  </si>
  <si>
    <t xml:space="preserve">Producto x: Miembros de hogares participantes reciben orientanciones para la prevención y erradicación del trabajo infantil </t>
  </si>
  <si>
    <t># de participantes que reciben orientaciones y sensibilizaciones sobre la prevención y erradicación del trabajo infantil</t>
  </si>
  <si>
    <t>Diseñar y difundir materiales de comunicación a jóvenes y adultos hombres, sobre prevención de uniones tempranas y masculinidades positivas</t>
  </si>
  <si>
    <t>Realizar comunicaciones en redes sociales para sensibilizar sobre el Día Internacional contra el Trabajo Infantil</t>
  </si>
  <si>
    <t xml:space="preserve">Publicaciones realizadas </t>
  </si>
  <si>
    <t xml:space="preserve">Documento con link de publicación </t>
  </si>
  <si>
    <t>Adolescentes, jóvenes y hombres sensibilizados</t>
  </si>
  <si>
    <t># de niñas y adolescentes orientadas en salud sexual y prevención de uniones tempranas a través de la estrategia de clubes de chicas (Distrito Nacional, SDN, SDE, SDO, Los Alcarrizos, San Cristóbal, Santiago, Barahona, Higüey)</t>
  </si>
  <si>
    <t>Participantes egresados/as</t>
  </si>
  <si>
    <t>Impartir talleres de sensibilización dirigidos a hombres de hogares Supérate mayores de 15 años sobre la prevención de la UTEA</t>
  </si>
  <si>
    <t># de actores claves (padres, madres, tutores, liderazgos comunitarios y hombres de hogares Supérate), que participan en sensibilizaciones para aumentar su conciencia sobre los efectos adversos de la UTEA y violencia de género (Distrito Nacional, SDN, SDE, SDO, Los Alcarrizos, San Cristóbal, Santiago, Barahona, Higüey)</t>
  </si>
  <si>
    <t>Dirección de Coordinación Regional, Ministerio de Trabajo, CONANI</t>
  </si>
  <si>
    <t xml:space="preserve">Listados de participantes sellado y firmado,  Medios Audiovisuales, Certificados </t>
  </si>
  <si>
    <t>Nota de prensa, listados de participantes sellado y firmado, certificado egresadas</t>
  </si>
  <si>
    <t>Informe anexado listado de participantes sellado y firmado,  y Medios Audiovisuales</t>
  </si>
  <si>
    <t xml:space="preserve">Informe anexado listado de participantes sellado y firmado,  y Medios Audiovisuales </t>
  </si>
  <si>
    <t>Acta constitutiva, Carta compromiso</t>
  </si>
  <si>
    <t>Informe anexado ficha de registro de levantamiento de chicas, Carta compromiso</t>
  </si>
  <si>
    <t>Independencia </t>
  </si>
  <si>
    <t>Azua </t>
  </si>
  <si>
    <r>
      <t>Elías Piña </t>
    </r>
    <r>
      <rPr>
        <sz val="10"/>
        <color rgb="FF000000"/>
        <rFont val="Calibri"/>
        <family val="2"/>
      </rPr>
      <t>(Bajo impacto)</t>
    </r>
  </si>
  <si>
    <r>
      <t>San Juan </t>
    </r>
    <r>
      <rPr>
        <sz val="10"/>
        <color rgb="FF000000"/>
        <rFont val="Calibri"/>
        <family val="2"/>
      </rPr>
      <t>(Bajo impacto)</t>
    </r>
  </si>
  <si>
    <t>Barahona</t>
  </si>
  <si>
    <t>Bahoruco</t>
  </si>
  <si>
    <t>Nagua</t>
  </si>
  <si>
    <t>San Francisco</t>
  </si>
  <si>
    <r>
      <t>Santiago Rodríguez </t>
    </r>
    <r>
      <rPr>
        <sz val="10"/>
        <color rgb="FF000000"/>
        <rFont val="Calibri"/>
        <family val="2"/>
      </rPr>
      <t>(Bajo impacto)</t>
    </r>
  </si>
  <si>
    <r>
      <t>Mao, Valverde </t>
    </r>
    <r>
      <rPr>
        <sz val="10"/>
        <color rgb="FF000000"/>
        <rFont val="Calibri"/>
        <family val="2"/>
      </rPr>
      <t>(Bajo impacto)</t>
    </r>
  </si>
  <si>
    <t>Dajabón (Bajo impacto)</t>
  </si>
  <si>
    <t>Montecristi </t>
  </si>
  <si>
    <t>Santiago</t>
  </si>
  <si>
    <t>Pedro Brand</t>
  </si>
  <si>
    <t>Los Alcarrizos </t>
  </si>
  <si>
    <t>Santo Domingo Oeste</t>
  </si>
  <si>
    <t>Santo Domingo Norte</t>
  </si>
  <si>
    <t>Santo Domingo Este</t>
  </si>
  <si>
    <t>Distrito Nacional</t>
  </si>
  <si>
    <t>Impartir charlas sobre Enfermedades Tropicales (ET); Enfermedades del Tracto Respiratorio (ER) e Inmunización</t>
  </si>
  <si>
    <t>Realizar Operativos/ Jornadas Médicas - Odontológicas -Nutrición y Formulación de cápsulas educativas  en radio CTC sobre salud preventiva y salud bucal</t>
  </si>
  <si>
    <t xml:space="preserve">Impartir charlas sobre el uso y abuso de sustancias lícitas e ilícitas. </t>
  </si>
  <si>
    <t xml:space="preserve">  Dirección de Coordinación Regional</t>
  </si>
  <si>
    <t>Impartir charlas sobre Hábitos Saludables; Higiene e Inocuidad Alimentaria; Como limitar la Pérdida y Desperdicio de Alimentos</t>
  </si>
  <si>
    <t>Proporcionar  kits de alimentación a  participantes con tuberculosis con factores de baja adherencia  al tratamiento</t>
  </si>
  <si>
    <t>Listado de conduce de recibo, informes de entrega a las DPS</t>
  </si>
  <si>
    <t>Listado de asistencia sellado y firmado, Medios Audiovisuales</t>
  </si>
  <si>
    <t>Participantes  orientados/as</t>
  </si>
  <si>
    <t>Impartir charlas sobre enfermedades crónicas no transmisibles (ECNT); sobre enfermedades de transmisión sexual (ETS)</t>
  </si>
  <si>
    <t># participantes que reciben orientación sobre salud sexual y reproductiva y prevención de enfermedas de transmisión sexual</t>
  </si>
  <si>
    <t>Listado de partipantes, Certificaciones de término</t>
  </si>
  <si>
    <t>Colaboradores/as capacitados/as</t>
  </si>
  <si>
    <t>Gestionar la ejecución de  capacitaciones relacionadas a las necesidades institucionales y funciones de los/las colaboradores/as (Distrito Nacional y dependiencias Regionales)</t>
  </si>
  <si>
    <t>Actividades de integración realizadas</t>
  </si>
  <si>
    <t>Comunicaciones, Medios Audiovisuales</t>
  </si>
  <si>
    <t xml:space="preserve">Todas las áreas organizacionales </t>
  </si>
  <si>
    <t>Desarrollar actividades de integración para el fortalecimiento del clima laboral (Distrito Nacional y dependiencias Regionales)</t>
  </si>
  <si>
    <t xml:space="preserve">Impartir talleres sobre resolución de conflictos, prevención del acoso sexual, manual de conducta y sistema de consecuencias </t>
  </si>
  <si>
    <t xml:space="preserve">Listado de participación, Medios Audiovisuales </t>
  </si>
  <si>
    <t xml:space="preserve">Informe de resultados encuesta </t>
  </si>
  <si>
    <t>Aplicar  encuesta de clima organizacional a todo el personal del programa (Oficina Distrito Nacional y dependiencias regionales)</t>
  </si>
  <si>
    <t xml:space="preserve">Pocentaje alcanzado </t>
  </si>
  <si>
    <t>Comunicaciones difundidas</t>
  </si>
  <si>
    <t>Colaboraradores/as participantes</t>
  </si>
  <si>
    <t>Documento del plan anual de capacitaciones firmado y acuse de recibido al MAP</t>
  </si>
  <si>
    <t>Listado departicipantes firmado y sellado</t>
  </si>
  <si>
    <t>Talleres impartidos</t>
  </si>
  <si>
    <t>Recursos Humanos/ Dirección de Planificación</t>
  </si>
  <si>
    <t>4.1.1.1 Producto: Implementación de sistema de gestión de procesos institucionales eficiente y eficaz</t>
  </si>
  <si>
    <t>Porcentaje de cumplimiento</t>
  </si>
  <si>
    <t>Captura y link de resultados SISMAP</t>
  </si>
  <si>
    <t>Actualizar el plan anual de capacitación institucional acorde a los resultados del plan de mejora y encuestas de detección de brechas de género</t>
  </si>
  <si>
    <t>Plan de vinculación interinstitucional alineado a las  necesidades identificadas, actualizado y aprobado</t>
  </si>
  <si>
    <t>Actualizar plan de vinculación interinstitucional</t>
  </si>
  <si>
    <t xml:space="preserve">Dirección de Articulación </t>
  </si>
  <si>
    <t xml:space="preserve">Documento final informe de resultados </t>
  </si>
  <si>
    <t>Documento final plan aprobado y firmado</t>
  </si>
  <si>
    <t>Dirección Jurídica</t>
  </si>
  <si>
    <t>Resultados 4.2.4:  Mejorada la calidad de los servicios.</t>
  </si>
  <si>
    <t>Resultados 4.2.2: Fortalecida la sinergia institucional  e intersectorial de Supérate</t>
  </si>
  <si>
    <t># participantes que reciben acompañamiento para la sostenibilidad de emprendimientos (Super Emprendedoras)</t>
  </si>
  <si>
    <t>Impartir talleres de reforzamiento para microempresas del proyecto Mujeres Superemprendedoras</t>
  </si>
  <si>
    <t>Dirección de Planificación,  Dirección de Capacitación,  Dirección de Vinculación Interinstitucional,  Dirección de Coordinación Regional</t>
  </si>
  <si>
    <t xml:space="preserve">Superación Económica (Emprendimientos de Negocios) </t>
  </si>
  <si>
    <t xml:space="preserve">Mujeres acompañadas </t>
  </si>
  <si>
    <t>Premiación realizada</t>
  </si>
  <si>
    <t xml:space="preserve">Superación Económica (Unidad de Educación e Inclusión Financiera) </t>
  </si>
  <si>
    <t>Participantes capacitados/as</t>
  </si>
  <si>
    <t>Listado de asistencia firmado, certificación de término</t>
  </si>
  <si>
    <t>Impartir charlas de educación financiera a participantes del programa</t>
  </si>
  <si>
    <t>Realizar visitas de seguimiento a cooperativas de los participantes</t>
  </si>
  <si>
    <t>Dirección de Capacitación, Dirección de Coordinación Regional</t>
  </si>
  <si>
    <t>Listado de asistencia firmado, Medios Audiovisuales</t>
  </si>
  <si>
    <t>Cooperativas realizadas</t>
  </si>
  <si>
    <t xml:space="preserve">Informe de visitas a cooperativas, Fotos </t>
  </si>
  <si>
    <t>Realizar informes trimestrales sobre avances de proyectos a los cooperantes internacionales</t>
  </si>
  <si>
    <t>Documento de informe firmado</t>
  </si>
  <si>
    <t xml:space="preserve">NA en clubes de chicas </t>
  </si>
  <si>
    <t xml:space="preserve"># de aulas inclusivas habilitadas </t>
  </si>
  <si>
    <t xml:space="preserve">Dirección de Infraestructura </t>
  </si>
  <si>
    <t>Documento de informe final firmado</t>
  </si>
  <si>
    <t>Realizar mantenimientos preventivos de las zonas de servicios de Supérate para contribuir a su buen funcionamiento</t>
  </si>
  <si>
    <t>Elaborar y difundir matriz que defina las responsabilidades, dirección responsable y periodicidad de entrega de los requerimientos en el portal de transparencia institucional</t>
  </si>
  <si>
    <t xml:space="preserve">Final  </t>
  </si>
  <si>
    <t xml:space="preserve">Oficina de Acceso a la Información </t>
  </si>
  <si>
    <t>Gestionar y cumplir con los requisitos del índice DIGEIG</t>
  </si>
  <si>
    <t>Link de publicación del Balance de Gestión OAI y Matriz de Solicitudes de Información</t>
  </si>
  <si>
    <t xml:space="preserve">Correos electrónicos de remisión y seguimiento a áreas, Reporte generado desde el sistema   </t>
  </si>
  <si>
    <t xml:space="preserve">Matriz elaborada y difundida </t>
  </si>
  <si>
    <t xml:space="preserve">Porcentaje de cumplimiento   </t>
  </si>
  <si>
    <t xml:space="preserve">Documento final del Informe Estadístico Trimestral </t>
  </si>
  <si>
    <t>Link de publicación del informe</t>
  </si>
  <si>
    <t>Elaborar y publicar oportunamente informe estadístico trimestral del sistema 3-1-1</t>
  </si>
  <si>
    <t>Elaborar Balance de Gestión OAI e informe con matriz de solicitudes de información trimestral para su publicación oportuna (SAIP)</t>
  </si>
  <si>
    <t>Reportes de Evaluación del Sub Portal de Transparencia Gubernamental</t>
  </si>
  <si>
    <t>Informe publicado</t>
  </si>
  <si>
    <t>Comunicación a las áreas organizacionales pertinentes con la matriz de responsabilidades del ITI</t>
  </si>
  <si>
    <t xml:space="preserve">Dirección Jurídica, Dirección de Recursos Humanos, Dirección de Planificación, Dirección Financiera, Dirección Administrativa </t>
  </si>
  <si>
    <t>Gestionar y dar respuesta oportuna a los requerimientos de información de la ciudadanía (SAIP)</t>
  </si>
  <si>
    <t xml:space="preserve"> % de requerimientos de información respondidos antes de los 15 días establecidos en la ley 200-04 (desagregado por género)</t>
  </si>
  <si>
    <t xml:space="preserve">% de respuesta oportuna en el sistema 3-1-1 </t>
  </si>
  <si>
    <t>Difundir trimestralmente el informe estadístico trimestral del sistema 3-1-1 con las autoridades y áreas pertinentes a fines de promover la participación social en la toma de decisiones</t>
  </si>
  <si>
    <t>Comunicación realizada</t>
  </si>
  <si>
    <t>Realizar visitas de seguimiento a las unidades productivas del proyecto Agricultura Familiar</t>
  </si>
  <si>
    <t xml:space="preserve">Proyecto Agricultura Familiar </t>
  </si>
  <si>
    <t>Participantes integrados/as</t>
  </si>
  <si>
    <t xml:space="preserve">Centro de Superación Gastrómica (CSGS) </t>
  </si>
  <si>
    <t>3.1.1.2 Producto: Formulación de planes locales en municipios priorizados</t>
  </si>
  <si>
    <t xml:space="preserve">Impartir talleres educativos, culturales, tecnológicos y artístico a participantes del programa </t>
  </si>
  <si>
    <t>BIJRD</t>
  </si>
  <si>
    <t xml:space="preserve"># de miembros de hogares que participan en actividades  educativas, culturales y lúdicas del programa </t>
  </si>
  <si>
    <t>Realizar celebraciones de efemérides del mes de abril (Día del libro, Mes de la Prevención del Abuso Infantil, Día de la Tierra, Día de las Matemáticas)</t>
  </si>
  <si>
    <t>Realizar torneo interescolar "Soy la Constitución)</t>
  </si>
  <si>
    <t>Realizar actividad de fin de año (Concierto Músico-Teatral)</t>
  </si>
  <si>
    <t>Participantes vinculados/as</t>
  </si>
  <si>
    <t>Juventud Supérate</t>
  </si>
  <si>
    <t>Porcentaje de cumplimiento de los indicadores de gestión gubernamental</t>
  </si>
  <si>
    <t>Correo electrónico de difusión a áreas o comunicación interna con notificación de publicación a las áreas</t>
  </si>
  <si>
    <t xml:space="preserve"> Reporte de Inicio y Término de Acciones Formativas FO-CCP-10</t>
  </si>
  <si>
    <t>Dirección de Capacitación y Desarrollo</t>
  </si>
  <si>
    <t>Realizar Máster Class Juventud Supérate abarcando los temas del Plan Nacional de Juventudes</t>
  </si>
  <si>
    <t>Divisón de Jóvenes Supérate</t>
  </si>
  <si>
    <t>Realizar "Punto Joven Supérate" abarcando los temas del Plan Nacional de Juventudes (Nivel nacional)</t>
  </si>
  <si>
    <t>Listado de participación firmado y sellado, Fotos</t>
  </si>
  <si>
    <t>Jóvenes orientados/as</t>
  </si>
  <si>
    <t>Formar a  jóvenes dominicanos en proyecto "Agentes de Cambio", en el exterior.</t>
  </si>
  <si>
    <t>Informe, Fotos</t>
  </si>
  <si>
    <t xml:space="preserve"># de jóvenes miembros de familias que reciben orientaciones socioeducativas a través de la metodología joven a joven para su desarrollo integral </t>
  </si>
  <si>
    <t>Formar a jóvenes en temas de liderazgo juvenil y habilidades del futuro para la superación y la paz</t>
  </si>
  <si>
    <t>Listado de participación firmado y sellado, Medios Audiovisuales</t>
  </si>
  <si>
    <t>División de Jóvenes Supérate</t>
  </si>
  <si>
    <t xml:space="preserve">Realizar recorridos culturales ''Un viaje por mi patria'' por los lugares históricos e instituciones del país </t>
  </si>
  <si>
    <t xml:space="preserve">Realizar actividades de promoción de la lectura (clubes de lectura, concursos literarios, encuentros con escritores) para niños, niñas y adolescentes del programa </t>
  </si>
  <si>
    <t xml:space="preserve">Proyecto Crecer en Valores </t>
  </si>
  <si>
    <t xml:space="preserve">Incluir a niños, niñas y adolescentes como facilitadores y multiplicadores de valores en las actividades del proyecto para promover su liderazgo </t>
  </si>
  <si>
    <t xml:space="preserve">Dirección de Coordinación Regional, Proyecto Crecer en Valores </t>
  </si>
  <si>
    <t># de niños, niñas y adolescentes integrados en actividades  lúdicas, educativas y recreativas (Casita de la Cultura)</t>
  </si>
  <si>
    <t>Impartir talleres de Flauta, Guitarra, Piano, Manualidades, Reciclaje, Club de Lectura y Pintura   a adolescentes usuarios/as de la Casita de la Cultura</t>
  </si>
  <si>
    <t xml:space="preserve">Celebrar graduación de acciones formativas Proyecto Crecer en Valores </t>
  </si>
  <si>
    <t xml:space="preserve">Graduación </t>
  </si>
  <si>
    <t>Visitas realizadas</t>
  </si>
  <si>
    <t># de centros habilitados a nivel nacional en el programa (desagregado por territorio)</t>
  </si>
  <si>
    <t>Producir notas de prensa y/o reportajes para educar a la población en temas de Cuidados</t>
  </si>
  <si>
    <t>Notas de prensas y/o reportajes producidos</t>
  </si>
  <si>
    <t>Comunicaciones internas realizadas</t>
  </si>
  <si>
    <t xml:space="preserve">Reportes y link de publicación </t>
  </si>
  <si>
    <t xml:space="preserve">Correos internos </t>
  </si>
  <si>
    <t xml:space="preserve"># de recursos publicitarios sobre cuidados difundidos </t>
  </si>
  <si>
    <t>3.1.2.3 Producto: Estrategia de comunicación, divulgación y sensibilización sobre cuidados</t>
  </si>
  <si>
    <t xml:space="preserve">Realizar reporte de monitoreo de opinión pública (ecosistema digital) </t>
  </si>
  <si>
    <t>Reporte de estatus de solicitudes</t>
  </si>
  <si>
    <t>Dar respuesta oportuna a las solicitudes de las áreas a la DC (gestión, creación, difusión)</t>
  </si>
  <si>
    <t>Pocentaje</t>
  </si>
  <si>
    <t xml:space="preserve">Plan de comunicación actualizado y alineado al Plan Estratégico Institucional 2025-2028 </t>
  </si>
  <si>
    <t>Elaborar y difundir plan anual de comunicaciones</t>
  </si>
  <si>
    <t>Realizar mesas de trabajo con las áreas sustantivas para la actualización del plan de comunicaciones</t>
  </si>
  <si>
    <t>Dirección de Planificación, Dirección General, Dirección de Género</t>
  </si>
  <si>
    <t>Minutas de reuniones (FO-SGI-01), correos y/o Plan de trabajo</t>
  </si>
  <si>
    <t>≥95</t>
  </si>
  <si>
    <t>Documento final aprobado y firmado del Plan de Comunicaciones / Captura de difusión en medios internos</t>
  </si>
  <si>
    <t>Evaluar la calidad de los servicios ofrecidos a través de encuesta de satisfacción</t>
  </si>
  <si>
    <t># Proyectos y cooperaciones establecidos en coordinación con la comunidad internacional</t>
  </si>
  <si>
    <t>Documento final de reporte firmado y sellado</t>
  </si>
  <si>
    <t xml:space="preserve"> Unidad de Niñez y Adolescencia, UNICEF, KOICA </t>
  </si>
  <si>
    <t xml:space="preserve">Reporte, Link de publicación </t>
  </si>
  <si>
    <t># Publicaciones en las diferentes redes sociales mostrando el trabajo de la institución</t>
  </si>
  <si>
    <t>Crear una campaña de sensibilización sobre las uniones tempranas y promoción de nuevas masculinidades</t>
  </si>
  <si>
    <t>Reporte con links de publicación</t>
  </si>
  <si>
    <t xml:space="preserve">Realizar campaña de convocatoria en redes sociales para incentivar la participación en los nuevos Clubes de Chicas en los municipios priorizados </t>
  </si>
  <si>
    <t xml:space="preserve">Crear campaña educativa sobre temas de educación financiera en redes sociales para la promoción de los proyectos relacionados del programa </t>
  </si>
  <si>
    <t>Reportes con links de publicación</t>
  </si>
  <si>
    <t xml:space="preserve">Dirección de Operaciones </t>
  </si>
  <si>
    <t>Dirección General, Dirección de Planificación, Dirección Financiera, Dirección de Tecnología</t>
  </si>
  <si>
    <t xml:space="preserve">Ejecutar la planificación de nómina Supérate Mujer oportunamente </t>
  </si>
  <si>
    <t>Oficio de Nómina firmado por las autoridades correspondientes y acuse de recibo Adess</t>
  </si>
  <si>
    <t xml:space="preserve">Mujeres y hogares acogedores de NNA </t>
  </si>
  <si>
    <t># de mujeres y hogares acogedores de NNA Huérfanos por Feminicidio que recibieron el apoyo económico</t>
  </si>
  <si>
    <t xml:space="preserve">Ejecutar la planificación de nómina Bono Luz oportunamente </t>
  </si>
  <si>
    <t xml:space="preserve">Ejecutar la planificación de nómina Bono Gas oportunamente </t>
  </si>
  <si>
    <t xml:space="preserve">Ejecutar la planificación de nómina Aliméntate oportunamente </t>
  </si>
  <si>
    <t xml:space="preserve"># de hogares participantes que recibieron el apoyo económico Bono Gas (31 provincias del territorio nacional) - desagregado por sexo y territorio </t>
  </si>
  <si>
    <t>1.3.3.1. Producto: Verificación del cumplimiento de corresponsabilidades de salud a embarazadas y puérperas pertenecientes a hogares Supérate.</t>
  </si>
  <si>
    <t>Kits nutricionales entregados</t>
  </si>
  <si>
    <t xml:space="preserve"># de embarazadas verificadas en el cumplimiento del esquema de vacunación y controles de salud al día (Nivel Nacional) - desagregado por territorio. </t>
  </si>
  <si>
    <t xml:space="preserve"># de niños/as de 0-5 años de edad verificados/as en el cumplimiento del esquema de vacunación y controles de salud al día (Nivel Nacional) - desagregado por territorio. </t>
  </si>
  <si>
    <t>Niños/as con corresponsabilidades verificadas</t>
  </si>
  <si>
    <t>Oficio de Nómina firmado por las autoridades correspondientes,  acuse de recibo Adess</t>
  </si>
  <si>
    <t xml:space="preserve">Realizar taller de acompañamiento integral a mujeres embarazadas : "Más allá de tu embarazo" /  Entrega de canastillas para bebé ''Mi Primer Regalo'' </t>
  </si>
  <si>
    <t>Realizar reporte de encuesta de satisfacción para conocer el nivel de satisfacción de la ciudadanía por los servicios a través del SAIP</t>
  </si>
  <si>
    <t># de hogares acogedores de NNA Huérfanos por Feminicidio acompañados y orientados en temas de duelo, prevención de violencia intrafamiliar, resolución de conflictos y cultura de paz</t>
  </si>
  <si>
    <t xml:space="preserve">Hogares </t>
  </si>
  <si>
    <t>Atención a NNA Huérfanos por feminicidio</t>
  </si>
  <si>
    <t>Listado de asistencia sellado y firmado, Fotos</t>
  </si>
  <si>
    <t>Dirección de Coordinación Regional, Dirección de Recursos Humanos</t>
  </si>
  <si>
    <t xml:space="preserve"> Reporte, FO-FHC-05 (Ficha de Seguimiento Familias)</t>
  </si>
  <si>
    <t xml:space="preserve">Charlas impartidas </t>
  </si>
  <si>
    <t xml:space="preserve">Formar Agentes Multiplicadoras en la metodología para acompañar Grupos de Apoyo de Mujeres (GAM)  </t>
  </si>
  <si>
    <t xml:space="preserve"># de mujeres en prevención de violencia que reciben acompañamiento a través de grupos de apoyos (GAM) </t>
  </si>
  <si>
    <t>Conformar Grupos de Apoyo de Mujeres (GAM) en las en las 10 regiones de desarrollo</t>
  </si>
  <si>
    <t>Red de Fraternidad de Mujeres</t>
  </si>
  <si>
    <t xml:space="preserve"># de hogares participantes que recibieron el apoyo económico Bono Luz (31 provincias del territorio nacional) - desagregado por sexo y territorio </t>
  </si>
  <si>
    <t>Familia en Paz</t>
  </si>
  <si>
    <t>Hogares</t>
  </si>
  <si>
    <t>Mujeres en grupos de apoyos</t>
  </si>
  <si>
    <t>Acta firmada y sellada, Fotos</t>
  </si>
  <si>
    <t>Listado de participación, certificaciones, Fotos</t>
  </si>
  <si>
    <t>Reporte firmado y sellado</t>
  </si>
  <si>
    <t>Listado de asistencia, Fotos</t>
  </si>
  <si>
    <t>Participar en Ferias o Eventos Internacionales</t>
  </si>
  <si>
    <t>Participar en Ferias o Eventos Nacionales</t>
  </si>
  <si>
    <t>Empresas vinculadas</t>
  </si>
  <si>
    <t>Participaciones a ferias o eventos internacionales</t>
  </si>
  <si>
    <t>Participaciones a ferias o eventos nacionales</t>
  </si>
  <si>
    <t>Ventas en RD$</t>
  </si>
  <si>
    <t>Generar demanda de clientes Manos Dominicanas (Distrito Nacional)</t>
  </si>
  <si>
    <t>Integrar artesanos/as a las líneas de producción de Comercio Solidario (Distrito Nacional y dependencias regionales)</t>
  </si>
  <si>
    <t xml:space="preserve">Comercio Solidario </t>
  </si>
  <si>
    <t>Realizar reporte semanales de seguimiento a las actividades de las áreas del programa</t>
  </si>
  <si>
    <t xml:space="preserve">Documento final reporte, correo de remisión </t>
  </si>
  <si>
    <t>Documento final informe firmado y sellado</t>
  </si>
  <si>
    <t>Documento final boletín firmado y sellado, correo de remisión OAI</t>
  </si>
  <si>
    <t>Realizar informes de evaluación trimestral de los programas y proyectos  para su difusión y publicación oportuna</t>
  </si>
  <si>
    <t>Elaborar informe de resultados a encuestas de satisfacción a participantes vinculados/as a CSCS (Distrito Nacional y dependencias regionales)</t>
  </si>
  <si>
    <t>Realizar informe del Buzón de Quejas, Sugerencias y Felicitaciones</t>
  </si>
  <si>
    <t>Documento final informe firmado y sellado, Archivo BD encuesta</t>
  </si>
  <si>
    <t xml:space="preserve">Informes, Fotos </t>
  </si>
  <si>
    <t xml:space="preserve">Dirección de Cooperación Internacional </t>
  </si>
  <si>
    <t>Facturas firmadas y selladas, registros contables, movimiento bancarios</t>
  </si>
  <si>
    <t xml:space="preserve">Informe, Fotos </t>
  </si>
  <si>
    <t xml:space="preserve">Realizar premiación Mujer Supérate </t>
  </si>
  <si>
    <t>Reportes de visitas, Fotos</t>
  </si>
  <si>
    <t>Captar e integrar mujeres participantes de Supérate en el proyecto SUPEREmprendedoras</t>
  </si>
  <si>
    <t>Listado de asistencia firmado y sellado, Fotos</t>
  </si>
  <si>
    <t>1.1.1.5 Producto: Servicios de pasantías para la inserción laboral</t>
  </si>
  <si>
    <t>Resultado 1.1.2: Aumentada la autonomía económica de los hogares pobres y en situación de vulnerabilidad</t>
  </si>
  <si>
    <t>Producto 1.1.3.2: Servicios de acompañamiento y referencia a hogares salientes del Programa</t>
  </si>
  <si>
    <t>Objetivo 1.2: Inclusión y desarrollo social de las familias participantes a través del acompañamiento psicosocial</t>
  </si>
  <si>
    <t>Orientar padres, madres o tutores de adolescentes en la estrategia para abordar temas de educación sexual con sus hijos e hijas en el marco del proyecto Bebé piénsalo</t>
  </si>
  <si>
    <t>1.2.5.1. Producto: Participantes reciben orientación sobre salud sexual y reproductiva, y prevención de VIH e ITS/SIDA</t>
  </si>
  <si>
    <t>Documento oficial acuerdo firmado</t>
  </si>
  <si>
    <r>
      <t xml:space="preserve">Realizar talleres al </t>
    </r>
    <r>
      <rPr>
        <b/>
        <sz val="11"/>
        <color theme="1"/>
        <rFont val="Tahoma"/>
        <family val="2"/>
      </rPr>
      <t>personal  administrativo, psicólogos/as y  facilitadores/as  de Supérate</t>
    </r>
    <r>
      <rPr>
        <sz val="11"/>
        <color theme="1"/>
        <rFont val="Tahoma"/>
        <family val="2"/>
      </rPr>
      <t xml:space="preserve"> sobre autismo,  discapacidad y otras diversidades. (Distrito Nacional y dependencias regionales)</t>
    </r>
  </si>
  <si>
    <t>Realizar actividad de verano :  "Inducción basada en la comunidad, donde los jóvenes aprenden siendo parte de la sociedad", dirigida a niños, niñas, adolescentes y jóvenes de aulas inclusivas (Distrito Nacional)</t>
  </si>
  <si>
    <t xml:space="preserve">Participaciones en ferias </t>
  </si>
  <si>
    <t>Informe,Fotos</t>
  </si>
  <si>
    <t>Realizar celebración por el aniversario de la BIJRD con la finalidad de promover el su valor cultural y hábitos de lectura en los/as participantes</t>
  </si>
  <si>
    <t>3.1.3.6 Producto: Acuerdo con el CNSS y el Ministerio de Trabajo para impulsar el cumplimiento de normativas (convenio 189 OIT), para dignificación del trabajo doméstico remunerado.</t>
  </si>
  <si>
    <t xml:space="preserve"># de planes locales formulados y aprobados en municipios priorizados </t>
  </si>
  <si>
    <t>Participar en mesa local de seguimiento y monitoreo (Azua y Santo Domingo Este)</t>
  </si>
  <si>
    <t>Sistema diseñado</t>
  </si>
  <si>
    <t>3.1.2.2 Producto: Evaluación de impactos y resultados económicos y sociales de la Política de Cuidados</t>
  </si>
  <si>
    <t>3.1.3.4 Producto: Diseño del programa de certificación de cuidadores/as</t>
  </si>
  <si>
    <t># de cuidadores/as certificados/as integrados/as en la red</t>
  </si>
  <si>
    <t>Nota: el logro de esta producción es lograda a través del presupuesto asignado al producto 12, actividad 0002 "Formación y profesionalización de las cuidadoras y cuidadores"</t>
  </si>
  <si>
    <t>% de cumplimiento SISMAP</t>
  </si>
  <si>
    <t>4.1.1.2 Producto: Implementación de un modelo de presupuesto por resultados</t>
  </si>
  <si>
    <t>4.1.1.3 Producto: Automatización de procesos en el SIPS</t>
  </si>
  <si>
    <t>4.1.1.4 Producto: Implementación de sistema digital de requerimientos y solicitudes</t>
  </si>
  <si>
    <t>Realizar reconomiento trimestral a empleados por su buen desempeño</t>
  </si>
  <si>
    <t>Elaborar y publicar Boletín Informativo de Articulación</t>
  </si>
  <si>
    <t>Documento final boletín publicado</t>
  </si>
  <si>
    <t>Informe, correos de seguimiento</t>
  </si>
  <si>
    <t>Boletín publicado</t>
  </si>
  <si>
    <t>Informe, FO-TIC-06 Reporte de mantenimiento preventivo y correctivos Data Center</t>
  </si>
  <si>
    <t>Informe, FO-TIC-03 Reporte de mantenimiento preventivo y correctivos a equipos informáticos</t>
  </si>
  <si>
    <t>Actualizar Data Center Gazcue (Distrito Nacional) para eficientizar la correcta operación de dichas oficinas</t>
  </si>
  <si>
    <t>Dirección Finanzas, Direccion de Planificación, Dirección de Recursos Humanos, Dirección de Comunicaciones</t>
  </si>
  <si>
    <t>Dirección Administrativa, Dirección Finanzas</t>
  </si>
  <si>
    <t>Implementar prueba de seguridad "Pentesting" en aras de identificar y corregir vulnerabilidades en el sistema</t>
  </si>
  <si>
    <t>Documento final informe de resultados</t>
  </si>
  <si>
    <t xml:space="preserve">Dirección de Planificación, Dirección de Cooperación Internacional </t>
  </si>
  <si>
    <t xml:space="preserve">Informes de supervisión, FO-SEGE-02 Bitácora de mantenimientos,  Fotos </t>
  </si>
  <si>
    <t>Realizar visitas de supervisión a zonas de servicios Supérate para evaluar funcionamiento</t>
  </si>
  <si>
    <t xml:space="preserve"># de zonas de servicios del programa en buen funcionamiento </t>
  </si>
  <si>
    <t xml:space="preserve">Informe firmado y sellado, Fotos </t>
  </si>
  <si>
    <t xml:space="preserve">Informes realizados  </t>
  </si>
  <si>
    <t xml:space="preserve">Zonas de servicios en funcionamiento  </t>
  </si>
  <si>
    <t xml:space="preserve">Zonas de servicios en funcionamiento </t>
  </si>
  <si>
    <t>Reporte FO-SEGE-05 Check List de verificación firmado y sellado</t>
  </si>
  <si>
    <t>Realizar encuentros con representantes de organizaciones de mujeres, personas con discapacidad, sociedad civil, organizaciones gubernamentales, a fin de rendir cuentas, intercambiar  experiencias y detectar acciones de mejora</t>
  </si>
  <si>
    <t>Generar demanda de clientes Línea Textil Cayena (Distrito Nacional)</t>
  </si>
  <si>
    <t>Generar demanda para artesanías elaboradas por participantes del programa de inclusión (Distrito Nacional)</t>
  </si>
  <si>
    <t>Realizar celebración "Festival de Teatro Infantil y Juvenil" con presentaciones teatrales, charlas, talleres y conversatorios (Virtual y/o presencial)</t>
  </si>
  <si>
    <t>Realizar encuentros con escritores  (Virtual y/o presencial)</t>
  </si>
  <si>
    <t>Participar en ferias del libro nacionales e internacionales</t>
  </si>
  <si>
    <t>Dirección de Planificación (Responsabilidad Social)</t>
  </si>
  <si>
    <t xml:space="preserve">Realizar actividades conmemorativas y lúdicas (mes de la patria, mes de las madres, concurso y obra teatro) </t>
  </si>
  <si>
    <t>Unidad de Inclusión Social, Atención a NNA Huérfanos por Feminicidio, Dirección de Planificación (Responsabilidad Social), Dirección de Coordinación Regional</t>
  </si>
  <si>
    <t>Realizar Campamento de Verano BIJRD virtual/presencial</t>
  </si>
  <si>
    <t>Realizar actividades de interacción cognitiva y desarrollo al Adulto y Adulto Mayor (lúdica, arte, ejercicios de memorias, entre otros)</t>
  </si>
  <si>
    <t>Realizar actividades virtuales y presenciales a estudiantes para fomentar la lectura y amor por los libros (recorridos, talleres literarios, cuenta cuentos)</t>
  </si>
  <si>
    <t>Realizar conversatorios para fomentar hábitos de lectura (Semana de la Juventud)</t>
  </si>
  <si>
    <t>Impartir talleres de Flauta, Guitarra, Manualidades, Reciclaje, Cultura, Teatro, Pintura, Mangulina, Percusión, Coro, Francés y Defensa personal a niños y niñas usuarios/as  de la Casita de la Cultura</t>
  </si>
  <si>
    <t xml:space="preserve">Realizar y difundir con las partes interesadas Informe de Responsabilidad Social </t>
  </si>
  <si>
    <t xml:space="preserve">Monitorear y realizar reporte de las acciones de Responsabilidad Social implementadas por la institución </t>
  </si>
  <si>
    <t>Informe realizado y difundido</t>
  </si>
  <si>
    <t>Documento final de Informe de RS firmado y sellado, Comunicación a grupos de interés</t>
  </si>
  <si>
    <t>Reporte</t>
  </si>
  <si>
    <t xml:space="preserve">Documento final reporte, correo de comunicación dirección  </t>
  </si>
  <si>
    <t>Jornada realizada</t>
  </si>
  <si>
    <t>Dirección de Comunicaciones, Juventud Supérate</t>
  </si>
  <si>
    <t>Dirección de Comunicaciones, Proyecto Agricultura Familiar</t>
  </si>
  <si>
    <t>Reporte, Fotografías, Invitación</t>
  </si>
  <si>
    <t>Realizar jornada de limpieza de playas en coordinación con el Ministerio de Medio Ambiente (Distrito Nacional)</t>
  </si>
  <si>
    <t xml:space="preserve">Minuta de reuniones, Correos, Matriz aprobada </t>
  </si>
  <si>
    <t>Actualización realizada</t>
  </si>
  <si>
    <t>Vincular a empresas privadas e instituciones públicas a red de clientes (Pedernales, Santo Domingo e Higüey)</t>
  </si>
  <si>
    <t>Reportes de visitas</t>
  </si>
  <si>
    <t>FO-COSO-07 Formulario de inscripción y/o FO-COSO-10 Registro de participantes</t>
  </si>
  <si>
    <t>Informes, Fotos, Correo aprobación viaje</t>
  </si>
  <si>
    <t>Base de datos levantamiento</t>
  </si>
  <si>
    <t>Realizar visitas de seguimiento y acompañamiento a las participantes del proyecto SUPEREmprendedoras</t>
  </si>
  <si>
    <t>Orientar adolescentes de 12 a 17 años sobre prevención  de embarazo, habilidades para la vida, temas de salud e ITS  a través del proyecto Bebé Piénsalo Bien</t>
  </si>
  <si>
    <t xml:space="preserve">Gestionar e insertar participantes Supérate a pasantías y/o empleos </t>
  </si>
  <si>
    <t xml:space="preserve">Superación Económica (Empleabilidad) </t>
  </si>
  <si>
    <t>Formulario pasantías firmado</t>
  </si>
  <si>
    <t>Asistir a ferias y jornadas de empleo en coordinación con el MT</t>
  </si>
  <si>
    <t>Ferias de empleos</t>
  </si>
  <si>
    <t>Acuerdos/convenios firmados</t>
  </si>
  <si>
    <t># de alianzas públicos y/ privadas establecidas en el programa para impulsar el desarrollo de los hogares participantes</t>
  </si>
  <si>
    <t xml:space="preserve">Realizar talleres de intervención sobre técnicas de búsquedas de empleo </t>
  </si>
  <si>
    <t xml:space="preserve">Vincular a participantes a servicios de empleo, empleos directos, empresas e instituciones para aumentar sus oportunidades de inserción laboral (Bolsa de Empleo, Trabaja Ya, Agencias de colocación) </t>
  </si>
  <si>
    <t>Reporte, Fotos, Invitación</t>
  </si>
  <si>
    <t>Reporte, Listado de participantes vinculados/as sellado por la dirección</t>
  </si>
  <si>
    <t>Captura correos remisión de encuesta a solicitantes, Base de datos consolidada encuesta de satisfacción SAIP, Reportes</t>
  </si>
  <si>
    <t>Orientar a directivos  de cada área en la elaboración de los acuerdos y las evaluaciones de desempeño de sus supervisados (Oficina Central D.N y dependencias Regionales)</t>
  </si>
  <si>
    <t>Correos, matriz de entrega de evaluaciones</t>
  </si>
  <si>
    <t>Comunicándonos, Documento de convenio/acuerdo firmado</t>
  </si>
  <si>
    <t>Impartir talleres de integración a mujeres SUPEREmprendedoras</t>
  </si>
  <si>
    <t>Listado de participantes, Fotos, Reporte</t>
  </si>
  <si>
    <t xml:space="preserve"> # de colaboradores/as que reciben capacitaciones acorde a sus funciones y/o necesidades institucionales  (Oficina Central D.N y dependencias Regionales)</t>
  </si>
  <si>
    <t>% de solicitudes atendidas oportunamente</t>
  </si>
  <si>
    <t>Equipo de género conformado y en funcionamiento</t>
  </si>
  <si>
    <t xml:space="preserve"># acciones y/o intervenciones realizadas para identificar y transversalizar el enfoque de género en el quehacer institucional </t>
  </si>
  <si>
    <t># de jornadas de impacto social y  ambiental realizadas en las comunidades</t>
  </si>
  <si>
    <t xml:space="preserve">ÍNDICE </t>
  </si>
  <si>
    <t xml:space="preserve">COMPONENTES </t>
  </si>
  <si>
    <t xml:space="preserve">Inclusión Económica </t>
  </si>
  <si>
    <t xml:space="preserve">Supérate Mujer </t>
  </si>
  <si>
    <t xml:space="preserve">Salud, Seguridad Alimentaria y Apoyo en Emergencias </t>
  </si>
  <si>
    <t xml:space="preserve">Vivienda </t>
  </si>
  <si>
    <t>Fortalecimiento Institucional</t>
  </si>
  <si>
    <t xml:space="preserve">Índice de Transparencia Estandarizado </t>
  </si>
  <si>
    <t>Gestionar, evaluar y dar respuesta oportuna a las denuncias, quejas, reclamaciones y sugerencias remitidas por la ciudadanía a través del sistema 3-1-1</t>
  </si>
  <si>
    <t>Realizar levantamiento de detección de necesidades de automatización e todas las áreas del programa (Oficina central y dependencias regionales)</t>
  </si>
  <si>
    <t># de Cómites de Apoyo al Programa Supérate (CAPS) conformados y en funcionamiento</t>
  </si>
  <si>
    <t>Revisión y/o actualización acta equipo referente de género</t>
  </si>
  <si>
    <t>Minutas de reuniones (FO-SGI-01), Acta</t>
  </si>
  <si>
    <t>Política de género aprobada por la alta gerencia, actualizada y alineada al PEI y la Norma G-38</t>
  </si>
  <si>
    <t>Institución recertificada en norma de Responsabilidad Social</t>
  </si>
  <si>
    <t>Revisar y actualizar matriz de partes interesadas</t>
  </si>
  <si>
    <t xml:space="preserve">Establecer acuerdos y/o convenios con empresas privadas  para garantizar la inserción laboral de los participantes y empoderamiento económico de las mujeres del programa </t>
  </si>
  <si>
    <t>Dirección de Género</t>
  </si>
  <si>
    <t xml:space="preserve">Dar respuesta oportuna reportes de casos de discriminación, acoso y/o violencia detectados en la institución </t>
  </si>
  <si>
    <t>1.1.1.6 Producto: Participantes en situación de pobreza reciben formación técnica vocacional</t>
  </si>
  <si>
    <t xml:space="preserve"># de acuerdos con la sociedad civil establecidos </t>
  </si>
  <si>
    <t>1.1.2.1 Producto: Participantes reciben capacitación en educación financiera</t>
  </si>
  <si>
    <t>% de cumplimiento SISCOMPRA</t>
  </si>
  <si>
    <t>Dirección Administrativa (Dpto. de Compras)</t>
  </si>
  <si>
    <t>Índice de Gestión Presupuestaria (IGP)</t>
  </si>
  <si>
    <t>Dirección de Planificación / Dirección Financiera</t>
  </si>
  <si>
    <t>Gestionar y cumplir con  los requisitos del SISCOMPRA</t>
  </si>
  <si>
    <t xml:space="preserve">Captura y link de resultados SISCOMPRA / Plan de trabajo trimestral </t>
  </si>
  <si>
    <t xml:space="preserve">Gestionar y cumplir con  los requisitos del Índice Gestión Presupuestaria </t>
  </si>
  <si>
    <t>% de cumplimiento NOBACI</t>
  </si>
  <si>
    <t>Gestionar y cumplir con  los requisitos de las NOBACI</t>
  </si>
  <si>
    <t xml:space="preserve">Informe IGP remitido por Digepres /  Plan de trabajo trimestral </t>
  </si>
  <si>
    <t xml:space="preserve">Informe resultados Contraloría /  Plan de trabajo trimestral  </t>
  </si>
  <si>
    <t>% de cumplimiento Políticas Transversales</t>
  </si>
  <si>
    <t xml:space="preserve">Captura avances en el portal / Informe trimestral </t>
  </si>
  <si>
    <t>Índice de Uso TIC e Implementación de Gobierno Digital (ITICGE)</t>
  </si>
  <si>
    <t>Gestionar y cumplir con los requisitos del Índice de Gestión Pública (SISMAP)</t>
  </si>
  <si>
    <t xml:space="preserve">Gestionar y cumplir con  los requisitos del ITICGE </t>
  </si>
  <si>
    <t xml:space="preserve">   Capacitar participantes en cursos técnico-vocacional alineadas a las necesidades del mercado laboral  y acorde a la distribución regional de capacitaciones  (50 % mujeres) </t>
  </si>
  <si>
    <t>Gestionar y cumplir con  los requisitos de las políticas transversales</t>
  </si>
  <si>
    <t>Realizar jornada de reforestación de árboles en coordinación con el Ministerio de Medio Ambiente y apoyo de la comunidad (Cabrera, María Trinidad Sánchez)</t>
  </si>
  <si>
    <t>Realizar autodiagnóstico de la huella carbono del programa Supérate según las especificaciones técnicas del Ministerio de Medio Ambiente</t>
  </si>
  <si>
    <t xml:space="preserve">Reporte autodiagnóstico </t>
  </si>
  <si>
    <t>Autodiagnótico realizado</t>
  </si>
  <si>
    <t>Dirección de Planificación, Dirección de Tecnología</t>
  </si>
  <si>
    <t xml:space="preserve">Realizar e implementar plan de trabajo para la reducción de emisiones y huella de carbono  de la institución </t>
  </si>
  <si>
    <t xml:space="preserve">Documento de Plan de trabajo </t>
  </si>
  <si>
    <t>Plan de trabajo realizado</t>
  </si>
  <si>
    <t xml:space="preserve">Unidad de Gestión Ambiental conformada y en funcionamiento </t>
  </si>
  <si>
    <t>Elaborar Boletín Estadístico  para su difusión y publicación oportuna</t>
  </si>
  <si>
    <t>Integrar a niñas y adolescentes a clubes de chicas para apoyar la reducción de las Uniones Tempranas y el embarazo en adolescente</t>
  </si>
  <si>
    <t xml:space="preserve"># de participantes orientados/as en temas de salud preventiva (Nivel Nacional) </t>
  </si>
  <si>
    <t># de hogares participantes que recibieron el apoyo económico Aliméntate (31 provincias del territorio nacional)</t>
  </si>
  <si>
    <t xml:space="preserve"># de participantes que son orientados/as sobre nutrición y seguridad alimentaria </t>
  </si>
  <si>
    <t># de kits nutricionales entregados a participantes con tuberculosis con factores de baja adherencia</t>
  </si>
  <si>
    <t xml:space="preserve"># de participantes de Supérate vinculados/as a los servicios de intermediación de empleos </t>
  </si>
  <si>
    <t xml:space="preserve"># de participantes integrados/as y activos/as en el proyecto Agricultura Familiar </t>
  </si>
  <si>
    <t># de  participantes integrados/as y activos/as en el proyecto Comercio Solidario</t>
  </si>
  <si>
    <t xml:space="preserve"># de participantes en servicios de pasantías gestionadas por el programa </t>
  </si>
  <si>
    <t xml:space="preserve"># de participantes capacitados/as  en educación financiera </t>
  </si>
  <si>
    <t># Participantes vinculados a un producto financiero</t>
  </si>
  <si>
    <t xml:space="preserve"># de participantes de Supérate con autismo, discapacidad y otras condiciones que reciben capacitaciones </t>
  </si>
  <si>
    <t>Impartir talleres de gastronomía a participantes en los CSGS (tales como buenas prácticas culinarias, almacenaje de alimentos, y a fines)</t>
  </si>
  <si>
    <t>Reporte, Listado de participantes firmado</t>
  </si>
  <si>
    <t xml:space="preserve">Participantes en talleres </t>
  </si>
  <si>
    <t xml:space="preserve"># de hogares  identificados y referidos para servicios de cuidados domiciliarios </t>
  </si>
  <si>
    <t>Realizar informe de seguimiento a las áreas sobre los compromisos interinstitucionales asumidos</t>
  </si>
  <si>
    <t>Realizar Ruta Cultural BIJRD (cuentacuentos, obra de teatro,  talleres interactivos y diversidad cultural dirigido a familias vulnerables, escuelas y fundaciones)</t>
  </si>
  <si>
    <t>Realizar talleres y conversatorios enfocadas en la promoción del bienestar psicológico, el desarrollo personal y la sensibilización social</t>
  </si>
  <si>
    <t>Dar apoyo y acompañamiento integral (legal, psicológico y social)  a familias acogedoras de NNA Huérfanos por Feminicidio</t>
  </si>
  <si>
    <t>2.1.4.3 Producto: Participantes con tuberculosis con factores de baja adherencia  acceden a soportes nutricionales a través de kits de alimentación</t>
  </si>
  <si>
    <t>Impartir charlas sobre manejo del estrés, pausas activas e higiene postural con sus implicaciones para adultos y adultos mayores</t>
  </si>
  <si>
    <t xml:space="preserve">#de participantes que reciben acompañamiento en la gestión de sus documentos de identidad </t>
  </si>
  <si>
    <t xml:space="preserve">Realizar operativos de captación de participantes miembros de hogares Supérate  sin documentación </t>
  </si>
  <si>
    <t>Listado de participación, Reporte</t>
  </si>
  <si>
    <t>Grupos supervisados</t>
  </si>
  <si>
    <t>Realizar visitas de supervisión y monitoreo a grupos de apoyos de mujeres</t>
  </si>
  <si>
    <t xml:space="preserve">Brindar acompañamiento legal y psicológico a mujeres afectadas por VBG e Intrafamiliar </t>
  </si>
  <si>
    <t>Realizar conversatorio en conmemoración del día internacional de la mujer</t>
  </si>
  <si>
    <t xml:space="preserve">Participantes </t>
  </si>
  <si>
    <t>Realizar talleres al personal en estrategia de intervención de NNA y familias víctimas de violencia intrafamiliar (dependencias regionales Supérate)</t>
  </si>
  <si>
    <t>Realizar charlas de sobre resilencia y duelo a  familias acogedoras de NNA Huérfanos por Feminicidio</t>
  </si>
  <si>
    <t xml:space="preserve">Talleres impartidas </t>
  </si>
  <si>
    <t xml:space="preserve">Realizar encuentros de sensibilización en prevención de VBG y ciudadanía responsable </t>
  </si>
  <si>
    <t>Mujeres formadas</t>
  </si>
  <si>
    <t>Realizar encuentros de coordinación y capacitación en metodología de orientación a familias al equipo técnico (regionales)</t>
  </si>
  <si>
    <t>Realizar capacitación y conformación de  multiplicador de redes familias (Trapiche y  Pradera del Norte)</t>
  </si>
  <si>
    <t xml:space="preserve">Reporte, Listados </t>
  </si>
  <si>
    <t xml:space="preserve">Multiplicadores habilitados </t>
  </si>
  <si>
    <t xml:space="preserve">Realizar charlas educativas sobre convivencia sana y cultura de paz dirigidas a familias del programa </t>
  </si>
  <si>
    <t>Realizar informes de supervisión del proceso y avances de los centros en construcción (Pedernales)</t>
  </si>
  <si>
    <t>Realizar informes de visitas a campo para el proceso preliminar de construcción de centros de Cuidados  (San Juan, Azua, Los Cartones, Los Barros y Cotui, Zambrana)</t>
  </si>
  <si>
    <t>Impartir talleres de formación sobre tópicos alineados a la igualdad de género y la transformación hacia una sociedad equitativa dirigido a colaboradores/as de Supérate en el territorio nacional.</t>
  </si>
  <si>
    <t xml:space="preserve">Realizar reuniones de seguimiento y monitoreo para el diseño de herramientas sensibles a género. </t>
  </si>
  <si>
    <t>Monitorear el comportamiento de las brechas de género en el Programa Supérate, de acuerdo a los parámetros del Ministerio de la Mujer y en cumplimento con la Guía de Políticas Transversales.</t>
  </si>
  <si>
    <t>Reporte de monitoreo realizado</t>
  </si>
  <si>
    <t>Diseñar una estrategia de comunicación para el cambio de comportamiento dirigida a la prevención de uniones tempranas, protección de derechos de NNA y al rechazo de la violencia de gereno</t>
  </si>
  <si>
    <t>Estrategia de comunicación diseñada</t>
  </si>
  <si>
    <t>Intermedia</t>
  </si>
  <si>
    <t>Formulario de solicitudes de Inclusión (FO-OPER-03)</t>
  </si>
  <si>
    <t>niños/as de 0-2 años incluidos</t>
  </si>
  <si>
    <t>niños/as de 3-5 años incluidos</t>
  </si>
  <si>
    <t xml:space="preserve"> Embarazadas</t>
  </si>
  <si>
    <t># De hogares orientados en temas socioeducativos através de sensibilizaciones que contribuyan a su desarrollo integral</t>
  </si>
  <si>
    <t>Informe, Fotos,  Listado de participación</t>
  </si>
  <si>
    <t xml:space="preserve">Intermedia </t>
  </si>
  <si>
    <t xml:space="preserve">Insertar participantes en empleos formales,  y oportunidades de contratación directa en empresas e instituciones. </t>
  </si>
  <si>
    <t>Reporte, Listado de participantes insertados sellado por la empresa o institución contratante</t>
  </si>
  <si>
    <t xml:space="preserve">Participantes insertados </t>
  </si>
  <si>
    <t>Gestionar intermediaciones comerciales a fin de apoyar a los participantes en la comercialización de productos agrícolas</t>
  </si>
  <si>
    <t>Fotos e informes</t>
  </si>
  <si>
    <t>Intermediaciones realizadas (Promoción de mercaditos agrícolas y levantamientos de nuevos mercados)</t>
  </si>
  <si>
    <t xml:space="preserve">Realizar charlas formativas que promuevan el desarrollo integral de los participantes del proyecto Agricultura familiar en sus actividades productivas </t>
  </si>
  <si>
    <t>Dirección de Corordinación Regional</t>
  </si>
  <si>
    <t>Listados de participantes, fotos</t>
  </si>
  <si>
    <t>Charlas realizadas</t>
  </si>
  <si>
    <t>Actividades realizadas</t>
  </si>
  <si>
    <t>Generar demanda de clientes Red de Comercio Solidario para dulces artesanales  (Distrito Nacional)</t>
  </si>
  <si>
    <t>Realizar talleres de reforzamiento en Educación Financiera, Emprendimiento y Desarrollo Personal dirigidos a mujeres Súper Emprendedoras, en colaboración con plataformas o empresas aliadas especializadas en formación y herramientas digitales.</t>
  </si>
  <si>
    <t>Impartir charlas a participantes sobre la cultura del ahorro en coordinación</t>
  </si>
  <si>
    <t>Impartir charlas a participantes sobre acceso a microcréditos con entidades financieras destinadas al microcredito</t>
  </si>
  <si>
    <t>Coordinar capacitaciones con entidades Aliadas, sobre cooperativismo.</t>
  </si>
  <si>
    <t>Integrar a participantes de Supérate con autismo, discapacidad y otras condiciones en capacitaciones de habilidades terapéuticas y vocacionales (aulas inclusivas) - (San Cristóbal, Boca Chica y Santo Domingo)</t>
  </si>
  <si>
    <t>Capacitar colaboradores en estrategias y/o técnicas de arbodaje a los hogares para el proceso de acompañamiento sociofamiliar (Fase I)</t>
  </si>
  <si>
    <t>Capacitar colaboradores en estrategias y/o técnicas de arbodaje a los hogares para el proceso de acompañamiento sociofamiliar (Fase II)</t>
  </si>
  <si>
    <t>Capacitar colaboradores en estrategias y/o técnicas de arbodaje a los hogares para el proceso de acompañamiento sociofamiliar (Fase III)</t>
  </si>
  <si>
    <t>Sensibilizar hogares sobre la  Ruta de Superación de la Pobreza (Fase I)</t>
  </si>
  <si>
    <t>Sensibilizar hogares sobre la  Ruta de Superación de la Pobreza (Fase II)</t>
  </si>
  <si>
    <t>Sensibilizar hogares sobre la  Ruta de Superación de la Pobreza (Fase III)</t>
  </si>
  <si>
    <t>Incluir niños/as de 0-2 años de edad de hogares participantes del programa en el sistema de información  para asegurar su integración en el proceso de verificación de corresponsabilidades</t>
  </si>
  <si>
    <t>Incluir niños/as de 3-5 años de edad de hogares participantes del programa en el sistema de información  para asegurar su integración en el proceso de verificación de corresponsabilidades</t>
  </si>
  <si>
    <t>Incluir embarazadas de hogares participantes del programa en el sistema de información  para asegurar su integración en el proceso de verificación de corresponsabilidades</t>
  </si>
  <si>
    <t xml:space="preserve">Realizar eventos gastronomicos en territorios priorizados donde se utilicen productos de agricultoras locales. </t>
  </si>
  <si>
    <t>Realizar graduación de agentes multiplicadoras en la guia metodológica GAM</t>
  </si>
  <si>
    <t>Graduación realizada</t>
  </si>
  <si>
    <t>Realizar encuentro navideño de integración y entrega de juguetes a familias acogedoras de NNA</t>
  </si>
  <si>
    <t xml:space="preserve">Realización charlas sobre prevención de violencia en la niñez y derechos fundamentales </t>
  </si>
  <si>
    <t>Realizar entrega de mochilas y útiles escolares a familias acogedoras para los NNA.</t>
  </si>
  <si>
    <t>Listado de entrega sellado y firmado, Fotos</t>
  </si>
  <si>
    <t xml:space="preserve">Encuentro realizado </t>
  </si>
  <si>
    <t>Charla realizada</t>
  </si>
  <si>
    <t>Aplicar y procesar  evaluación de desempeño a los/as colaboradores/as (Oficina Central D.N y dependencias Regionales)</t>
  </si>
  <si>
    <t>Correo remisión de matriz de incidentes - Dirección de Género</t>
  </si>
  <si>
    <t>#acciones ejecutadas en los mecanismos de coordinación interinstitucional</t>
  </si>
  <si>
    <t>Realizar acercamientos con las organizaciones comunitarias identificadas para vinculación a red comunitaria  (territorio nacional)</t>
  </si>
  <si>
    <t>Realizar encuestas de Satisfacción al Ciudadadano/a, a usuarios/as en zonas de servicios (Distrito Nacional y dependencias regionales)</t>
  </si>
  <si>
    <t>Diseñar y publicar infografías para promoción de los Clubes de Chicas</t>
  </si>
  <si>
    <t>Realizar seguimiento y monitoreo de los planes locales en Azua y Santo Domingo Este como parte del plan de trabajo de equipo técnico</t>
  </si>
  <si>
    <t>Direcciones Regionales</t>
  </si>
  <si>
    <t>Planes locales actualizados/verificados/informe de avance</t>
  </si>
  <si>
    <t>Planes locales actualizados</t>
  </si>
  <si>
    <t xml:space="preserve">3.1.1.3 Producto: Servicios de cuidados domiciliarios     </t>
  </si>
  <si>
    <t>Identificación de hogares elegibles para la provisión del servicio domiciliario de cuidados</t>
  </si>
  <si>
    <t>SIUBEN, MEPyD, Coordinación Territorial de Supérate</t>
  </si>
  <si>
    <t>Listado</t>
  </si>
  <si>
    <t>Hogares elegibles</t>
  </si>
  <si>
    <t># expedientes de participantes a recibir el servicio de cuidados</t>
  </si>
  <si>
    <t>Creación de expedientes de participantes a recibir el servicio de cuidados</t>
  </si>
  <si>
    <t>SIUBEN</t>
  </si>
  <si>
    <t>Reporte de expedientes</t>
  </si>
  <si>
    <t>Expedientes creados</t>
  </si>
  <si>
    <t># de diseño del plan del sistema de referencia y contra referencia de los servicios de cuidados</t>
  </si>
  <si>
    <t>Gestionar el diseño del plan del sistema de referencia y contra referencia de los servicios de cuidados</t>
  </si>
  <si>
    <t>SIUBEN/ MEPYD/ Entidades de la Mesa a nivel central y local</t>
  </si>
  <si>
    <t>Módulos diseñados e implementados</t>
  </si>
  <si>
    <t># de acompañamientos a la mesa intersectorial</t>
  </si>
  <si>
    <t>Acompañar la coordinación de la mesa intersectorial del Piloto de Cuidados en territorios priorizados</t>
  </si>
  <si>
    <t>MEPyD</t>
  </si>
  <si>
    <t>Listados de asistencia/Minutas/Fotografías</t>
  </si>
  <si>
    <t xml:space="preserve">3.1.1.6 Producto: Coordinación con entidades encargadas de servicios de cuidado para la ampliación de la cobertura de hogares pobres y vulnerables.       </t>
  </si>
  <si>
    <t>Elaborar plan de trabajo conforme al convenio Marco para integrar los planes locales de cuidado con el objetivo de ampliar la cobertura de hogares pobres y vulnerables.</t>
  </si>
  <si>
    <t>SIUBEN, MEPYD, INAIPI y CONAPE</t>
  </si>
  <si>
    <t>Documento final del Plan de trabajo</t>
  </si>
  <si>
    <t>Plan elaborado y aprobado</t>
  </si>
  <si>
    <t>Realizar encuentros con actores claves del sector privado para aunar esfuerzos de cara al cumplimiento de piloto</t>
  </si>
  <si>
    <t>Dirección de Vinculación, Interinstitucional, Dirección Jurídica, Sociedad Civil, Mesa Intersectorial</t>
  </si>
  <si>
    <t xml:space="preserve">Resultado 3.1.3: Impulsada una red articulada de cuidadores/as calificados a nivel comunitario con énfasis en la inserción laboral de mujeres en situación de pobreza.                   </t>
  </si>
  <si>
    <t xml:space="preserve">3.1.3.1 Producto: Captación de participantes para certificarse en las acciones formativas del INFOTEP en cuidados     </t>
  </si>
  <si>
    <t># de sensibilizaciones realizadas</t>
  </si>
  <si>
    <t>Sensibilización de perfiles referidos para certificarse en cuidados</t>
  </si>
  <si>
    <t>Infotep/ Dirección de Capacitación</t>
  </si>
  <si>
    <t>Listados de asistencia/Fotografías</t>
  </si>
  <si>
    <t>Sensibilizaciones realizadas</t>
  </si>
  <si>
    <t xml:space="preserve">3.1.3.3 Producto: Diseño de protocolos sobre servicios de cuidados.    </t>
  </si>
  <si>
    <t># de diseño del modelo de gestion de servicio dominiciliario</t>
  </si>
  <si>
    <t>Acompañamiento en el diseño del modelo de gestión del servicio domiciliario de cuidados para la población adulto mayor con nivel de dependencia</t>
  </si>
  <si>
    <t>CONAPE</t>
  </si>
  <si>
    <t>Modelo de gestión del servicio domiciliario</t>
  </si>
  <si>
    <t>Estructurar la red de cuidadores/as</t>
  </si>
  <si>
    <t>Documento con modelo de organización y gestión para la red de cuidadoras/es</t>
  </si>
  <si>
    <t>Levantamiento y diseño para proceso de registro de los/as cuidadores/as en la base de datos de multiservicios de Supérate</t>
  </si>
  <si>
    <t>Base de datos del multiservicios</t>
  </si>
  <si>
    <t>Hogares identificados</t>
  </si>
  <si>
    <t>Colaboradores capacitados</t>
  </si>
  <si>
    <t xml:space="preserve"> Nota: la ejecución de este producto es lograda con el presupuesto asignado en el programa 12, producto 01 sobre acciones comunes.</t>
  </si>
  <si>
    <t xml:space="preserve">Nota: la ejecución de este producto es lograda con el presupuesto asignado al programa 45, actividad 0002  (PoR) - RD$40,000,000.00 y fondos internacionales </t>
  </si>
  <si>
    <t>Nota: la ejecución de este producto es lograda con el presupuesto asignado al programa 45, actividad 0002  (PoR) - RD$40,000,000.00</t>
  </si>
  <si>
    <t>Nota: la ejecución de este producto es lograda a través del presupuesto asignado al producto 12, que asciende a RD$109,671,764.00</t>
  </si>
  <si>
    <t>#  de participantes vulnerables que egresan de 
formación técnica vocacional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</si>
</sst>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b/>
      <i/>
      <sz val="11"/>
      <name val="Tahoma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Tahoma"/>
      <family val="2"/>
    </font>
    <font>
      <b/>
      <sz val="11"/>
      <color rgb="FFFF0000"/>
      <name val="Tahoma"/>
      <family val="2"/>
    </font>
    <font>
      <b/>
      <i/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color rgb="FF000000"/>
      <name val="Tahoma"/>
      <family val="2"/>
    </font>
    <font>
      <sz val="11"/>
      <color theme="0"/>
      <name val="Tahoma"/>
      <family val="2"/>
    </font>
    <font>
      <b/>
      <sz val="11"/>
      <color theme="9" tint="-0.499984740745262"/>
      <name val="Tahoma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8" tint="-0.249977111117893"/>
      <name val="Tahoma"/>
      <family val="2"/>
    </font>
    <font>
      <b/>
      <i/>
      <sz val="10"/>
      <name val="Tahoma"/>
      <family val="2"/>
    </font>
    <font>
      <b/>
      <i/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ADB9CA"/>
        <bgColor rgb="FFADB9CA"/>
      </patternFill>
    </fill>
    <fill>
      <patternFill patternType="solid">
        <fgColor rgb="FF333F4F"/>
        <bgColor rgb="FF333F4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BE4D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C343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ADB9CA"/>
      </patternFill>
    </fill>
    <fill>
      <patternFill patternType="solid">
        <fgColor theme="7" tint="0.79998168889431442"/>
        <bgColor rgb="FFDEEAF6"/>
      </patternFill>
    </fill>
    <fill>
      <patternFill patternType="solid">
        <fgColor theme="7" tint="0.79998168889431442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6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top"/>
    </xf>
    <xf numFmtId="0" fontId="3" fillId="0" borderId="0" xfId="3" applyFont="1"/>
    <xf numFmtId="0" fontId="4" fillId="0" borderId="11" xfId="3" applyFont="1" applyBorder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164" fontId="4" fillId="5" borderId="12" xfId="3" applyNumberFormat="1" applyFont="1" applyFill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left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165" fontId="4" fillId="6" borderId="1" xfId="3" applyNumberFormat="1" applyFont="1" applyFill="1" applyBorder="1" applyAlignment="1">
      <alignment horizontal="center" vertical="center" wrapText="1"/>
    </xf>
    <xf numFmtId="165" fontId="4" fillId="7" borderId="1" xfId="3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  <protection locked="0"/>
    </xf>
    <xf numFmtId="165" fontId="4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/>
    <xf numFmtId="0" fontId="3" fillId="0" borderId="1" xfId="3" applyFont="1" applyBorder="1" applyAlignment="1">
      <alignment horizontal="center" vertical="center" wrapText="1"/>
    </xf>
    <xf numFmtId="165" fontId="3" fillId="0" borderId="1" xfId="3" applyNumberFormat="1" applyFont="1" applyBorder="1" applyAlignment="1">
      <alignment horizontal="center" vertical="center" wrapText="1"/>
    </xf>
    <xf numFmtId="165" fontId="4" fillId="6" borderId="1" xfId="3" applyNumberFormat="1" applyFont="1" applyFill="1" applyBorder="1" applyAlignment="1">
      <alignment horizontal="right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 wrapText="1"/>
      <protection locked="0"/>
    </xf>
    <xf numFmtId="165" fontId="4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8" borderId="1" xfId="3" applyFont="1" applyFill="1" applyBorder="1" applyAlignment="1" applyProtection="1">
      <alignment horizontal="center" vertical="center" wrapText="1"/>
      <protection locked="0"/>
    </xf>
    <xf numFmtId="165" fontId="3" fillId="0" borderId="1" xfId="3" applyNumberFormat="1" applyFont="1" applyBorder="1" applyAlignment="1" applyProtection="1">
      <alignment horizontal="center" vertical="center" wrapText="1"/>
      <protection locked="0"/>
    </xf>
    <xf numFmtId="165" fontId="4" fillId="0" borderId="1" xfId="3" applyNumberFormat="1" applyFont="1" applyBorder="1" applyAlignment="1">
      <alignment horizontal="center" vertical="center" wrapText="1"/>
    </xf>
    <xf numFmtId="165" fontId="4" fillId="6" borderId="25" xfId="3" applyNumberFormat="1" applyFont="1" applyFill="1" applyBorder="1" applyAlignment="1">
      <alignment horizontal="center" vertical="center" wrapText="1"/>
    </xf>
    <xf numFmtId="165" fontId="4" fillId="6" borderId="11" xfId="3" applyNumberFormat="1" applyFont="1" applyFill="1" applyBorder="1" applyAlignment="1">
      <alignment horizontal="center" vertical="center" wrapText="1"/>
    </xf>
    <xf numFmtId="165" fontId="3" fillId="8" borderId="1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/>
      <protection locked="0"/>
    </xf>
    <xf numFmtId="165" fontId="3" fillId="0" borderId="1" xfId="3" applyNumberFormat="1" applyFont="1" applyBorder="1" applyAlignment="1" applyProtection="1">
      <alignment horizontal="center" vertical="center"/>
      <protection locked="0"/>
    </xf>
    <xf numFmtId="0" fontId="3" fillId="0" borderId="1" xfId="3" applyFont="1" applyBorder="1"/>
    <xf numFmtId="0" fontId="3" fillId="0" borderId="1" xfId="3" applyFont="1" applyBorder="1" applyProtection="1">
      <protection locked="0"/>
    </xf>
    <xf numFmtId="164" fontId="4" fillId="0" borderId="1" xfId="3" applyNumberFormat="1" applyFont="1" applyBorder="1" applyAlignment="1" applyProtection="1">
      <alignment wrapText="1"/>
      <protection locked="0"/>
    </xf>
    <xf numFmtId="0" fontId="7" fillId="0" borderId="1" xfId="3" applyFont="1" applyBorder="1" applyProtection="1">
      <protection locked="0"/>
    </xf>
    <xf numFmtId="0" fontId="3" fillId="0" borderId="1" xfId="3" applyFont="1" applyBorder="1" applyAlignment="1" applyProtection="1">
      <alignment horizontal="left" vertical="center" wrapText="1"/>
      <protection locked="0"/>
    </xf>
    <xf numFmtId="165" fontId="3" fillId="8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>
      <alignment horizontal="center" vertical="center" wrapText="1"/>
    </xf>
    <xf numFmtId="0" fontId="3" fillId="8" borderId="0" xfId="3" applyFont="1" applyFill="1"/>
    <xf numFmtId="165" fontId="4" fillId="6" borderId="1" xfId="3" applyNumberFormat="1" applyFont="1" applyFill="1" applyBorder="1" applyAlignment="1">
      <alignment horizontal="center" wrapText="1"/>
    </xf>
    <xf numFmtId="165" fontId="14" fillId="6" borderId="1" xfId="3" applyNumberFormat="1" applyFont="1" applyFill="1" applyBorder="1"/>
    <xf numFmtId="165" fontId="3" fillId="0" borderId="12" xfId="3" applyNumberFormat="1" applyFont="1" applyBorder="1" applyAlignment="1">
      <alignment horizontal="center" vertical="center" wrapText="1"/>
    </xf>
    <xf numFmtId="165" fontId="5" fillId="6" borderId="1" xfId="3" applyNumberFormat="1" applyFont="1" applyFill="1" applyBorder="1" applyAlignment="1" applyProtection="1">
      <alignment horizontal="center" vertical="center" wrapText="1"/>
      <protection locked="0"/>
    </xf>
    <xf numFmtId="165" fontId="4" fillId="7" borderId="11" xfId="3" applyNumberFormat="1" applyFont="1" applyFill="1" applyBorder="1" applyAlignment="1">
      <alignment horizontal="center" vertical="center" wrapText="1"/>
    </xf>
    <xf numFmtId="165" fontId="3" fillId="6" borderId="1" xfId="3" applyNumberFormat="1" applyFont="1" applyFill="1" applyBorder="1"/>
    <xf numFmtId="165" fontId="7" fillId="0" borderId="1" xfId="3" applyNumberFormat="1" applyFont="1" applyBorder="1" applyAlignment="1" applyProtection="1">
      <alignment horizontal="center" vertical="center" wrapText="1"/>
      <protection locked="0"/>
    </xf>
    <xf numFmtId="164" fontId="4" fillId="12" borderId="1" xfId="3" applyNumberFormat="1" applyFont="1" applyFill="1" applyBorder="1" applyAlignment="1">
      <alignment horizontal="center" vertical="center" wrapText="1"/>
    </xf>
    <xf numFmtId="165" fontId="4" fillId="6" borderId="1" xfId="3" applyNumberFormat="1" applyFont="1" applyFill="1" applyBorder="1"/>
    <xf numFmtId="165" fontId="5" fillId="6" borderId="1" xfId="3" applyNumberFormat="1" applyFont="1" applyFill="1" applyBorder="1" applyAlignment="1">
      <alignment horizontal="center" wrapText="1"/>
    </xf>
    <xf numFmtId="165" fontId="15" fillId="6" borderId="1" xfId="3" applyNumberFormat="1" applyFont="1" applyFill="1" applyBorder="1" applyAlignment="1">
      <alignment horizontal="center"/>
    </xf>
    <xf numFmtId="0" fontId="4" fillId="13" borderId="1" xfId="3" applyFont="1" applyFill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 vertical="top"/>
    </xf>
    <xf numFmtId="164" fontId="4" fillId="0" borderId="1" xfId="3" applyNumberFormat="1" applyFont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>
      <alignment horizontal="left" vertical="center"/>
    </xf>
    <xf numFmtId="164" fontId="4" fillId="5" borderId="1" xfId="3" applyNumberFormat="1" applyFont="1" applyFill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165" fontId="4" fillId="9" borderId="1" xfId="3" applyNumberFormat="1" applyFont="1" applyFill="1" applyBorder="1" applyAlignment="1">
      <alignment horizontal="center" vertical="center" wrapText="1"/>
    </xf>
    <xf numFmtId="0" fontId="3" fillId="15" borderId="0" xfId="3" applyFont="1" applyFill="1"/>
    <xf numFmtId="165" fontId="4" fillId="6" borderId="1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3" applyFont="1" applyProtection="1">
      <protection locked="0"/>
    </xf>
    <xf numFmtId="0" fontId="4" fillId="13" borderId="20" xfId="3" applyFont="1" applyFill="1" applyBorder="1" applyAlignment="1" applyProtection="1">
      <alignment horizontal="center" vertical="center"/>
      <protection locked="0"/>
    </xf>
    <xf numFmtId="0" fontId="4" fillId="13" borderId="21" xfId="3" applyFont="1" applyFill="1" applyBorder="1" applyAlignment="1" applyProtection="1">
      <alignment horizontal="center" vertical="center"/>
      <protection locked="0"/>
    </xf>
    <xf numFmtId="0" fontId="4" fillId="13" borderId="22" xfId="3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right" vertical="center"/>
    </xf>
    <xf numFmtId="164" fontId="4" fillId="5" borderId="0" xfId="3" applyNumberFormat="1" applyFont="1" applyFill="1" applyAlignment="1">
      <alignment horizontal="center" vertical="center" wrapText="1"/>
    </xf>
    <xf numFmtId="164" fontId="5" fillId="0" borderId="1" xfId="2" applyNumberFormat="1" applyFont="1" applyFill="1" applyBorder="1" applyAlignment="1" applyProtection="1">
      <alignment vertical="center" wrapText="1"/>
      <protection locked="0"/>
    </xf>
    <xf numFmtId="165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9" borderId="1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left" vertical="center" wrapText="1"/>
    </xf>
    <xf numFmtId="165" fontId="5" fillId="9" borderId="9" xfId="1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5" fontId="5" fillId="9" borderId="1" xfId="1" applyNumberFormat="1" applyFont="1" applyFill="1" applyBorder="1" applyAlignment="1" applyProtection="1">
      <alignment horizontal="left" vertical="center" wrapText="1"/>
      <protection locked="0"/>
    </xf>
    <xf numFmtId="164" fontId="5" fillId="0" borderId="7" xfId="2" applyNumberFormat="1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4" fillId="0" borderId="5" xfId="0" applyNumberFormat="1" applyFont="1" applyBorder="1" applyAlignment="1">
      <alignment horizontal="center" vertical="center" wrapText="1"/>
    </xf>
    <xf numFmtId="0" fontId="7" fillId="0" borderId="0" xfId="7" applyFont="1" applyAlignment="1">
      <alignment horizontal="left" vertical="top"/>
    </xf>
    <xf numFmtId="0" fontId="7" fillId="0" borderId="0" xfId="7" applyFont="1" applyAlignment="1">
      <alignment vertical="top"/>
    </xf>
    <xf numFmtId="0" fontId="7" fillId="0" borderId="0" xfId="7" applyFont="1"/>
    <xf numFmtId="0" fontId="5" fillId="0" borderId="0" xfId="7" applyFont="1" applyAlignment="1">
      <alignment horizontal="left" vertical="center" wrapText="1"/>
    </xf>
    <xf numFmtId="0" fontId="5" fillId="0" borderId="0" xfId="7" applyFont="1" applyAlignment="1">
      <alignment horizontal="center" vertical="center" wrapText="1"/>
    </xf>
    <xf numFmtId="164" fontId="5" fillId="5" borderId="12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164" fontId="5" fillId="0" borderId="11" xfId="7" applyNumberFormat="1" applyFont="1" applyBorder="1" applyAlignment="1">
      <alignment horizontal="left" vertical="center" wrapText="1"/>
    </xf>
    <xf numFmtId="164" fontId="5" fillId="0" borderId="11" xfId="7" applyNumberFormat="1" applyFont="1" applyBorder="1" applyAlignment="1">
      <alignment horizontal="center" vertical="center" wrapText="1"/>
    </xf>
    <xf numFmtId="165" fontId="5" fillId="6" borderId="11" xfId="7" applyNumberFormat="1" applyFont="1" applyFill="1" applyBorder="1" applyAlignment="1">
      <alignment horizontal="center" vertical="center" wrapText="1"/>
    </xf>
    <xf numFmtId="165" fontId="7" fillId="0" borderId="11" xfId="7" applyNumberFormat="1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164" fontId="7" fillId="0" borderId="11" xfId="7" applyNumberFormat="1" applyFont="1" applyBorder="1" applyAlignment="1">
      <alignment horizontal="center" vertical="center" wrapText="1"/>
    </xf>
    <xf numFmtId="165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4" fontId="7" fillId="0" borderId="25" xfId="7" applyNumberFormat="1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/>
    </xf>
    <xf numFmtId="164" fontId="5" fillId="8" borderId="12" xfId="7" applyNumberFormat="1" applyFont="1" applyFill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left" vertical="center" wrapText="1"/>
    </xf>
    <xf numFmtId="0" fontId="7" fillId="17" borderId="11" xfId="7" applyFont="1" applyFill="1" applyBorder="1" applyAlignment="1">
      <alignment horizontal="center" vertical="center" wrapText="1"/>
    </xf>
    <xf numFmtId="165" fontId="7" fillId="17" borderId="11" xfId="7" applyNumberFormat="1" applyFont="1" applyFill="1" applyBorder="1" applyAlignment="1">
      <alignment horizontal="center" vertical="center" wrapText="1"/>
    </xf>
    <xf numFmtId="0" fontId="7" fillId="17" borderId="11" xfId="7" applyFont="1" applyFill="1" applyBorder="1" applyAlignment="1">
      <alignment horizontal="center" vertical="center"/>
    </xf>
    <xf numFmtId="0" fontId="7" fillId="18" borderId="11" xfId="7" applyFont="1" applyFill="1" applyBorder="1" applyAlignment="1">
      <alignment horizontal="center" vertical="center" wrapText="1"/>
    </xf>
    <xf numFmtId="164" fontId="5" fillId="17" borderId="11" xfId="7" applyNumberFormat="1" applyFont="1" applyFill="1" applyBorder="1" applyAlignment="1">
      <alignment horizontal="center" vertical="center" wrapText="1"/>
    </xf>
    <xf numFmtId="0" fontId="7" fillId="17" borderId="0" xfId="7" applyFont="1" applyFill="1"/>
    <xf numFmtId="0" fontId="7" fillId="17" borderId="11" xfId="7" applyFont="1" applyFill="1" applyBorder="1" applyAlignment="1">
      <alignment horizontal="center" vertical="top"/>
    </xf>
    <xf numFmtId="0" fontId="7" fillId="0" borderId="11" xfId="7" applyFont="1" applyBorder="1" applyAlignment="1">
      <alignment horizontal="center" vertical="top"/>
    </xf>
    <xf numFmtId="165" fontId="5" fillId="20" borderId="11" xfId="7" applyNumberFormat="1" applyFont="1" applyFill="1" applyBorder="1" applyAlignment="1">
      <alignment horizontal="center" vertical="center" wrapText="1"/>
    </xf>
    <xf numFmtId="165" fontId="5" fillId="7" borderId="11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 vertical="top"/>
    </xf>
    <xf numFmtId="164" fontId="5" fillId="0" borderId="0" xfId="7" applyNumberFormat="1" applyFont="1" applyAlignment="1">
      <alignment horizontal="left" vertical="center" wrapText="1"/>
    </xf>
    <xf numFmtId="0" fontId="7" fillId="18" borderId="34" xfId="7" applyFont="1" applyFill="1" applyBorder="1" applyAlignment="1">
      <alignment horizontal="center" vertical="center" wrapText="1"/>
    </xf>
    <xf numFmtId="0" fontId="7" fillId="0" borderId="18" xfId="7" applyFont="1" applyBorder="1"/>
    <xf numFmtId="164" fontId="5" fillId="0" borderId="25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22" borderId="1" xfId="3" applyFont="1" applyFill="1" applyBorder="1" applyAlignment="1" applyProtection="1">
      <alignment horizontal="center" vertical="center" wrapText="1"/>
      <protection locked="0"/>
    </xf>
    <xf numFmtId="164" fontId="4" fillId="5" borderId="11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left" vertical="center" wrapText="1"/>
    </xf>
    <xf numFmtId="165" fontId="4" fillId="7" borderId="7" xfId="3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 applyProtection="1">
      <alignment horizontal="center" vertical="center" wrapText="1"/>
      <protection locked="0"/>
    </xf>
    <xf numFmtId="164" fontId="3" fillId="0" borderId="9" xfId="3" applyNumberFormat="1" applyFont="1" applyBorder="1" applyAlignment="1">
      <alignment horizontal="center" vertical="center" wrapText="1"/>
    </xf>
    <xf numFmtId="165" fontId="4" fillId="7" borderId="8" xfId="3" applyNumberFormat="1" applyFont="1" applyFill="1" applyBorder="1" applyAlignment="1">
      <alignment horizontal="center" vertical="center" wrapText="1"/>
    </xf>
    <xf numFmtId="165" fontId="4" fillId="7" borderId="10" xfId="3" applyNumberFormat="1" applyFont="1" applyFill="1" applyBorder="1" applyAlignment="1">
      <alignment horizontal="center" vertical="center" wrapText="1"/>
    </xf>
    <xf numFmtId="165" fontId="4" fillId="7" borderId="1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34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center" vertical="center" wrapText="1"/>
    </xf>
    <xf numFmtId="165" fontId="3" fillId="0" borderId="11" xfId="3" applyNumberFormat="1" applyFont="1" applyBorder="1" applyAlignment="1" applyProtection="1">
      <alignment horizontal="center" vertical="center" wrapText="1"/>
      <protection locked="0"/>
    </xf>
    <xf numFmtId="165" fontId="5" fillId="9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 applyProtection="1">
      <alignment horizontal="center" vertical="center" wrapText="1"/>
      <protection locked="0"/>
    </xf>
    <xf numFmtId="165" fontId="4" fillId="9" borderId="1" xfId="3" applyNumberFormat="1" applyFont="1" applyFill="1" applyBorder="1" applyAlignment="1">
      <alignment vertical="center" wrapText="1"/>
    </xf>
    <xf numFmtId="0" fontId="3" fillId="0" borderId="20" xfId="3" applyFont="1" applyBorder="1" applyAlignment="1">
      <alignment horizontal="center" vertical="center" wrapText="1"/>
    </xf>
    <xf numFmtId="164" fontId="4" fillId="0" borderId="22" xfId="3" applyNumberFormat="1" applyFont="1" applyBorder="1" applyAlignment="1">
      <alignment horizontal="center" vertical="center" wrapText="1"/>
    </xf>
    <xf numFmtId="164" fontId="3" fillId="0" borderId="25" xfId="3" applyNumberFormat="1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165" fontId="3" fillId="0" borderId="22" xfId="3" applyNumberFormat="1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8" borderId="9" xfId="3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165" fontId="4" fillId="9" borderId="12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left" vertical="top"/>
      <protection locked="0"/>
    </xf>
    <xf numFmtId="0" fontId="3" fillId="0" borderId="0" xfId="3" applyFont="1" applyAlignment="1" applyProtection="1">
      <alignment vertical="top"/>
      <protection locked="0"/>
    </xf>
    <xf numFmtId="164" fontId="4" fillId="0" borderId="16" xfId="3" applyNumberFormat="1" applyFont="1" applyBorder="1" applyAlignment="1">
      <alignment horizontal="left" vertical="center" wrapText="1"/>
    </xf>
    <xf numFmtId="164" fontId="4" fillId="12" borderId="1" xfId="3" applyNumberFormat="1" applyFont="1" applyFill="1" applyBorder="1" applyAlignment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  <protection locked="0"/>
    </xf>
    <xf numFmtId="164" fontId="4" fillId="0" borderId="7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7" fillId="0" borderId="20" xfId="3" applyFont="1" applyBorder="1" applyAlignment="1">
      <alignment vertical="center"/>
    </xf>
    <xf numFmtId="0" fontId="7" fillId="0" borderId="21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3" fillId="0" borderId="25" xfId="3" applyFont="1" applyBorder="1" applyAlignment="1" applyProtection="1">
      <alignment horizontal="center" vertical="center" wrapText="1"/>
      <protection locked="0"/>
    </xf>
    <xf numFmtId="0" fontId="4" fillId="13" borderId="1" xfId="3" applyFont="1" applyFill="1" applyBorder="1" applyAlignment="1">
      <alignment horizontal="center" vertical="center"/>
    </xf>
    <xf numFmtId="0" fontId="4" fillId="12" borderId="1" xfId="3" applyFont="1" applyFill="1" applyBorder="1" applyAlignment="1" applyProtection="1">
      <alignment horizontal="center" vertical="center"/>
      <protection locked="0"/>
    </xf>
    <xf numFmtId="0" fontId="3" fillId="12" borderId="1" xfId="3" applyFont="1" applyFill="1" applyBorder="1" applyAlignment="1" applyProtection="1">
      <alignment horizontal="center" vertical="top"/>
      <protection locked="0"/>
    </xf>
    <xf numFmtId="165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4" fillId="6" borderId="10" xfId="3" applyNumberFormat="1" applyFont="1" applyFill="1" applyBorder="1" applyAlignment="1">
      <alignment horizontal="center" vertical="center" wrapText="1"/>
    </xf>
    <xf numFmtId="164" fontId="4" fillId="0" borderId="15" xfId="3" applyNumberFormat="1" applyFont="1" applyBorder="1" applyAlignment="1">
      <alignment horizontal="center" vertical="center" wrapText="1"/>
    </xf>
    <xf numFmtId="165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1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left" vertical="center"/>
    </xf>
    <xf numFmtId="164" fontId="4" fillId="0" borderId="6" xfId="3" applyNumberFormat="1" applyFont="1" applyBorder="1" applyAlignment="1">
      <alignment horizontal="left" vertical="center" wrapText="1"/>
    </xf>
    <xf numFmtId="0" fontId="3" fillId="0" borderId="9" xfId="3" applyFont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11" fillId="22" borderId="9" xfId="3" applyFont="1" applyFill="1" applyBorder="1" applyAlignment="1" applyProtection="1">
      <alignment horizontal="center" vertical="center" wrapText="1"/>
      <protection locked="0"/>
    </xf>
    <xf numFmtId="0" fontId="4" fillId="0" borderId="4" xfId="3" applyFont="1" applyBorder="1" applyAlignment="1">
      <alignment horizontal="center" vertical="center"/>
    </xf>
    <xf numFmtId="0" fontId="3" fillId="0" borderId="0" xfId="3" applyFont="1" applyAlignment="1">
      <alignment vertical="center" wrapText="1"/>
    </xf>
    <xf numFmtId="164" fontId="4" fillId="0" borderId="9" xfId="3" applyNumberFormat="1" applyFont="1" applyBorder="1" applyAlignment="1">
      <alignment horizontal="left" vertical="center" wrapText="1"/>
    </xf>
    <xf numFmtId="165" fontId="3" fillId="0" borderId="9" xfId="3" applyNumberFormat="1" applyFont="1" applyBorder="1" applyAlignment="1">
      <alignment horizontal="center" vertical="center" wrapText="1"/>
    </xf>
    <xf numFmtId="165" fontId="3" fillId="0" borderId="7" xfId="3" applyNumberFormat="1" applyFont="1" applyBorder="1" applyAlignment="1" applyProtection="1">
      <alignment horizontal="center" vertical="center" wrapText="1"/>
      <protection locked="0"/>
    </xf>
    <xf numFmtId="164" fontId="3" fillId="12" borderId="1" xfId="3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5" fontId="4" fillId="6" borderId="9" xfId="3" applyNumberFormat="1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left" vertical="center"/>
    </xf>
    <xf numFmtId="165" fontId="4" fillId="6" borderId="12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>
      <alignment horizontal="center" vertical="center"/>
    </xf>
    <xf numFmtId="165" fontId="4" fillId="6" borderId="1" xfId="3" applyNumberFormat="1" applyFont="1" applyFill="1" applyBorder="1" applyAlignment="1">
      <alignment horizontal="left" vertical="center"/>
    </xf>
    <xf numFmtId="165" fontId="3" fillId="6" borderId="1" xfId="3" applyNumberFormat="1" applyFont="1" applyFill="1" applyBorder="1" applyAlignment="1">
      <alignment horizontal="left"/>
    </xf>
    <xf numFmtId="164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19" borderId="0" xfId="3" applyFont="1" applyFill="1"/>
    <xf numFmtId="165" fontId="7" fillId="8" borderId="1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10" borderId="0" xfId="7" applyFont="1" applyFill="1" applyAlignment="1">
      <alignment horizontal="center"/>
    </xf>
    <xf numFmtId="0" fontId="7" fillId="10" borderId="0" xfId="7" applyFont="1" applyFill="1"/>
    <xf numFmtId="165" fontId="7" fillId="0" borderId="25" xfId="7" applyNumberFormat="1" applyFont="1" applyBorder="1" applyAlignment="1">
      <alignment horizontal="center" vertical="center" wrapText="1"/>
    </xf>
    <xf numFmtId="0" fontId="3" fillId="0" borderId="20" xfId="3" applyFont="1" applyBorder="1" applyAlignment="1" applyProtection="1">
      <alignment horizontal="center" vertical="center" wrapText="1"/>
      <protection locked="0"/>
    </xf>
    <xf numFmtId="164" fontId="4" fillId="0" borderId="8" xfId="3" applyNumberFormat="1" applyFont="1" applyBorder="1" applyAlignment="1" applyProtection="1">
      <alignment horizontal="left" vertical="center" wrapText="1"/>
      <protection locked="0"/>
    </xf>
    <xf numFmtId="0" fontId="7" fillId="0" borderId="8" xfId="3" applyFont="1" applyBorder="1" applyProtection="1">
      <protection locked="0"/>
    </xf>
    <xf numFmtId="164" fontId="4" fillId="0" borderId="8" xfId="3" applyNumberFormat="1" applyFont="1" applyBorder="1" applyAlignment="1" applyProtection="1">
      <alignment horizontal="center" vertical="center" wrapText="1"/>
      <protection locked="0"/>
    </xf>
    <xf numFmtId="0" fontId="4" fillId="0" borderId="9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4" fontId="7" fillId="8" borderId="1" xfId="7" applyNumberFormat="1" applyFont="1" applyFill="1" applyBorder="1" applyAlignment="1">
      <alignment horizontal="center" vertical="center" wrapText="1"/>
    </xf>
    <xf numFmtId="164" fontId="5" fillId="8" borderId="1" xfId="7" applyNumberFormat="1" applyFont="1" applyFill="1" applyBorder="1" applyAlignment="1">
      <alignment horizontal="left" vertical="center" wrapText="1"/>
    </xf>
    <xf numFmtId="165" fontId="7" fillId="8" borderId="1" xfId="7" applyNumberFormat="1" applyFont="1" applyFill="1" applyBorder="1" applyAlignment="1">
      <alignment horizontal="center" vertical="center" wrapText="1"/>
    </xf>
    <xf numFmtId="165" fontId="7" fillId="16" borderId="1" xfId="7" applyNumberFormat="1" applyFont="1" applyFill="1" applyBorder="1" applyAlignment="1">
      <alignment horizontal="center" vertical="center" wrapText="1"/>
    </xf>
    <xf numFmtId="165" fontId="5" fillId="6" borderId="1" xfId="7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>
      <alignment horizontal="center" vertical="center" wrapText="1"/>
    </xf>
    <xf numFmtId="165" fontId="5" fillId="19" borderId="1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34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165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15" fillId="11" borderId="11" xfId="0" applyNumberFormat="1" applyFont="1" applyFill="1" applyBorder="1" applyAlignment="1">
      <alignment horizontal="center"/>
    </xf>
    <xf numFmtId="165" fontId="4" fillId="11" borderId="11" xfId="0" applyNumberFormat="1" applyFont="1" applyFill="1" applyBorder="1" applyAlignment="1">
      <alignment horizontal="center"/>
    </xf>
    <xf numFmtId="165" fontId="12" fillId="11" borderId="11" xfId="0" applyNumberFormat="1" applyFont="1" applyFill="1" applyBorder="1" applyAlignment="1">
      <alignment horizontal="center" vertical="center" wrapText="1"/>
    </xf>
    <xf numFmtId="165" fontId="5" fillId="11" borderId="11" xfId="0" applyNumberFormat="1" applyFont="1" applyFill="1" applyBorder="1" applyAlignment="1">
      <alignment horizontal="center"/>
    </xf>
    <xf numFmtId="165" fontId="5" fillId="6" borderId="1" xfId="3" applyNumberFormat="1" applyFont="1" applyFill="1" applyBorder="1" applyAlignment="1">
      <alignment horizontal="center"/>
    </xf>
    <xf numFmtId="9" fontId="4" fillId="6" borderId="1" xfId="10" applyFont="1" applyFill="1" applyBorder="1" applyAlignment="1">
      <alignment horizontal="center" vertical="center" wrapText="1"/>
    </xf>
    <xf numFmtId="164" fontId="3" fillId="0" borderId="15" xfId="3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5" fontId="4" fillId="9" borderId="1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25" borderId="1" xfId="3" applyFont="1" applyFill="1" applyBorder="1" applyAlignment="1" applyProtection="1">
      <alignment horizontal="center" vertical="center" wrapText="1"/>
      <protection locked="0"/>
    </xf>
    <xf numFmtId="165" fontId="4" fillId="6" borderId="8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22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0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1" xfId="3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21" fillId="6" borderId="11" xfId="7" applyNumberFormat="1" applyFont="1" applyFill="1" applyBorder="1" applyAlignment="1">
      <alignment horizontal="center" vertical="center" wrapText="1"/>
    </xf>
    <xf numFmtId="164" fontId="3" fillId="8" borderId="1" xfId="3" applyNumberFormat="1" applyFont="1" applyFill="1" applyBorder="1" applyAlignment="1">
      <alignment horizontal="center" vertical="center" wrapText="1"/>
    </xf>
    <xf numFmtId="0" fontId="7" fillId="9" borderId="1" xfId="3" applyFont="1" applyFill="1" applyBorder="1" applyAlignment="1">
      <alignment vertical="center"/>
    </xf>
    <xf numFmtId="0" fontId="7" fillId="9" borderId="1" xfId="3" applyFont="1" applyFill="1" applyBorder="1" applyProtection="1">
      <protection locked="0"/>
    </xf>
    <xf numFmtId="165" fontId="4" fillId="6" borderId="1" xfId="4" applyNumberFormat="1" applyFont="1" applyFill="1" applyBorder="1" applyAlignment="1" applyProtection="1">
      <alignment horizontal="center" vertical="center" wrapText="1"/>
    </xf>
    <xf numFmtId="165" fontId="4" fillId="6" borderId="9" xfId="4" applyNumberFormat="1" applyFont="1" applyFill="1" applyBorder="1" applyAlignment="1" applyProtection="1">
      <alignment horizontal="center" vertical="center" wrapText="1"/>
    </xf>
    <xf numFmtId="165" fontId="15" fillId="6" borderId="1" xfId="3" applyNumberFormat="1" applyFont="1" applyFill="1" applyBorder="1" applyAlignment="1" applyProtection="1">
      <alignment horizontal="center" vertical="center" wrapText="1"/>
      <protection locked="0"/>
    </xf>
    <xf numFmtId="165" fontId="15" fillId="6" borderId="1" xfId="3" applyNumberFormat="1" applyFont="1" applyFill="1" applyBorder="1" applyAlignment="1">
      <alignment horizontal="center" vertical="center" wrapText="1"/>
    </xf>
    <xf numFmtId="9" fontId="15" fillId="6" borderId="1" xfId="4" applyFont="1" applyFill="1" applyBorder="1" applyAlignment="1" applyProtection="1">
      <alignment horizontal="center" vertical="center" wrapText="1"/>
      <protection locked="0"/>
    </xf>
    <xf numFmtId="0" fontId="3" fillId="23" borderId="0" xfId="3" applyFont="1" applyFill="1"/>
    <xf numFmtId="165" fontId="4" fillId="0" borderId="9" xfId="3" applyNumberFormat="1" applyFont="1" applyBorder="1" applyAlignment="1">
      <alignment horizontal="center" vertical="center" wrapText="1"/>
    </xf>
    <xf numFmtId="0" fontId="3" fillId="26" borderId="0" xfId="3" applyFont="1" applyFill="1"/>
    <xf numFmtId="165" fontId="15" fillId="6" borderId="1" xfId="3" applyNumberFormat="1" applyFont="1" applyFill="1" applyBorder="1" applyAlignment="1">
      <alignment horizontal="center" vertical="center"/>
    </xf>
    <xf numFmtId="165" fontId="4" fillId="6" borderId="1" xfId="10" applyNumberFormat="1" applyFont="1" applyFill="1" applyBorder="1" applyAlignment="1" applyProtection="1">
      <alignment horizontal="center" vertical="center" wrapText="1"/>
      <protection locked="0"/>
    </xf>
    <xf numFmtId="165" fontId="5" fillId="9" borderId="8" xfId="3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5" fontId="4" fillId="9" borderId="0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4" fillId="0" borderId="0" xfId="0" applyFont="1"/>
    <xf numFmtId="0" fontId="25" fillId="27" borderId="0" xfId="0" applyFont="1" applyFill="1"/>
    <xf numFmtId="0" fontId="26" fillId="8" borderId="3" xfId="11" applyFont="1" applyFill="1" applyBorder="1" applyAlignment="1"/>
    <xf numFmtId="0" fontId="26" fillId="28" borderId="3" xfId="11" applyFont="1" applyFill="1" applyBorder="1" applyAlignment="1"/>
    <xf numFmtId="0" fontId="26" fillId="0" borderId="3" xfId="11" applyFont="1" applyFill="1" applyBorder="1" applyAlignment="1"/>
    <xf numFmtId="0" fontId="3" fillId="19" borderId="1" xfId="3" applyFont="1" applyFill="1" applyBorder="1"/>
    <xf numFmtId="165" fontId="3" fillId="19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19" borderId="7" xfId="3" applyNumberFormat="1" applyFont="1" applyFill="1" applyBorder="1" applyAlignment="1" applyProtection="1">
      <alignment horizontal="center" vertical="center" wrapText="1"/>
      <protection locked="0"/>
    </xf>
    <xf numFmtId="165" fontId="5" fillId="19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1" applyNumberFormat="1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3" fillId="10" borderId="0" xfId="3" applyFont="1" applyFill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3" fillId="29" borderId="0" xfId="3" applyFont="1" applyFill="1"/>
    <xf numFmtId="0" fontId="3" fillId="19" borderId="1" xfId="3" applyFont="1" applyFill="1" applyBorder="1" applyAlignment="1" applyProtection="1">
      <alignment horizontal="center" vertical="center" wrapText="1"/>
      <protection locked="0"/>
    </xf>
    <xf numFmtId="165" fontId="4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4" fillId="9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3" applyFont="1" applyBorder="1" applyAlignment="1" applyProtection="1">
      <alignment horizontal="center" vertical="center" wrapText="1"/>
      <protection locked="0"/>
    </xf>
    <xf numFmtId="165" fontId="6" fillId="9" borderId="8" xfId="3" applyNumberFormat="1" applyFont="1" applyFill="1" applyBorder="1" applyAlignment="1">
      <alignment vertical="center" wrapText="1"/>
    </xf>
    <xf numFmtId="164" fontId="4" fillId="30" borderId="1" xfId="3" applyNumberFormat="1" applyFont="1" applyFill="1" applyBorder="1" applyAlignment="1">
      <alignment horizontal="left" vertical="center" wrapText="1"/>
    </xf>
    <xf numFmtId="0" fontId="3" fillId="28" borderId="0" xfId="3" applyFont="1" applyFill="1"/>
    <xf numFmtId="164" fontId="3" fillId="0" borderId="1" xfId="3" applyNumberFormat="1" applyFont="1" applyBorder="1" applyAlignment="1">
      <alignment horizontal="center" vertical="center" wrapText="1"/>
    </xf>
    <xf numFmtId="165" fontId="7" fillId="0" borderId="11" xfId="7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/>
    </xf>
    <xf numFmtId="165" fontId="3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31" borderId="0" xfId="0" applyFont="1" applyFill="1" applyProtection="1">
      <protection locked="0"/>
    </xf>
    <xf numFmtId="0" fontId="3" fillId="29" borderId="0" xfId="0" applyFont="1" applyFill="1" applyProtection="1">
      <protection locked="0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4" fillId="0" borderId="1" xfId="3" applyNumberFormat="1" applyFont="1" applyBorder="1" applyAlignment="1">
      <alignment horizontal="left" vertical="center"/>
    </xf>
    <xf numFmtId="0" fontId="3" fillId="0" borderId="38" xfId="3" applyFont="1" applyBorder="1" applyAlignment="1" applyProtection="1">
      <alignment horizontal="center" vertical="center" wrapText="1"/>
      <protection locked="0"/>
    </xf>
    <xf numFmtId="165" fontId="3" fillId="32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9" xfId="3" applyNumberFormat="1" applyFont="1" applyFill="1" applyBorder="1" applyAlignment="1">
      <alignment vertical="center" wrapText="1"/>
    </xf>
    <xf numFmtId="164" fontId="4" fillId="0" borderId="1" xfId="3" applyNumberFormat="1" applyFont="1" applyBorder="1" applyAlignment="1">
      <alignment horizontal="left" vertical="center" wrapText="1"/>
    </xf>
    <xf numFmtId="0" fontId="7" fillId="0" borderId="1" xfId="3" applyFont="1" applyBorder="1"/>
    <xf numFmtId="164" fontId="4" fillId="0" borderId="6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1" xfId="3" applyFont="1" applyFill="1" applyBorder="1"/>
    <xf numFmtId="0" fontId="7" fillId="0" borderId="1" xfId="3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3" fillId="0" borderId="0" xfId="3" applyFont="1" applyFill="1"/>
    <xf numFmtId="165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165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165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165" fontId="4" fillId="6" borderId="9" xfId="3" applyNumberFormat="1" applyFont="1" applyFill="1" applyBorder="1" applyAlignment="1">
      <alignment horizontal="center" vertical="center" wrapText="1"/>
    </xf>
    <xf numFmtId="164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64" fontId="4" fillId="0" borderId="1" xfId="3" applyNumberFormat="1" applyFont="1" applyBorder="1" applyAlignment="1">
      <alignment horizontal="left" vertical="center" wrapText="1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11" fillId="0" borderId="9" xfId="3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 applyProtection="1">
      <alignment horizontal="center" vertical="center" wrapText="1"/>
      <protection locked="0"/>
    </xf>
    <xf numFmtId="165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8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3" applyFont="1" applyFill="1" applyBorder="1" applyAlignment="1" applyProtection="1">
      <alignment horizontal="center" vertical="center" wrapText="1"/>
      <protection locked="0"/>
    </xf>
    <xf numFmtId="164" fontId="3" fillId="8" borderId="15" xfId="3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165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8" borderId="6" xfId="2" applyNumberFormat="1" applyFont="1" applyFill="1" applyBorder="1" applyAlignment="1" applyProtection="1">
      <alignment horizontal="left" vertical="center" wrapText="1"/>
      <protection locked="0"/>
    </xf>
    <xf numFmtId="0" fontId="4" fillId="33" borderId="0" xfId="3" applyFont="1" applyFill="1" applyAlignment="1">
      <alignment horizontal="center" vertical="center"/>
    </xf>
    <xf numFmtId="164" fontId="4" fillId="16" borderId="1" xfId="3" applyNumberFormat="1" applyFont="1" applyFill="1" applyBorder="1" applyAlignment="1">
      <alignment horizontal="left" vertical="center" wrapText="1"/>
    </xf>
    <xf numFmtId="164" fontId="4" fillId="8" borderId="1" xfId="3" applyNumberFormat="1" applyFont="1" applyFill="1" applyBorder="1" applyAlignment="1">
      <alignment horizontal="left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3" fillId="8" borderId="11" xfId="0" applyNumberFormat="1" applyFont="1" applyFill="1" applyBorder="1" applyAlignment="1">
      <alignment horizontal="center" vertical="center" wrapText="1"/>
    </xf>
    <xf numFmtId="0" fontId="3" fillId="8" borderId="1" xfId="3" applyFont="1" applyFill="1" applyBorder="1"/>
    <xf numFmtId="165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9" xfId="3" applyNumberFormat="1" applyFont="1" applyFill="1" applyBorder="1" applyAlignment="1">
      <alignment horizontal="center" vertical="center" wrapText="1"/>
    </xf>
    <xf numFmtId="164" fontId="4" fillId="8" borderId="9" xfId="3" applyNumberFormat="1" applyFont="1" applyFill="1" applyBorder="1" applyAlignment="1">
      <alignment horizontal="left" vertical="center" wrapText="1"/>
    </xf>
    <xf numFmtId="165" fontId="4" fillId="6" borderId="9" xfId="3" applyNumberFormat="1" applyFont="1" applyFill="1" applyBorder="1" applyAlignment="1">
      <alignment horizontal="center" vertical="center" wrapText="1"/>
    </xf>
    <xf numFmtId="165" fontId="4" fillId="6" borderId="8" xfId="3" applyNumberFormat="1" applyFont="1" applyFill="1" applyBorder="1" applyAlignment="1">
      <alignment horizontal="center" vertical="center" wrapText="1"/>
    </xf>
    <xf numFmtId="165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5" fillId="6" borderId="12" xfId="7" applyNumberFormat="1" applyFont="1" applyFill="1" applyBorder="1" applyAlignment="1">
      <alignment horizontal="center" vertical="center" wrapText="1"/>
    </xf>
    <xf numFmtId="164" fontId="5" fillId="0" borderId="34" xfId="7" applyNumberFormat="1" applyFont="1" applyBorder="1" applyAlignment="1">
      <alignment horizontal="left" vertical="center" wrapText="1"/>
    </xf>
    <xf numFmtId="164" fontId="7" fillId="0" borderId="1" xfId="7" applyNumberFormat="1" applyFont="1" applyBorder="1" applyAlignment="1">
      <alignment horizontal="center" vertical="center" wrapText="1"/>
    </xf>
    <xf numFmtId="165" fontId="4" fillId="6" borderId="9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3" applyFont="1" applyBorder="1" applyAlignment="1">
      <alignment vertical="center" wrapText="1"/>
    </xf>
    <xf numFmtId="0" fontId="4" fillId="0" borderId="0" xfId="3" applyFont="1" applyBorder="1" applyAlignment="1">
      <alignment vertical="center" wrapText="1"/>
    </xf>
    <xf numFmtId="0" fontId="4" fillId="0" borderId="32" xfId="3" applyFont="1" applyBorder="1" applyAlignment="1">
      <alignment vertical="center" wrapText="1"/>
    </xf>
    <xf numFmtId="164" fontId="5" fillId="1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10" borderId="0" xfId="0" applyFont="1" applyFill="1" applyAlignment="1" applyProtection="1">
      <alignment horizontal="center"/>
      <protection locked="0"/>
    </xf>
    <xf numFmtId="164" fontId="5" fillId="0" borderId="9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0" fontId="7" fillId="29" borderId="1" xfId="0" applyFont="1" applyFill="1" applyBorder="1"/>
    <xf numFmtId="44" fontId="5" fillId="9" borderId="1" xfId="13" applyFont="1" applyFill="1" applyBorder="1" applyAlignment="1" applyProtection="1">
      <alignment horizontal="right" vertical="center" wrapText="1"/>
      <protection locked="0"/>
    </xf>
    <xf numFmtId="164" fontId="3" fillId="24" borderId="1" xfId="3" applyNumberFormat="1" applyFont="1" applyFill="1" applyBorder="1" applyAlignment="1">
      <alignment horizontal="center" vertical="center" wrapText="1"/>
    </xf>
    <xf numFmtId="164" fontId="4" fillId="24" borderId="1" xfId="3" applyNumberFormat="1" applyFont="1" applyFill="1" applyBorder="1" applyAlignment="1">
      <alignment horizontal="left" vertical="center" wrapText="1"/>
    </xf>
    <xf numFmtId="165" fontId="3" fillId="24" borderId="1" xfId="0" applyNumberFormat="1" applyFont="1" applyFill="1" applyBorder="1" applyAlignment="1">
      <alignment horizontal="center" vertical="center" wrapText="1"/>
    </xf>
    <xf numFmtId="0" fontId="11" fillId="24" borderId="1" xfId="3" applyFont="1" applyFill="1" applyBorder="1" applyAlignment="1" applyProtection="1">
      <alignment horizontal="center" vertical="center" wrapText="1"/>
      <protection locked="0"/>
    </xf>
    <xf numFmtId="165" fontId="4" fillId="24" borderId="9" xfId="1" applyNumberFormat="1" applyFont="1" applyFill="1" applyBorder="1" applyAlignment="1" applyProtection="1">
      <alignment horizontal="center" vertical="center" wrapText="1"/>
      <protection locked="0"/>
    </xf>
    <xf numFmtId="165" fontId="4" fillId="24" borderId="9" xfId="1" applyNumberFormat="1" applyFont="1" applyFill="1" applyBorder="1" applyAlignment="1" applyProtection="1">
      <alignment horizontal="right" vertical="center" wrapText="1"/>
      <protection locked="0"/>
    </xf>
    <xf numFmtId="165" fontId="13" fillId="24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24" borderId="0" xfId="3" applyFont="1" applyFill="1"/>
    <xf numFmtId="164" fontId="4" fillId="35" borderId="1" xfId="3" applyNumberFormat="1" applyFont="1" applyFill="1" applyBorder="1" applyAlignment="1">
      <alignment horizontal="left" vertical="center" wrapText="1"/>
    </xf>
    <xf numFmtId="165" fontId="11" fillId="19" borderId="1" xfId="3" applyNumberFormat="1" applyFont="1" applyFill="1" applyBorder="1" applyAlignment="1" applyProtection="1">
      <alignment horizontal="center" vertical="center" wrapText="1"/>
      <protection locked="0"/>
    </xf>
    <xf numFmtId="164" fontId="3" fillId="35" borderId="1" xfId="3" applyNumberFormat="1" applyFont="1" applyFill="1" applyBorder="1" applyAlignment="1">
      <alignment horizontal="center" vertical="center" wrapText="1"/>
    </xf>
    <xf numFmtId="165" fontId="5" fillId="34" borderId="1" xfId="3" applyNumberFormat="1" applyFont="1" applyFill="1" applyBorder="1" applyAlignment="1" applyProtection="1">
      <alignment horizontal="center" vertical="center" wrapText="1"/>
      <protection locked="0"/>
    </xf>
    <xf numFmtId="165" fontId="15" fillId="34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19" borderId="23" xfId="3" applyFont="1" applyFill="1" applyBorder="1" applyAlignment="1">
      <alignment horizontal="center" vertical="center" wrapText="1"/>
    </xf>
    <xf numFmtId="0" fontId="11" fillId="19" borderId="1" xfId="3" applyFont="1" applyFill="1" applyBorder="1" applyAlignment="1" applyProtection="1">
      <alignment horizontal="center" vertical="center" wrapText="1"/>
      <protection locked="0"/>
    </xf>
    <xf numFmtId="165" fontId="12" fillId="34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19" borderId="23" xfId="3" applyFont="1" applyFill="1" applyBorder="1" applyAlignment="1">
      <alignment horizontal="center" vertical="center" wrapText="1"/>
    </xf>
    <xf numFmtId="164" fontId="7" fillId="35" borderId="1" xfId="3" applyNumberFormat="1" applyFont="1" applyFill="1" applyBorder="1" applyAlignment="1">
      <alignment horizontal="center" vertical="center" wrapText="1"/>
    </xf>
    <xf numFmtId="165" fontId="7" fillId="19" borderId="1" xfId="3" applyNumberFormat="1" applyFont="1" applyFill="1" applyBorder="1" applyAlignment="1" applyProtection="1">
      <alignment horizontal="center" vertical="center" wrapText="1"/>
      <protection locked="0"/>
    </xf>
    <xf numFmtId="165" fontId="7" fillId="19" borderId="3" xfId="3" applyNumberFormat="1" applyFont="1" applyFill="1" applyBorder="1" applyAlignment="1" applyProtection="1">
      <alignment horizontal="center" vertical="center" wrapText="1"/>
      <protection locked="0"/>
    </xf>
    <xf numFmtId="165" fontId="7" fillId="19" borderId="4" xfId="3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3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7" fillId="0" borderId="11" xfId="7" applyFont="1" applyFill="1" applyBorder="1" applyAlignment="1">
      <alignment horizontal="center" vertical="center" wrapText="1"/>
    </xf>
    <xf numFmtId="0" fontId="7" fillId="0" borderId="11" xfId="7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5" xfId="3" applyNumberFormat="1" applyFont="1" applyBorder="1" applyAlignment="1">
      <alignment horizontal="left" vertical="center" wrapText="1"/>
    </xf>
    <xf numFmtId="164" fontId="4" fillId="0" borderId="6" xfId="3" applyNumberFormat="1" applyFont="1" applyBorder="1" applyAlignment="1">
      <alignment horizontal="left" vertical="center" wrapText="1"/>
    </xf>
    <xf numFmtId="164" fontId="4" fillId="0" borderId="7" xfId="3" applyNumberFormat="1" applyFont="1" applyBorder="1" applyAlignment="1">
      <alignment horizontal="left" vertical="center" wrapText="1"/>
    </xf>
    <xf numFmtId="0" fontId="4" fillId="0" borderId="5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164" fontId="6" fillId="14" borderId="6" xfId="3" applyNumberFormat="1" applyFont="1" applyFill="1" applyBorder="1" applyAlignment="1">
      <alignment horizontal="center" vertical="center" wrapText="1"/>
    </xf>
    <xf numFmtId="164" fontId="6" fillId="14" borderId="5" xfId="3" applyNumberFormat="1" applyFont="1" applyFill="1" applyBorder="1" applyAlignment="1">
      <alignment horizontal="center" vertical="center" wrapText="1"/>
    </xf>
    <xf numFmtId="164" fontId="6" fillId="14" borderId="7" xfId="3" applyNumberFormat="1" applyFont="1" applyFill="1" applyBorder="1" applyAlignment="1">
      <alignment horizontal="center" vertical="center" wrapText="1"/>
    </xf>
    <xf numFmtId="0" fontId="4" fillId="9" borderId="33" xfId="3" applyFont="1" applyFill="1" applyBorder="1" applyAlignment="1">
      <alignment horizontal="center" vertical="center" wrapText="1"/>
    </xf>
    <xf numFmtId="0" fontId="4" fillId="9" borderId="2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7" fillId="0" borderId="1" xfId="3" applyFont="1" applyBorder="1"/>
    <xf numFmtId="0" fontId="4" fillId="0" borderId="1" xfId="3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164" fontId="4" fillId="0" borderId="5" xfId="3" applyNumberFormat="1" applyFont="1" applyBorder="1" applyAlignment="1">
      <alignment horizontal="left" vertical="center"/>
    </xf>
    <xf numFmtId="164" fontId="4" fillId="0" borderId="6" xfId="3" applyNumberFormat="1" applyFont="1" applyBorder="1" applyAlignment="1">
      <alignment horizontal="left" vertical="center"/>
    </xf>
    <xf numFmtId="164" fontId="4" fillId="0" borderId="7" xfId="3" applyNumberFormat="1" applyFont="1" applyBorder="1" applyAlignment="1">
      <alignment horizontal="left" vertical="center"/>
    </xf>
    <xf numFmtId="164" fontId="4" fillId="0" borderId="2" xfId="3" applyNumberFormat="1" applyFont="1" applyBorder="1" applyAlignment="1">
      <alignment horizontal="left" vertical="center" wrapText="1"/>
    </xf>
    <xf numFmtId="164" fontId="4" fillId="0" borderId="3" xfId="3" applyNumberFormat="1" applyFont="1" applyBorder="1" applyAlignment="1">
      <alignment horizontal="left" vertical="center" wrapText="1"/>
    </xf>
    <xf numFmtId="164" fontId="4" fillId="0" borderId="4" xfId="3" applyNumberFormat="1" applyFont="1" applyBorder="1" applyAlignment="1">
      <alignment horizontal="left" vertical="center" wrapText="1"/>
    </xf>
    <xf numFmtId="164" fontId="3" fillId="0" borderId="9" xfId="3" applyNumberFormat="1" applyFont="1" applyBorder="1" applyAlignment="1">
      <alignment horizontal="center" vertical="center" wrapText="1"/>
    </xf>
    <xf numFmtId="164" fontId="3" fillId="0" borderId="13" xfId="3" applyNumberFormat="1" applyFont="1" applyBorder="1" applyAlignment="1">
      <alignment horizontal="center" vertical="center" wrapText="1"/>
    </xf>
    <xf numFmtId="164" fontId="3" fillId="0" borderId="8" xfId="3" applyNumberFormat="1" applyFont="1" applyBorder="1" applyAlignment="1">
      <alignment horizontal="center" vertical="center" wrapText="1"/>
    </xf>
    <xf numFmtId="165" fontId="4" fillId="6" borderId="13" xfId="3" applyNumberFormat="1" applyFont="1" applyFill="1" applyBorder="1" applyAlignment="1">
      <alignment horizontal="center" vertical="center" wrapText="1"/>
    </xf>
    <xf numFmtId="165" fontId="4" fillId="6" borderId="8" xfId="3" applyNumberFormat="1" applyFont="1" applyFill="1" applyBorder="1" applyAlignment="1">
      <alignment horizontal="center" vertical="center" wrapText="1"/>
    </xf>
    <xf numFmtId="165" fontId="7" fillId="8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32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9" xfId="3" applyNumberFormat="1" applyFont="1" applyFill="1" applyBorder="1" applyAlignment="1">
      <alignment horizontal="center" vertical="center" wrapText="1"/>
    </xf>
    <xf numFmtId="0" fontId="3" fillId="0" borderId="9" xfId="3" applyFont="1" applyBorder="1" applyAlignment="1" applyProtection="1">
      <alignment horizontal="center" vertical="center" wrapText="1"/>
      <protection locked="0"/>
    </xf>
    <xf numFmtId="0" fontId="3" fillId="0" borderId="13" xfId="3" applyFont="1" applyBorder="1" applyAlignment="1" applyProtection="1">
      <alignment horizontal="center" vertical="center" wrapText="1"/>
      <protection locked="0"/>
    </xf>
    <xf numFmtId="0" fontId="3" fillId="0" borderId="8" xfId="3" applyFont="1" applyBorder="1" applyAlignment="1" applyProtection="1">
      <alignment horizontal="center" vertical="center" wrapText="1"/>
      <protection locked="0"/>
    </xf>
    <xf numFmtId="164" fontId="3" fillId="0" borderId="38" xfId="3" applyNumberFormat="1" applyFont="1" applyBorder="1" applyAlignment="1">
      <alignment horizontal="center" vertical="center" wrapText="1"/>
    </xf>
    <xf numFmtId="164" fontId="3" fillId="0" borderId="32" xfId="3" applyNumberFormat="1" applyFont="1" applyBorder="1" applyAlignment="1">
      <alignment horizontal="center" vertical="center" wrapText="1"/>
    </xf>
    <xf numFmtId="164" fontId="3" fillId="0" borderId="4" xfId="3" applyNumberFormat="1" applyFont="1" applyBorder="1" applyAlignment="1">
      <alignment horizontal="center" vertical="center" wrapText="1"/>
    </xf>
    <xf numFmtId="164" fontId="4" fillId="12" borderId="5" xfId="3" applyNumberFormat="1" applyFont="1" applyFill="1" applyBorder="1" applyAlignment="1">
      <alignment horizontal="left" vertical="center" wrapText="1"/>
    </xf>
    <xf numFmtId="164" fontId="4" fillId="12" borderId="6" xfId="3" applyNumberFormat="1" applyFont="1" applyFill="1" applyBorder="1" applyAlignment="1">
      <alignment horizontal="left" vertical="center" wrapText="1"/>
    </xf>
    <xf numFmtId="164" fontId="4" fillId="12" borderId="7" xfId="3" applyNumberFormat="1" applyFont="1" applyFill="1" applyBorder="1" applyAlignment="1">
      <alignment horizontal="left" vertical="center" wrapText="1"/>
    </xf>
    <xf numFmtId="0" fontId="7" fillId="0" borderId="30" xfId="0" applyFont="1" applyBorder="1" applyAlignment="1" applyProtection="1">
      <alignment horizontal="center" vertical="center" wrapText="1"/>
      <protection locked="0"/>
    </xf>
    <xf numFmtId="165" fontId="22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22" fillId="9" borderId="8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9" xfId="3" applyNumberFormat="1" applyFont="1" applyBorder="1" applyAlignment="1" applyProtection="1">
      <alignment horizontal="center" vertical="center" wrapText="1"/>
      <protection locked="0"/>
    </xf>
    <xf numFmtId="165" fontId="3" fillId="0" borderId="13" xfId="3" applyNumberFormat="1" applyFont="1" applyBorder="1" applyAlignment="1" applyProtection="1">
      <alignment horizontal="center" vertical="center" wrapText="1"/>
      <protection locked="0"/>
    </xf>
    <xf numFmtId="165" fontId="3" fillId="0" borderId="8" xfId="3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64" fontId="5" fillId="9" borderId="30" xfId="2" applyNumberFormat="1" applyFont="1" applyFill="1" applyBorder="1" applyAlignment="1">
      <alignment horizontal="center" vertical="center" wrapText="1"/>
    </xf>
    <xf numFmtId="164" fontId="5" fillId="9" borderId="2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>
      <alignment horizontal="left" vertical="center" wrapText="1"/>
    </xf>
    <xf numFmtId="0" fontId="7" fillId="0" borderId="9" xfId="0" applyFont="1" applyBorder="1"/>
    <xf numFmtId="164" fontId="5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5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6" xfId="2" applyNumberFormat="1" applyFont="1" applyFill="1" applyBorder="1" applyAlignment="1" applyProtection="1">
      <alignment horizontal="left" vertical="center" wrapText="1"/>
      <protection locked="0"/>
    </xf>
    <xf numFmtId="164" fontId="5" fillId="0" borderId="7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165" fontId="8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8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8" fillId="9" borderId="8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6" xfId="2" applyNumberFormat="1" applyFont="1" applyFill="1" applyBorder="1" applyAlignment="1" applyProtection="1">
      <alignment horizontal="left" vertical="center" wrapText="1"/>
      <protection locked="0"/>
    </xf>
    <xf numFmtId="164" fontId="4" fillId="0" borderId="7" xfId="2" applyNumberFormat="1" applyFont="1" applyFill="1" applyBorder="1" applyAlignment="1" applyProtection="1">
      <alignment horizontal="left" vertical="center" wrapText="1"/>
      <protection locked="0"/>
    </xf>
    <xf numFmtId="164" fontId="7" fillId="0" borderId="9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3" applyNumberFormat="1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/>
    </xf>
    <xf numFmtId="0" fontId="7" fillId="0" borderId="17" xfId="3" applyFont="1" applyBorder="1"/>
    <xf numFmtId="0" fontId="7" fillId="0" borderId="10" xfId="3" applyFont="1" applyBorder="1"/>
    <xf numFmtId="0" fontId="4" fillId="0" borderId="34" xfId="3" applyFont="1" applyBorder="1" applyAlignment="1">
      <alignment horizontal="left" vertical="center" wrapText="1"/>
    </xf>
    <xf numFmtId="0" fontId="4" fillId="0" borderId="24" xfId="3" applyFont="1" applyBorder="1" applyAlignment="1">
      <alignment horizontal="left" vertical="center" wrapText="1"/>
    </xf>
    <xf numFmtId="0" fontId="4" fillId="0" borderId="21" xfId="3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164" fontId="4" fillId="0" borderId="34" xfId="3" applyNumberFormat="1" applyFont="1" applyBorder="1" applyAlignment="1">
      <alignment horizontal="left" vertical="center" wrapText="1"/>
    </xf>
    <xf numFmtId="164" fontId="4" fillId="0" borderId="24" xfId="3" applyNumberFormat="1" applyFont="1" applyBorder="1" applyAlignment="1">
      <alignment horizontal="left" vertical="center" wrapText="1"/>
    </xf>
    <xf numFmtId="164" fontId="4" fillId="12" borderId="18" xfId="3" applyNumberFormat="1" applyFont="1" applyFill="1" applyBorder="1" applyAlignment="1">
      <alignment horizontal="left" vertical="center" wrapText="1"/>
    </xf>
    <xf numFmtId="164" fontId="4" fillId="12" borderId="0" xfId="3" applyNumberFormat="1" applyFont="1" applyFill="1" applyAlignment="1">
      <alignment horizontal="left" vertical="center" wrapText="1"/>
    </xf>
    <xf numFmtId="164" fontId="4" fillId="12" borderId="21" xfId="3" applyNumberFormat="1" applyFont="1" applyFill="1" applyBorder="1" applyAlignment="1">
      <alignment horizontal="left" vertical="center" wrapText="1"/>
    </xf>
    <xf numFmtId="0" fontId="15" fillId="12" borderId="1" xfId="3" applyFont="1" applyFill="1" applyBorder="1" applyAlignment="1">
      <alignment horizontal="left" vertical="center"/>
    </xf>
    <xf numFmtId="164" fontId="3" fillId="12" borderId="9" xfId="3" applyNumberFormat="1" applyFont="1" applyFill="1" applyBorder="1" applyAlignment="1">
      <alignment horizontal="center" vertical="center" wrapText="1"/>
    </xf>
    <xf numFmtId="164" fontId="3" fillId="12" borderId="13" xfId="3" applyNumberFormat="1" applyFont="1" applyFill="1" applyBorder="1" applyAlignment="1">
      <alignment horizontal="center" vertical="center" wrapText="1"/>
    </xf>
    <xf numFmtId="164" fontId="3" fillId="12" borderId="8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64" fontId="15" fillId="0" borderId="14" xfId="3" applyNumberFormat="1" applyFont="1" applyBorder="1" applyAlignment="1">
      <alignment horizontal="left" vertical="center"/>
    </xf>
    <xf numFmtId="164" fontId="15" fillId="0" borderId="15" xfId="3" applyNumberFormat="1" applyFont="1" applyBorder="1" applyAlignment="1">
      <alignment horizontal="left" vertical="center"/>
    </xf>
    <xf numFmtId="164" fontId="15" fillId="0" borderId="16" xfId="3" applyNumberFormat="1" applyFont="1" applyBorder="1" applyAlignment="1">
      <alignment horizontal="left" vertical="center"/>
    </xf>
    <xf numFmtId="0" fontId="4" fillId="0" borderId="15" xfId="3" applyFont="1" applyBorder="1" applyAlignment="1">
      <alignment horizontal="center" vertical="center"/>
    </xf>
    <xf numFmtId="0" fontId="4" fillId="0" borderId="39" xfId="3" applyFont="1" applyBorder="1" applyAlignment="1">
      <alignment horizontal="center" vertical="center"/>
    </xf>
    <xf numFmtId="164" fontId="4" fillId="12" borderId="1" xfId="3" applyNumberFormat="1" applyFont="1" applyFill="1" applyBorder="1" applyAlignment="1">
      <alignment horizontal="left" vertical="center" wrapText="1"/>
    </xf>
    <xf numFmtId="164" fontId="4" fillId="0" borderId="20" xfId="3" applyNumberFormat="1" applyFont="1" applyBorder="1" applyAlignment="1">
      <alignment horizontal="left" vertical="center" wrapText="1"/>
    </xf>
    <xf numFmtId="164" fontId="4" fillId="0" borderId="21" xfId="3" applyNumberFormat="1" applyFont="1" applyBorder="1" applyAlignment="1">
      <alignment horizontal="left" vertical="center" wrapText="1"/>
    </xf>
    <xf numFmtId="0" fontId="7" fillId="0" borderId="21" xfId="3" applyFont="1" applyBorder="1"/>
    <xf numFmtId="0" fontId="7" fillId="0" borderId="24" xfId="3" applyFont="1" applyBorder="1"/>
    <xf numFmtId="164" fontId="4" fillId="5" borderId="15" xfId="3" applyNumberFormat="1" applyFont="1" applyFill="1" applyBorder="1" applyAlignment="1">
      <alignment horizontal="center" vertical="center" wrapText="1"/>
    </xf>
    <xf numFmtId="164" fontId="4" fillId="5" borderId="21" xfId="3" applyNumberFormat="1" applyFont="1" applyFill="1" applyBorder="1" applyAlignment="1">
      <alignment horizontal="center" vertical="center" wrapText="1"/>
    </xf>
    <xf numFmtId="164" fontId="4" fillId="0" borderId="14" xfId="3" applyNumberFormat="1" applyFont="1" applyBorder="1" applyAlignment="1">
      <alignment horizontal="left" vertical="center" wrapText="1"/>
    </xf>
    <xf numFmtId="164" fontId="4" fillId="0" borderId="15" xfId="3" applyNumberFormat="1" applyFont="1" applyBorder="1" applyAlignment="1">
      <alignment horizontal="left" vertical="center" wrapText="1"/>
    </xf>
    <xf numFmtId="164" fontId="4" fillId="0" borderId="25" xfId="3" applyNumberFormat="1" applyFont="1" applyBorder="1" applyAlignment="1">
      <alignment horizontal="left" vertical="center" wrapText="1"/>
    </xf>
    <xf numFmtId="164" fontId="4" fillId="0" borderId="40" xfId="3" applyNumberFormat="1" applyFont="1" applyBorder="1" applyAlignment="1">
      <alignment horizontal="left" vertical="center" wrapText="1"/>
    </xf>
    <xf numFmtId="164" fontId="4" fillId="0" borderId="28" xfId="3" applyNumberFormat="1" applyFont="1" applyBorder="1" applyAlignment="1">
      <alignment horizontal="left" vertical="center" wrapText="1"/>
    </xf>
    <xf numFmtId="164" fontId="4" fillId="0" borderId="26" xfId="3" applyNumberFormat="1" applyFont="1" applyBorder="1" applyAlignment="1">
      <alignment horizontal="left" vertical="center" wrapText="1"/>
    </xf>
    <xf numFmtId="164" fontId="4" fillId="0" borderId="27" xfId="3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164" fontId="4" fillId="0" borderId="14" xfId="3" applyNumberFormat="1" applyFont="1" applyBorder="1" applyAlignment="1">
      <alignment horizontal="left" vertical="center"/>
    </xf>
    <xf numFmtId="164" fontId="4" fillId="0" borderId="15" xfId="3" applyNumberFormat="1" applyFont="1" applyBorder="1" applyAlignment="1">
      <alignment horizontal="left" vertical="center"/>
    </xf>
    <xf numFmtId="164" fontId="4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" xfId="2" applyNumberFormat="1" applyFont="1" applyFill="1" applyBorder="1" applyAlignment="1" applyProtection="1">
      <alignment horizontal="left" vertical="center" wrapText="1" indent="1"/>
      <protection locked="0"/>
    </xf>
    <xf numFmtId="0" fontId="3" fillId="12" borderId="9" xfId="3" applyFont="1" applyFill="1" applyBorder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 wrapText="1"/>
      <protection locked="0"/>
    </xf>
    <xf numFmtId="164" fontId="4" fillId="12" borderId="19" xfId="3" applyNumberFormat="1" applyFont="1" applyFill="1" applyBorder="1" applyAlignment="1">
      <alignment horizontal="left" vertical="center" wrapText="1"/>
    </xf>
    <xf numFmtId="165" fontId="13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13" fillId="9" borderId="13" xfId="1" applyNumberFormat="1" applyFont="1" applyFill="1" applyBorder="1" applyAlignment="1" applyProtection="1">
      <alignment horizontal="center" vertical="center" wrapText="1"/>
      <protection locked="0"/>
    </xf>
    <xf numFmtId="165" fontId="13" fillId="9" borderId="8" xfId="1" applyNumberFormat="1" applyFont="1" applyFill="1" applyBorder="1" applyAlignment="1" applyProtection="1">
      <alignment horizontal="center" vertical="center" wrapText="1"/>
      <protection locked="0"/>
    </xf>
    <xf numFmtId="165" fontId="4" fillId="6" borderId="28" xfId="3" applyNumberFormat="1" applyFont="1" applyFill="1" applyBorder="1" applyAlignment="1">
      <alignment horizontal="center" vertical="center" wrapText="1"/>
    </xf>
    <xf numFmtId="165" fontId="4" fillId="6" borderId="0" xfId="3" applyNumberFormat="1" applyFont="1" applyFill="1" applyAlignment="1">
      <alignment horizontal="center" vertical="center" wrapText="1"/>
    </xf>
    <xf numFmtId="165" fontId="4" fillId="6" borderId="3" xfId="3" applyNumberFormat="1" applyFont="1" applyFill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165" fontId="4" fillId="6" borderId="1" xfId="3" applyNumberFormat="1" applyFont="1" applyFill="1" applyBorder="1" applyAlignment="1">
      <alignment horizontal="center" vertical="center" wrapText="1"/>
    </xf>
    <xf numFmtId="164" fontId="4" fillId="0" borderId="22" xfId="3" applyNumberFormat="1" applyFont="1" applyBorder="1" applyAlignment="1">
      <alignment horizontal="left" vertical="center" wrapText="1"/>
    </xf>
    <xf numFmtId="165" fontId="13" fillId="6" borderId="9" xfId="3" applyNumberFormat="1" applyFont="1" applyFill="1" applyBorder="1" applyAlignment="1">
      <alignment horizontal="center" vertical="center" wrapText="1"/>
    </xf>
    <xf numFmtId="165" fontId="13" fillId="6" borderId="13" xfId="3" applyNumberFormat="1" applyFont="1" applyFill="1" applyBorder="1" applyAlignment="1">
      <alignment horizontal="center" vertical="center" wrapText="1"/>
    </xf>
    <xf numFmtId="165" fontId="13" fillId="6" borderId="8" xfId="3" applyNumberFormat="1" applyFont="1" applyFill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7" fillId="0" borderId="13" xfId="3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locked="0"/>
    </xf>
    <xf numFmtId="0" fontId="3" fillId="8" borderId="1" xfId="3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5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165" fontId="5" fillId="9" borderId="1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4" fillId="8" borderId="1" xfId="0" applyNumberFormat="1" applyFont="1" applyFill="1" applyBorder="1" applyAlignment="1">
      <alignment horizontal="left" vertical="center" wrapText="1"/>
    </xf>
    <xf numFmtId="0" fontId="7" fillId="8" borderId="1" xfId="0" applyFont="1" applyFill="1" applyBorder="1"/>
    <xf numFmtId="165" fontId="5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5" fillId="3" borderId="30" xfId="2" applyNumberFormat="1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7" fillId="0" borderId="12" xfId="7" applyFont="1" applyBorder="1" applyAlignment="1">
      <alignment horizontal="center"/>
    </xf>
    <xf numFmtId="0" fontId="7" fillId="0" borderId="17" xfId="7" applyFont="1" applyBorder="1"/>
    <xf numFmtId="0" fontId="5" fillId="0" borderId="14" xfId="7" applyFont="1" applyBorder="1" applyAlignment="1">
      <alignment horizontal="center" vertical="center"/>
    </xf>
    <xf numFmtId="0" fontId="5" fillId="0" borderId="15" xfId="7" applyFont="1" applyBorder="1" applyAlignment="1">
      <alignment horizontal="center" vertical="center"/>
    </xf>
    <xf numFmtId="0" fontId="5" fillId="0" borderId="18" xfId="7" applyFont="1" applyBorder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1" xfId="7" applyFont="1" applyBorder="1" applyAlignment="1">
      <alignment horizontal="center"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/>
    </xf>
    <xf numFmtId="0" fontId="5" fillId="0" borderId="1" xfId="7" applyFont="1" applyBorder="1" applyAlignment="1">
      <alignment horizontal="left" vertical="center" wrapText="1"/>
    </xf>
    <xf numFmtId="164" fontId="6" fillId="14" borderId="20" xfId="7" applyNumberFormat="1" applyFont="1" applyFill="1" applyBorder="1" applyAlignment="1">
      <alignment horizontal="center" vertical="center" wrapText="1"/>
    </xf>
    <xf numFmtId="0" fontId="16" fillId="0" borderId="21" xfId="7" applyFont="1" applyBorder="1" applyAlignment="1">
      <alignment vertical="center"/>
    </xf>
    <xf numFmtId="0" fontId="16" fillId="0" borderId="22" xfId="7" applyFont="1" applyBorder="1" applyAlignment="1">
      <alignment vertical="center"/>
    </xf>
    <xf numFmtId="164" fontId="6" fillId="14" borderId="35" xfId="7" applyNumberFormat="1" applyFont="1" applyFill="1" applyBorder="1" applyAlignment="1">
      <alignment horizontal="center" vertical="center" wrapText="1"/>
    </xf>
    <xf numFmtId="164" fontId="6" fillId="14" borderId="26" xfId="7" applyNumberFormat="1" applyFont="1" applyFill="1" applyBorder="1" applyAlignment="1">
      <alignment horizontal="center" vertical="center" wrapText="1"/>
    </xf>
    <xf numFmtId="164" fontId="5" fillId="0" borderId="34" xfId="7" applyNumberFormat="1" applyFont="1" applyBorder="1" applyAlignment="1">
      <alignment horizontal="left" vertical="center" wrapText="1"/>
    </xf>
    <xf numFmtId="164" fontId="5" fillId="0" borderId="24" xfId="7" applyNumberFormat="1" applyFont="1" applyBorder="1" applyAlignment="1">
      <alignment horizontal="left" vertical="center" wrapText="1"/>
    </xf>
    <xf numFmtId="0" fontId="7" fillId="0" borderId="24" xfId="7" applyFont="1" applyBorder="1"/>
    <xf numFmtId="164" fontId="5" fillId="12" borderId="34" xfId="7" applyNumberFormat="1" applyFont="1" applyFill="1" applyBorder="1" applyAlignment="1">
      <alignment horizontal="left"/>
    </xf>
    <xf numFmtId="164" fontId="5" fillId="12" borderId="24" xfId="7" applyNumberFormat="1" applyFont="1" applyFill="1" applyBorder="1" applyAlignment="1">
      <alignment horizontal="left"/>
    </xf>
    <xf numFmtId="164" fontId="5" fillId="0" borderId="25" xfId="7" applyNumberFormat="1" applyFont="1" applyBorder="1" applyAlignment="1">
      <alignment horizontal="left" vertical="center" wrapText="1"/>
    </xf>
    <xf numFmtId="164" fontId="7" fillId="0" borderId="12" xfId="7" applyNumberFormat="1" applyFont="1" applyBorder="1" applyAlignment="1">
      <alignment horizontal="center" vertical="center" wrapText="1"/>
    </xf>
    <xf numFmtId="164" fontId="7" fillId="0" borderId="10" xfId="7" applyNumberFormat="1" applyFont="1" applyBorder="1" applyAlignment="1">
      <alignment horizontal="center" vertical="center" wrapText="1"/>
    </xf>
    <xf numFmtId="165" fontId="21" fillId="6" borderId="14" xfId="7" applyNumberFormat="1" applyFont="1" applyFill="1" applyBorder="1" applyAlignment="1">
      <alignment horizontal="center" vertical="center" wrapText="1"/>
    </xf>
    <xf numFmtId="165" fontId="21" fillId="6" borderId="18" xfId="7" applyNumberFormat="1" applyFont="1" applyFill="1" applyBorder="1" applyAlignment="1">
      <alignment horizontal="center" vertical="center" wrapText="1"/>
    </xf>
    <xf numFmtId="165" fontId="21" fillId="6" borderId="47" xfId="7" applyNumberFormat="1" applyFont="1" applyFill="1" applyBorder="1" applyAlignment="1">
      <alignment horizontal="center" vertical="center" wrapText="1"/>
    </xf>
    <xf numFmtId="164" fontId="5" fillId="0" borderId="5" xfId="7" applyNumberFormat="1" applyFont="1" applyBorder="1" applyAlignment="1">
      <alignment horizontal="left" vertical="center" wrapText="1"/>
    </xf>
    <xf numFmtId="164" fontId="5" fillId="0" borderId="6" xfId="7" applyNumberFormat="1" applyFont="1" applyBorder="1" applyAlignment="1">
      <alignment horizontal="left" vertical="center" wrapText="1"/>
    </xf>
    <xf numFmtId="164" fontId="5" fillId="0" borderId="7" xfId="7" applyNumberFormat="1" applyFont="1" applyBorder="1" applyAlignment="1">
      <alignment horizontal="left" vertical="center" wrapText="1"/>
    </xf>
    <xf numFmtId="165" fontId="21" fillId="6" borderId="12" xfId="7" applyNumberFormat="1" applyFont="1" applyFill="1" applyBorder="1" applyAlignment="1">
      <alignment horizontal="center" vertical="center" wrapText="1"/>
    </xf>
    <xf numFmtId="165" fontId="21" fillId="6" borderId="10" xfId="7" applyNumberFormat="1" applyFont="1" applyFill="1" applyBorder="1" applyAlignment="1">
      <alignment horizontal="center" vertical="center" wrapText="1"/>
    </xf>
    <xf numFmtId="164" fontId="5" fillId="17" borderId="34" xfId="7" applyNumberFormat="1" applyFont="1" applyFill="1" applyBorder="1" applyAlignment="1">
      <alignment horizontal="left" vertical="center" wrapText="1"/>
    </xf>
    <xf numFmtId="164" fontId="5" fillId="17" borderId="24" xfId="7" applyNumberFormat="1" applyFont="1" applyFill="1" applyBorder="1" applyAlignment="1">
      <alignment horizontal="left" vertical="center" wrapText="1"/>
    </xf>
    <xf numFmtId="0" fontId="7" fillId="17" borderId="24" xfId="7" applyFont="1" applyFill="1" applyBorder="1"/>
    <xf numFmtId="0" fontId="7" fillId="17" borderId="25" xfId="7" applyFont="1" applyFill="1" applyBorder="1"/>
    <xf numFmtId="164" fontId="5" fillId="0" borderId="35" xfId="7" applyNumberFormat="1" applyFont="1" applyBorder="1" applyAlignment="1">
      <alignment horizontal="left" vertical="center" wrapText="1"/>
    </xf>
    <xf numFmtId="164" fontId="5" fillId="0" borderId="26" xfId="7" applyNumberFormat="1" applyFont="1" applyBorder="1" applyAlignment="1">
      <alignment horizontal="left" vertical="center" wrapText="1"/>
    </xf>
    <xf numFmtId="164" fontId="5" fillId="0" borderId="36" xfId="7" applyNumberFormat="1" applyFont="1" applyBorder="1" applyAlignment="1">
      <alignment horizontal="left" vertical="center" wrapText="1"/>
    </xf>
    <xf numFmtId="164" fontId="5" fillId="0" borderId="34" xfId="7" applyNumberFormat="1" applyFont="1" applyBorder="1" applyAlignment="1">
      <alignment horizontal="left" vertical="center"/>
    </xf>
    <xf numFmtId="164" fontId="5" fillId="0" borderId="24" xfId="7" applyNumberFormat="1" applyFont="1" applyBorder="1" applyAlignment="1">
      <alignment horizontal="left" vertical="center"/>
    </xf>
    <xf numFmtId="164" fontId="5" fillId="0" borderId="15" xfId="7" applyNumberFormat="1" applyFont="1" applyBorder="1" applyAlignment="1">
      <alignment horizontal="left" vertical="center" wrapText="1"/>
    </xf>
    <xf numFmtId="165" fontId="21" fillId="6" borderId="17" xfId="7" applyNumberFormat="1" applyFont="1" applyFill="1" applyBorder="1" applyAlignment="1">
      <alignment horizontal="center" vertical="center" wrapText="1"/>
    </xf>
    <xf numFmtId="0" fontId="7" fillId="0" borderId="29" xfId="7" applyFont="1" applyBorder="1" applyAlignment="1">
      <alignment horizontal="center" vertical="center" wrapText="1"/>
    </xf>
    <xf numFmtId="0" fontId="7" fillId="0" borderId="31" xfId="7" applyFont="1" applyBorder="1" applyAlignment="1">
      <alignment horizontal="center" vertical="center" wrapText="1"/>
    </xf>
    <xf numFmtId="164" fontId="5" fillId="8" borderId="14" xfId="7" applyNumberFormat="1" applyFont="1" applyFill="1" applyBorder="1" applyAlignment="1">
      <alignment horizontal="left" vertical="center" wrapText="1"/>
    </xf>
    <xf numFmtId="164" fontId="5" fillId="8" borderId="15" xfId="7" applyNumberFormat="1" applyFont="1" applyFill="1" applyBorder="1" applyAlignment="1">
      <alignment horizontal="left" vertical="center" wrapText="1"/>
    </xf>
    <xf numFmtId="0" fontId="7" fillId="8" borderId="0" xfId="7" applyFont="1" applyFill="1"/>
    <xf numFmtId="0" fontId="7" fillId="8" borderId="15" xfId="7" applyFont="1" applyFill="1" applyBorder="1"/>
    <xf numFmtId="0" fontId="7" fillId="8" borderId="16" xfId="7" applyFont="1" applyFill="1" applyBorder="1"/>
    <xf numFmtId="164" fontId="5" fillId="0" borderId="40" xfId="7" applyNumberFormat="1" applyFont="1" applyBorder="1" applyAlignment="1">
      <alignment horizontal="left" vertical="center" wrapText="1"/>
    </xf>
    <xf numFmtId="164" fontId="5" fillId="0" borderId="28" xfId="7" applyNumberFormat="1" applyFont="1" applyBorder="1" applyAlignment="1">
      <alignment horizontal="left" vertical="center" wrapText="1"/>
    </xf>
    <xf numFmtId="164" fontId="5" fillId="0" borderId="43" xfId="7" applyNumberFormat="1" applyFont="1" applyBorder="1" applyAlignment="1">
      <alignment horizontal="left" vertical="center" wrapText="1"/>
    </xf>
    <xf numFmtId="164" fontId="7" fillId="0" borderId="1" xfId="7" applyNumberFormat="1" applyFont="1" applyBorder="1" applyAlignment="1">
      <alignment horizontal="center" vertical="center" wrapText="1"/>
    </xf>
    <xf numFmtId="164" fontId="5" fillId="0" borderId="20" xfId="7" applyNumberFormat="1" applyFont="1" applyBorder="1" applyAlignment="1">
      <alignment horizontal="left" vertical="center"/>
    </xf>
    <xf numFmtId="164" fontId="5" fillId="0" borderId="21" xfId="7" applyNumberFormat="1" applyFont="1" applyBorder="1" applyAlignment="1">
      <alignment horizontal="left" vertical="center"/>
    </xf>
    <xf numFmtId="0" fontId="7" fillId="0" borderId="25" xfId="7" applyFont="1" applyBorder="1"/>
    <xf numFmtId="0" fontId="7" fillId="21" borderId="34" xfId="7" applyFont="1" applyFill="1" applyBorder="1" applyAlignment="1">
      <alignment horizontal="center" vertical="top"/>
    </xf>
    <xf numFmtId="0" fontId="7" fillId="21" borderId="24" xfId="7" applyFont="1" applyFill="1" applyBorder="1" applyAlignment="1">
      <alignment horizontal="center" vertical="top"/>
    </xf>
    <xf numFmtId="0" fontId="7" fillId="0" borderId="24" xfId="7" applyFont="1" applyBorder="1" applyAlignment="1">
      <alignment horizontal="left"/>
    </xf>
    <xf numFmtId="0" fontId="7" fillId="0" borderId="25" xfId="7" applyFont="1" applyBorder="1" applyAlignment="1">
      <alignment horizontal="left"/>
    </xf>
    <xf numFmtId="164" fontId="5" fillId="0" borderId="5" xfId="3" applyNumberFormat="1" applyFont="1" applyBorder="1" applyAlignment="1">
      <alignment horizontal="left" vertical="center" wrapText="1"/>
    </xf>
    <xf numFmtId="164" fontId="5" fillId="0" borderId="6" xfId="3" applyNumberFormat="1" applyFont="1" applyBorder="1" applyAlignment="1">
      <alignment horizontal="left" vertical="center" wrapText="1"/>
    </xf>
    <xf numFmtId="164" fontId="5" fillId="0" borderId="7" xfId="3" applyNumberFormat="1" applyFont="1" applyBorder="1" applyAlignment="1">
      <alignment horizontal="left" vertical="center" wrapText="1"/>
    </xf>
    <xf numFmtId="164" fontId="3" fillId="0" borderId="33" xfId="3" applyNumberFormat="1" applyFont="1" applyBorder="1" applyAlignment="1">
      <alignment horizontal="center" vertical="center" wrapText="1"/>
    </xf>
    <xf numFmtId="164" fontId="3" fillId="0" borderId="30" xfId="3" applyNumberFormat="1" applyFont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/>
    </xf>
    <xf numFmtId="0" fontId="7" fillId="0" borderId="0" xfId="3" applyFont="1" applyAlignment="1">
      <alignment horizontal="center"/>
    </xf>
    <xf numFmtId="0" fontId="4" fillId="0" borderId="3" xfId="3" applyFont="1" applyBorder="1" applyAlignment="1">
      <alignment horizontal="left" vertical="center" wrapText="1"/>
    </xf>
    <xf numFmtId="164" fontId="6" fillId="14" borderId="20" xfId="3" applyNumberFormat="1" applyFont="1" applyFill="1" applyBorder="1" applyAlignment="1">
      <alignment horizontal="center" vertical="center" wrapText="1"/>
    </xf>
    <xf numFmtId="164" fontId="6" fillId="14" borderId="21" xfId="3" applyNumberFormat="1" applyFont="1" applyFill="1" applyBorder="1" applyAlignment="1">
      <alignment horizontal="center" vertical="center" wrapText="1"/>
    </xf>
    <xf numFmtId="164" fontId="4" fillId="5" borderId="17" xfId="3" applyNumberFormat="1" applyFont="1" applyFill="1" applyBorder="1" applyAlignment="1">
      <alignment horizontal="center" vertical="center" wrapText="1"/>
    </xf>
    <xf numFmtId="164" fontId="4" fillId="5" borderId="37" xfId="3" applyNumberFormat="1" applyFont="1" applyFill="1" applyBorder="1" applyAlignment="1">
      <alignment horizontal="center" vertical="center" wrapText="1"/>
    </xf>
    <xf numFmtId="0" fontId="7" fillId="0" borderId="21" xfId="3" applyFont="1" applyBorder="1" applyAlignment="1">
      <alignment vertical="center" wrapText="1"/>
    </xf>
    <xf numFmtId="0" fontId="7" fillId="0" borderId="22" xfId="3" applyFont="1" applyBorder="1" applyAlignment="1">
      <alignment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38" xfId="0" applyNumberFormat="1" applyFont="1" applyBorder="1" applyAlignment="1">
      <alignment horizontal="center" vertical="center" wrapText="1"/>
    </xf>
    <xf numFmtId="165" fontId="3" fillId="0" borderId="3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4" fontId="4" fillId="0" borderId="5" xfId="3" applyNumberFormat="1" applyFont="1" applyBorder="1" applyAlignment="1">
      <alignment horizontal="left" wrapText="1"/>
    </xf>
    <xf numFmtId="164" fontId="4" fillId="0" borderId="6" xfId="3" applyNumberFormat="1" applyFont="1" applyBorder="1" applyAlignment="1">
      <alignment horizontal="left" wrapText="1"/>
    </xf>
    <xf numFmtId="164" fontId="4" fillId="0" borderId="7" xfId="3" applyNumberFormat="1" applyFont="1" applyBorder="1" applyAlignment="1">
      <alignment horizontal="left" wrapText="1"/>
    </xf>
    <xf numFmtId="0" fontId="3" fillId="0" borderId="9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164" fontId="3" fillId="0" borderId="28" xfId="3" applyNumberFormat="1" applyFont="1" applyBorder="1" applyAlignment="1">
      <alignment horizontal="center" vertical="center" wrapText="1"/>
    </xf>
    <xf numFmtId="164" fontId="3" fillId="0" borderId="0" xfId="3" applyNumberFormat="1" applyFont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164" fontId="4" fillId="0" borderId="33" xfId="3" applyNumberFormat="1" applyFont="1" applyBorder="1" applyAlignment="1">
      <alignment horizontal="left" vertical="center" wrapText="1"/>
    </xf>
    <xf numFmtId="164" fontId="4" fillId="0" borderId="38" xfId="3" applyNumberFormat="1" applyFont="1" applyBorder="1" applyAlignment="1">
      <alignment horizontal="left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164" fontId="4" fillId="0" borderId="9" xfId="3" applyNumberFormat="1" applyFont="1" applyBorder="1" applyAlignment="1">
      <alignment horizontal="center" vertical="center" wrapText="1"/>
    </xf>
    <xf numFmtId="164" fontId="4" fillId="0" borderId="13" xfId="3" applyNumberFormat="1" applyFont="1" applyBorder="1" applyAlignment="1">
      <alignment horizontal="center" vertical="center" wrapText="1"/>
    </xf>
    <xf numFmtId="164" fontId="4" fillId="0" borderId="8" xfId="3" applyNumberFormat="1" applyFont="1" applyBorder="1" applyAlignment="1">
      <alignment horizontal="center" vertical="center" wrapText="1"/>
    </xf>
    <xf numFmtId="164" fontId="4" fillId="16" borderId="2" xfId="3" applyNumberFormat="1" applyFont="1" applyFill="1" applyBorder="1" applyAlignment="1">
      <alignment horizontal="left" vertical="center" wrapText="1"/>
    </xf>
    <xf numFmtId="164" fontId="4" fillId="16" borderId="3" xfId="3" applyNumberFormat="1" applyFont="1" applyFill="1" applyBorder="1" applyAlignment="1">
      <alignment horizontal="left" vertical="center" wrapText="1"/>
    </xf>
    <xf numFmtId="164" fontId="4" fillId="16" borderId="4" xfId="3" applyNumberFormat="1" applyFont="1" applyFill="1" applyBorder="1" applyAlignment="1">
      <alignment horizontal="left" vertical="center" wrapText="1"/>
    </xf>
    <xf numFmtId="165" fontId="6" fillId="9" borderId="9" xfId="3" applyNumberFormat="1" applyFont="1" applyFill="1" applyBorder="1" applyAlignment="1">
      <alignment horizontal="center" vertical="center" wrapText="1"/>
    </xf>
    <xf numFmtId="165" fontId="6" fillId="9" borderId="13" xfId="3" applyNumberFormat="1" applyFont="1" applyFill="1" applyBorder="1" applyAlignment="1">
      <alignment horizontal="center" vertical="center" wrapText="1"/>
    </xf>
    <xf numFmtId="164" fontId="4" fillId="12" borderId="5" xfId="3" applyNumberFormat="1" applyFont="1" applyFill="1" applyBorder="1" applyAlignment="1">
      <alignment horizontal="left" vertical="center"/>
    </xf>
    <xf numFmtId="164" fontId="4" fillId="12" borderId="6" xfId="3" applyNumberFormat="1" applyFont="1" applyFill="1" applyBorder="1" applyAlignment="1">
      <alignment horizontal="left" vertical="center"/>
    </xf>
    <xf numFmtId="164" fontId="4" fillId="12" borderId="7" xfId="3" applyNumberFormat="1" applyFont="1" applyFill="1" applyBorder="1" applyAlignment="1">
      <alignment horizontal="left" vertical="center"/>
    </xf>
    <xf numFmtId="164" fontId="3" fillId="12" borderId="38" xfId="3" applyNumberFormat="1" applyFont="1" applyFill="1" applyBorder="1" applyAlignment="1">
      <alignment horizontal="center" vertical="center" wrapText="1"/>
    </xf>
    <xf numFmtId="164" fontId="3" fillId="12" borderId="32" xfId="3" applyNumberFormat="1" applyFont="1" applyFill="1" applyBorder="1" applyAlignment="1">
      <alignment horizontal="center" vertical="center" wrapText="1"/>
    </xf>
    <xf numFmtId="164" fontId="3" fillId="12" borderId="4" xfId="3" applyNumberFormat="1" applyFont="1" applyFill="1" applyBorder="1" applyAlignment="1">
      <alignment horizontal="center" vertical="center" wrapText="1"/>
    </xf>
    <xf numFmtId="164" fontId="4" fillId="0" borderId="5" xfId="3" applyNumberFormat="1" applyFont="1" applyBorder="1" applyAlignment="1">
      <alignment vertical="center" wrapText="1"/>
    </xf>
    <xf numFmtId="164" fontId="4" fillId="0" borderId="6" xfId="3" applyNumberFormat="1" applyFont="1" applyBorder="1" applyAlignment="1">
      <alignment vertical="center" wrapText="1"/>
    </xf>
    <xf numFmtId="164" fontId="4" fillId="0" borderId="7" xfId="3" applyNumberFormat="1" applyFont="1" applyBorder="1" applyAlignment="1">
      <alignment vertical="center" wrapText="1"/>
    </xf>
    <xf numFmtId="164" fontId="3" fillId="35" borderId="9" xfId="3" applyNumberFormat="1" applyFont="1" applyFill="1" applyBorder="1" applyAlignment="1">
      <alignment horizontal="center" vertical="center" wrapText="1"/>
    </xf>
    <xf numFmtId="164" fontId="3" fillId="35" borderId="13" xfId="3" applyNumberFormat="1" applyFont="1" applyFill="1" applyBorder="1" applyAlignment="1">
      <alignment horizontal="center" vertical="center" wrapText="1"/>
    </xf>
    <xf numFmtId="164" fontId="3" fillId="35" borderId="8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3" fillId="0" borderId="33" xfId="3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 applyProtection="1">
      <alignment horizontal="center" vertical="center" wrapText="1"/>
      <protection locked="0"/>
    </xf>
    <xf numFmtId="164" fontId="4" fillId="0" borderId="33" xfId="3" applyNumberFormat="1" applyFont="1" applyBorder="1" applyAlignment="1">
      <alignment horizontal="left" vertical="center"/>
    </xf>
    <xf numFmtId="164" fontId="4" fillId="0" borderId="28" xfId="3" applyNumberFormat="1" applyFont="1" applyBorder="1" applyAlignment="1">
      <alignment horizontal="left" vertical="center"/>
    </xf>
    <xf numFmtId="164" fontId="4" fillId="0" borderId="1" xfId="3" applyNumberFormat="1" applyFont="1" applyBorder="1" applyAlignment="1">
      <alignment horizontal="left" vertical="center"/>
    </xf>
    <xf numFmtId="165" fontId="13" fillId="6" borderId="9" xfId="3" applyNumberFormat="1" applyFont="1" applyFill="1" applyBorder="1" applyAlignment="1" applyProtection="1">
      <alignment horizontal="center" vertical="center" wrapText="1"/>
      <protection locked="0"/>
    </xf>
    <xf numFmtId="165" fontId="13" fillId="6" borderId="13" xfId="3" applyNumberFormat="1" applyFont="1" applyFill="1" applyBorder="1" applyAlignment="1" applyProtection="1">
      <alignment horizontal="center" vertical="center" wrapText="1"/>
      <protection locked="0"/>
    </xf>
    <xf numFmtId="165" fontId="13" fillId="6" borderId="8" xfId="3" applyNumberFormat="1" applyFont="1" applyFill="1" applyBorder="1" applyAlignment="1" applyProtection="1">
      <alignment horizontal="center" vertical="center" wrapText="1"/>
      <protection locked="0"/>
    </xf>
    <xf numFmtId="165" fontId="13" fillId="6" borderId="1" xfId="3" applyNumberFormat="1" applyFont="1" applyFill="1" applyBorder="1" applyAlignment="1">
      <alignment horizontal="center" vertical="center" wrapText="1"/>
    </xf>
    <xf numFmtId="165" fontId="13" fillId="11" borderId="9" xfId="3" applyNumberFormat="1" applyFont="1" applyFill="1" applyBorder="1" applyAlignment="1">
      <alignment horizontal="center" vertical="center" wrapText="1"/>
    </xf>
    <xf numFmtId="165" fontId="13" fillId="11" borderId="13" xfId="3" applyNumberFormat="1" applyFont="1" applyFill="1" applyBorder="1" applyAlignment="1">
      <alignment horizontal="center" vertical="center" wrapText="1"/>
    </xf>
    <xf numFmtId="165" fontId="13" fillId="11" borderId="8" xfId="3" applyNumberFormat="1" applyFont="1" applyFill="1" applyBorder="1" applyAlignment="1">
      <alignment horizontal="center" vertical="center" wrapText="1"/>
    </xf>
    <xf numFmtId="165" fontId="13" fillId="6" borderId="1" xfId="3" applyNumberFormat="1" applyFont="1" applyFill="1" applyBorder="1" applyAlignment="1" applyProtection="1">
      <alignment horizontal="center" vertical="center" wrapText="1"/>
      <protection locked="0"/>
    </xf>
    <xf numFmtId="165" fontId="5" fillId="9" borderId="9" xfId="3" applyNumberFormat="1" applyFont="1" applyFill="1" applyBorder="1" applyAlignment="1">
      <alignment horizontal="center" vertical="center" wrapText="1"/>
    </xf>
    <xf numFmtId="165" fontId="5" fillId="9" borderId="13" xfId="3" applyNumberFormat="1" applyFont="1" applyFill="1" applyBorder="1" applyAlignment="1">
      <alignment horizontal="center" vertical="center" wrapText="1"/>
    </xf>
    <xf numFmtId="165" fontId="5" fillId="9" borderId="8" xfId="3" applyNumberFormat="1" applyFont="1" applyFill="1" applyBorder="1" applyAlignment="1">
      <alignment horizontal="center" vertical="center" wrapText="1"/>
    </xf>
    <xf numFmtId="165" fontId="4" fillId="9" borderId="29" xfId="3" applyNumberFormat="1" applyFont="1" applyFill="1" applyBorder="1" applyAlignment="1">
      <alignment horizontal="center" vertical="center" wrapText="1"/>
    </xf>
    <xf numFmtId="165" fontId="4" fillId="9" borderId="30" xfId="3" applyNumberFormat="1" applyFont="1" applyFill="1" applyBorder="1" applyAlignment="1">
      <alignment horizontal="center" vertical="center" wrapText="1"/>
    </xf>
    <xf numFmtId="165" fontId="4" fillId="9" borderId="2" xfId="3" applyNumberFormat="1" applyFont="1" applyFill="1" applyBorder="1" applyAlignment="1">
      <alignment horizontal="center" vertical="center" wrapText="1"/>
    </xf>
    <xf numFmtId="165" fontId="21" fillId="6" borderId="48" xfId="7" applyNumberFormat="1" applyFont="1" applyFill="1" applyBorder="1" applyAlignment="1">
      <alignment horizontal="center" vertical="center" wrapText="1"/>
    </xf>
    <xf numFmtId="165" fontId="8" fillId="6" borderId="12" xfId="7" applyNumberFormat="1" applyFont="1" applyFill="1" applyBorder="1" applyAlignment="1">
      <alignment horizontal="center" vertical="center" wrapText="1"/>
    </xf>
    <xf numFmtId="165" fontId="8" fillId="6" borderId="17" xfId="7" applyNumberFormat="1" applyFont="1" applyFill="1" applyBorder="1" applyAlignment="1">
      <alignment horizontal="center" vertical="center" wrapText="1"/>
    </xf>
    <xf numFmtId="165" fontId="8" fillId="6" borderId="10" xfId="7" applyNumberFormat="1" applyFont="1" applyFill="1" applyBorder="1" applyAlignment="1">
      <alignment horizontal="center" vertical="center" wrapText="1"/>
    </xf>
    <xf numFmtId="165" fontId="8" fillId="6" borderId="44" xfId="7" applyNumberFormat="1" applyFont="1" applyFill="1" applyBorder="1" applyAlignment="1">
      <alignment horizontal="center" vertical="center" wrapText="1"/>
    </xf>
    <xf numFmtId="165" fontId="8" fillId="6" borderId="45" xfId="7" applyNumberFormat="1" applyFont="1" applyFill="1" applyBorder="1" applyAlignment="1">
      <alignment horizontal="center" vertical="center" wrapText="1"/>
    </xf>
    <xf numFmtId="165" fontId="8" fillId="6" borderId="46" xfId="7" applyNumberFormat="1" applyFont="1" applyFill="1" applyBorder="1" applyAlignment="1">
      <alignment horizontal="center" vertical="center" wrapText="1"/>
    </xf>
    <xf numFmtId="9" fontId="13" fillId="6" borderId="1" xfId="4" applyFont="1" applyFill="1" applyBorder="1" applyAlignment="1" applyProtection="1">
      <alignment horizontal="center" vertical="center" wrapText="1"/>
      <protection locked="0"/>
    </xf>
    <xf numFmtId="165" fontId="13" fillId="6" borderId="9" xfId="4" applyNumberFormat="1" applyFont="1" applyFill="1" applyBorder="1" applyAlignment="1" applyProtection="1">
      <alignment horizontal="center" vertical="center" wrapText="1"/>
    </xf>
    <xf numFmtId="165" fontId="13" fillId="6" borderId="13" xfId="4" applyNumberFormat="1" applyFont="1" applyFill="1" applyBorder="1" applyAlignment="1" applyProtection="1">
      <alignment horizontal="center" vertical="center" wrapText="1"/>
    </xf>
    <xf numFmtId="165" fontId="13" fillId="6" borderId="8" xfId="4" applyNumberFormat="1" applyFont="1" applyFill="1" applyBorder="1" applyAlignment="1" applyProtection="1">
      <alignment horizontal="center" vertical="center" wrapText="1"/>
    </xf>
    <xf numFmtId="165" fontId="27" fillId="6" borderId="38" xfId="3" applyNumberFormat="1" applyFont="1" applyFill="1" applyBorder="1" applyAlignment="1">
      <alignment horizontal="center" vertical="center" wrapText="1"/>
    </xf>
    <xf numFmtId="165" fontId="27" fillId="6" borderId="32" xfId="3" applyNumberFormat="1" applyFont="1" applyFill="1" applyBorder="1" applyAlignment="1">
      <alignment horizontal="center" vertical="center" wrapText="1"/>
    </xf>
    <xf numFmtId="165" fontId="27" fillId="6" borderId="4" xfId="3" applyNumberFormat="1" applyFont="1" applyFill="1" applyBorder="1" applyAlignment="1">
      <alignment horizontal="center" vertical="center" wrapText="1"/>
    </xf>
    <xf numFmtId="165" fontId="13" fillId="6" borderId="40" xfId="3" applyNumberFormat="1" applyFont="1" applyFill="1" applyBorder="1" applyAlignment="1">
      <alignment horizontal="center" vertical="center" wrapText="1"/>
    </xf>
    <xf numFmtId="165" fontId="13" fillId="6" borderId="18" xfId="3" applyNumberFormat="1" applyFont="1" applyFill="1" applyBorder="1" applyAlignment="1">
      <alignment horizontal="center" vertical="center" wrapText="1"/>
    </xf>
    <xf numFmtId="165" fontId="13" fillId="6" borderId="41" xfId="3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</cellXfs>
  <cellStyles count="14">
    <cellStyle name="Comma 2" xfId="2"/>
    <cellStyle name="Hipervínculo" xfId="11" builtinId="8"/>
    <cellStyle name="Millares" xfId="1" builtinId="3"/>
    <cellStyle name="Millares 2" xfId="5"/>
    <cellStyle name="Millares 2 2" xfId="12"/>
    <cellStyle name="Moneda" xfId="13" builtinId="4"/>
    <cellStyle name="Normal" xfId="0" builtinId="0"/>
    <cellStyle name="Normal 2" xfId="3"/>
    <cellStyle name="Normal 2 2" xfId="9"/>
    <cellStyle name="Normal 3" xfId="6"/>
    <cellStyle name="Normal 3 2" xfId="7"/>
    <cellStyle name="Porcentaje" xfId="10" builtinId="5"/>
    <cellStyle name="Porcentaje 2" xfId="4"/>
    <cellStyle name="Porcentaj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133350</xdr:rowOff>
    </xdr:from>
    <xdr:ext cx="2660400" cy="1413053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04800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18401</xdr:colOff>
      <xdr:row>1</xdr:row>
      <xdr:rowOff>25977</xdr:rowOff>
    </xdr:from>
    <xdr:ext cx="2660400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01" y="204571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42333</xdr:rowOff>
    </xdr:from>
    <xdr:ext cx="2660400" cy="1413053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0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104322</xdr:colOff>
      <xdr:row>1</xdr:row>
      <xdr:rowOff>54994</xdr:rowOff>
    </xdr:from>
    <xdr:ext cx="2338917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2" y="236423"/>
          <a:ext cx="2338917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399737</xdr:colOff>
      <xdr:row>2</xdr:row>
      <xdr:rowOff>149901</xdr:rowOff>
    </xdr:from>
    <xdr:ext cx="2338917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737" y="512163"/>
          <a:ext cx="2338917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</xdr:colOff>
      <xdr:row>0</xdr:row>
      <xdr:rowOff>86590</xdr:rowOff>
    </xdr:from>
    <xdr:ext cx="2660400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259772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79012</xdr:colOff>
      <xdr:row>1</xdr:row>
      <xdr:rowOff>101096</xdr:rowOff>
    </xdr:from>
    <xdr:ext cx="2674577" cy="1596086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12" y="276356"/>
          <a:ext cx="2674577" cy="1596086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111125</xdr:colOff>
      <xdr:row>1</xdr:row>
      <xdr:rowOff>47625</xdr:rowOff>
    </xdr:from>
    <xdr:ext cx="2873376" cy="16414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125" y="225425"/>
          <a:ext cx="2873376" cy="16414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er/OneDrive/Desktop/pendientes/poa2024%20zip/POA%202024/POA%20consolidado/FO-PLAN-01%20Matriz_POA_2023%20(Programa%20Sup&#233;rate)%20-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Users\kener\OneDrive\Desktop\pendientes\poa2024%20zip\POA%202024\POA%20consolidado\FO-PLAN-01%20Matriz_POA_2023%20(Programa%20Sup&#233;rate)%20-v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Formulaci&#243;n\AAA%20POA%202023\POAS%202023%20&#225;reas%20v1\POAS%202023%20remitidos%20por%20&#225;reas%20(vf)\Matriz%20POA%202023%20Direccio&#769;n%20de%20Cuidados%20rev%20EE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2\Direccion%20de%20Planificacion%20y%20Seguimiento\Formulaci&#243;n\POA\POA%202024\Insumos\FO-PLAN-01%20Matriz_POA_2023%20(Programa%20Sup&#233;rate)%20-v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2\Direccion%20de%20Planificacion%20y%20Seguimiento\Formulaci&#243;n\POA\POA%202024\POAS%20remitido%20&#225;reas\Rosimar\FO-PLAN-01%20Matriz%20POA%202024%20(Proyecto%20de%20Identificaci&#243;n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idados 2023"/>
      <sheetName val="tipo"/>
      <sheetName val="Hoja1"/>
    </sheetNames>
    <sheetDataSet>
      <sheetData sheetId="0"/>
      <sheetData sheetId="1"/>
      <sheetData sheetId="2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ícate"/>
      <sheetName val="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tabSelected="1" view="pageBreakPreview" zoomScale="104" zoomScaleNormal="94" zoomScaleSheetLayoutView="104" workbookViewId="0">
      <selection activeCell="A14" sqref="A14"/>
    </sheetView>
  </sheetViews>
  <sheetFormatPr baseColWidth="10" defaultRowHeight="14.4" x14ac:dyDescent="0.3"/>
  <cols>
    <col min="1" max="1" width="64.6640625" customWidth="1"/>
  </cols>
  <sheetData>
    <row r="1" spans="1:1" ht="27" customHeight="1" x14ac:dyDescent="0.3">
      <c r="A1" s="283" t="s">
        <v>720</v>
      </c>
    </row>
    <row r="2" spans="1:1" ht="15.6" x14ac:dyDescent="0.3">
      <c r="A2" s="284" t="s">
        <v>721</v>
      </c>
    </row>
    <row r="3" spans="1:1" ht="15.6" x14ac:dyDescent="0.3">
      <c r="A3" s="285" t="s">
        <v>722</v>
      </c>
    </row>
    <row r="4" spans="1:1" ht="15.6" x14ac:dyDescent="0.3">
      <c r="A4" s="286" t="s">
        <v>723</v>
      </c>
    </row>
    <row r="5" spans="1:1" ht="15.6" x14ac:dyDescent="0.3">
      <c r="A5" s="287" t="s">
        <v>323</v>
      </c>
    </row>
    <row r="6" spans="1:1" ht="15.6" x14ac:dyDescent="0.3">
      <c r="A6" s="287" t="s">
        <v>724</v>
      </c>
    </row>
    <row r="7" spans="1:1" ht="15.6" x14ac:dyDescent="0.3">
      <c r="A7" s="287" t="s">
        <v>35</v>
      </c>
    </row>
    <row r="8" spans="1:1" ht="15.6" x14ac:dyDescent="0.3">
      <c r="A8" s="286" t="s">
        <v>725</v>
      </c>
    </row>
    <row r="9" spans="1:1" ht="15.6" x14ac:dyDescent="0.3">
      <c r="A9" s="287" t="s">
        <v>192</v>
      </c>
    </row>
    <row r="10" spans="1:1" ht="15.6" x14ac:dyDescent="0.3">
      <c r="A10" s="286" t="s">
        <v>726</v>
      </c>
    </row>
  </sheetData>
  <hyperlinks>
    <hyperlink ref="A3" location="'Inclusión Económica '!A1" display="Inclusión económica "/>
    <hyperlink ref="A4" location="'Supérate Mujer'!A1" display="Supérate Mujer "/>
    <hyperlink ref="A5" location="' Acompañamiento Sociofamiliar'!A1" display="Acompañamiento SocioFamiliar"/>
    <hyperlink ref="A8" location="Vivienda!A1" display="Vivienda "/>
    <hyperlink ref="A10" location="'Fortalecimiento Institucional'!A1" display="Fortalecimiento Institucional"/>
    <hyperlink ref="A6" location="'Salud, Seg Alim y Apoyo Emerg'!A1" display="Salud, Seguridad Alimentaria y Apoyo en Emergencias "/>
    <hyperlink ref="A7" location="Identifícate!A1" display="Identifícate "/>
    <hyperlink ref="A9" location="Cuidados!A1" display="Cuidados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X949"/>
  <sheetViews>
    <sheetView showGridLines="0" view="pageBreakPreview" zoomScale="11" zoomScaleNormal="60" workbookViewId="0">
      <pane ySplit="12" topLeftCell="A13" activePane="bottomLeft" state="frozen"/>
      <selection pane="bottomLeft" activeCell="P129" sqref="P129"/>
    </sheetView>
  </sheetViews>
  <sheetFormatPr baseColWidth="10" defaultColWidth="14.44140625" defaultRowHeight="15" customHeight="1" x14ac:dyDescent="0.25"/>
  <cols>
    <col min="1" max="1" width="46.6640625" style="27" customWidth="1"/>
    <col min="2" max="2" width="35.88671875" style="27" hidden="1" customWidth="1"/>
    <col min="3" max="3" width="38.33203125" style="27" customWidth="1"/>
    <col min="4" max="4" width="15.109375" style="27" customWidth="1"/>
    <col min="5" max="5" width="25.88671875" style="27" customWidth="1"/>
    <col min="6" max="6" width="29.33203125" style="27" customWidth="1"/>
    <col min="7" max="7" width="32.33203125" style="27" customWidth="1"/>
    <col min="8" max="8" width="24" style="27" customWidth="1"/>
    <col min="9" max="9" width="24.44140625" style="27" bestFit="1" customWidth="1"/>
    <col min="10" max="20" width="19.33203125" style="27" customWidth="1"/>
    <col min="21" max="21" width="17.77734375" style="27" customWidth="1"/>
    <col min="22" max="22" width="43" style="27" customWidth="1"/>
    <col min="23" max="16384" width="14.44140625" style="27"/>
  </cols>
  <sheetData>
    <row r="1" spans="1:22" ht="14.25" customHeight="1" x14ac:dyDescent="0.25">
      <c r="A1" s="517"/>
      <c r="B1" s="679" t="s">
        <v>33</v>
      </c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1"/>
      <c r="U1" s="438" t="s">
        <v>27</v>
      </c>
      <c r="V1" s="438" t="s">
        <v>28</v>
      </c>
    </row>
    <row r="2" spans="1:22" ht="14.25" customHeight="1" x14ac:dyDescent="0.25">
      <c r="A2" s="518"/>
      <c r="B2" s="679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1"/>
      <c r="U2" s="438"/>
      <c r="V2" s="438"/>
    </row>
    <row r="3" spans="1:22" ht="14.25" customHeight="1" x14ac:dyDescent="0.25">
      <c r="A3" s="518"/>
      <c r="B3" s="679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1"/>
      <c r="U3" s="438"/>
      <c r="V3" s="438"/>
    </row>
    <row r="4" spans="1:22" ht="14.25" customHeight="1" x14ac:dyDescent="0.25">
      <c r="A4" s="518"/>
      <c r="B4" s="679"/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1"/>
      <c r="U4" s="438" t="s">
        <v>42</v>
      </c>
      <c r="V4" s="439" t="s">
        <v>32</v>
      </c>
    </row>
    <row r="5" spans="1:22" ht="14.25" customHeight="1" x14ac:dyDescent="0.25">
      <c r="A5" s="518"/>
      <c r="B5" s="679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0"/>
      <c r="R5" s="680"/>
      <c r="S5" s="680"/>
      <c r="T5" s="681"/>
      <c r="U5" s="438"/>
      <c r="V5" s="439"/>
    </row>
    <row r="6" spans="1:22" ht="14.25" customHeight="1" x14ac:dyDescent="0.25">
      <c r="A6" s="518"/>
      <c r="B6" s="679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1"/>
      <c r="U6" s="438"/>
      <c r="V6" s="439"/>
    </row>
    <row r="7" spans="1:22" ht="20.25" customHeight="1" x14ac:dyDescent="0.25">
      <c r="A7" s="518"/>
      <c r="B7" s="679"/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1"/>
      <c r="U7" s="438" t="s">
        <v>149</v>
      </c>
      <c r="V7" s="438" t="s">
        <v>150</v>
      </c>
    </row>
    <row r="8" spans="1:22" ht="30.75" customHeight="1" x14ac:dyDescent="0.25">
      <c r="A8" s="518"/>
      <c r="B8" s="679"/>
      <c r="C8" s="680"/>
      <c r="D8" s="680"/>
      <c r="E8" s="680"/>
      <c r="F8" s="680"/>
      <c r="G8" s="680"/>
      <c r="H8" s="680"/>
      <c r="I8" s="680"/>
      <c r="J8" s="680"/>
      <c r="K8" s="680"/>
      <c r="L8" s="680"/>
      <c r="M8" s="680"/>
      <c r="N8" s="680"/>
      <c r="O8" s="680"/>
      <c r="P8" s="680"/>
      <c r="Q8" s="680"/>
      <c r="R8" s="680"/>
      <c r="S8" s="680"/>
      <c r="T8" s="681"/>
      <c r="U8" s="438"/>
      <c r="V8" s="438"/>
    </row>
    <row r="9" spans="1:22" ht="30.75" customHeight="1" x14ac:dyDescent="0.25">
      <c r="A9" s="518"/>
      <c r="B9" s="682"/>
      <c r="C9" s="683"/>
      <c r="D9" s="683"/>
      <c r="E9" s="683"/>
      <c r="F9" s="683"/>
      <c r="G9" s="683"/>
      <c r="H9" s="683"/>
      <c r="I9" s="683"/>
      <c r="J9" s="683"/>
      <c r="K9" s="683"/>
      <c r="L9" s="683"/>
      <c r="M9" s="683"/>
      <c r="N9" s="683"/>
      <c r="O9" s="683"/>
      <c r="P9" s="683"/>
      <c r="Q9" s="683"/>
      <c r="R9" s="683"/>
      <c r="S9" s="198" t="s">
        <v>148</v>
      </c>
      <c r="T9" s="200">
        <v>2025</v>
      </c>
      <c r="U9" s="443"/>
      <c r="V9" s="443"/>
    </row>
    <row r="10" spans="1:22" ht="38.25" customHeight="1" x14ac:dyDescent="0.25">
      <c r="A10" s="75" t="s">
        <v>1</v>
      </c>
      <c r="B10" s="426" t="s">
        <v>43</v>
      </c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684"/>
      <c r="T10" s="426"/>
      <c r="U10" s="426"/>
      <c r="V10" s="427"/>
    </row>
    <row r="11" spans="1:22" s="201" customFormat="1" ht="14.25" customHeight="1" x14ac:dyDescent="0.3">
      <c r="A11" s="197"/>
      <c r="B11" s="197"/>
      <c r="C11" s="29"/>
      <c r="D11" s="29"/>
      <c r="E11" s="29"/>
      <c r="F11" s="29"/>
      <c r="G11" s="29"/>
      <c r="H11" s="29"/>
      <c r="I11" s="29"/>
      <c r="J11" s="685" t="s">
        <v>2</v>
      </c>
      <c r="K11" s="689"/>
      <c r="L11" s="690"/>
      <c r="M11" s="685" t="s">
        <v>3</v>
      </c>
      <c r="N11" s="689"/>
      <c r="O11" s="690"/>
      <c r="P11" s="685" t="s">
        <v>4</v>
      </c>
      <c r="Q11" s="689"/>
      <c r="R11" s="690"/>
      <c r="S11" s="685" t="s">
        <v>5</v>
      </c>
      <c r="T11" s="686"/>
      <c r="U11" s="686"/>
      <c r="V11" s="687" t="s">
        <v>25</v>
      </c>
    </row>
    <row r="12" spans="1:22" s="201" customFormat="1" ht="27.75" customHeight="1" x14ac:dyDescent="0.3">
      <c r="A12" s="30" t="s">
        <v>6</v>
      </c>
      <c r="B12" s="30" t="s">
        <v>226</v>
      </c>
      <c r="C12" s="30" t="s">
        <v>8</v>
      </c>
      <c r="D12" s="30" t="s">
        <v>10</v>
      </c>
      <c r="E12" s="30" t="s">
        <v>9</v>
      </c>
      <c r="F12" s="30" t="s">
        <v>45</v>
      </c>
      <c r="G12" s="30" t="s">
        <v>11</v>
      </c>
      <c r="H12" s="30" t="s">
        <v>46</v>
      </c>
      <c r="I12" s="30" t="s">
        <v>12</v>
      </c>
      <c r="J12" s="30" t="s">
        <v>13</v>
      </c>
      <c r="K12" s="30" t="s">
        <v>14</v>
      </c>
      <c r="L12" s="30" t="s">
        <v>47</v>
      </c>
      <c r="M12" s="30" t="s">
        <v>16</v>
      </c>
      <c r="N12" s="30" t="s">
        <v>17</v>
      </c>
      <c r="O12" s="30" t="s">
        <v>18</v>
      </c>
      <c r="P12" s="30" t="s">
        <v>19</v>
      </c>
      <c r="Q12" s="30" t="s">
        <v>20</v>
      </c>
      <c r="R12" s="30" t="s">
        <v>21</v>
      </c>
      <c r="S12" s="30" t="s">
        <v>22</v>
      </c>
      <c r="T12" s="30" t="s">
        <v>23</v>
      </c>
      <c r="U12" s="30" t="s">
        <v>24</v>
      </c>
      <c r="V12" s="688"/>
    </row>
    <row r="13" spans="1:22" ht="24" customHeight="1" x14ac:dyDescent="0.25">
      <c r="A13" s="515" t="s">
        <v>225</v>
      </c>
      <c r="B13" s="515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</row>
    <row r="14" spans="1:22" ht="24" customHeight="1" x14ac:dyDescent="0.25">
      <c r="A14" s="515" t="s">
        <v>48</v>
      </c>
      <c r="B14" s="515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</row>
    <row r="15" spans="1:22" ht="24" customHeight="1" x14ac:dyDescent="0.25">
      <c r="A15" s="447" t="s">
        <v>49</v>
      </c>
      <c r="B15" s="448"/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9"/>
    </row>
    <row r="16" spans="1:22" ht="69" customHeight="1" x14ac:dyDescent="0.25">
      <c r="A16" s="422" t="s">
        <v>434</v>
      </c>
      <c r="B16" s="423"/>
      <c r="C16" s="423"/>
      <c r="D16" s="423"/>
      <c r="E16" s="423"/>
      <c r="F16" s="423"/>
      <c r="G16" s="424"/>
      <c r="H16" s="32" t="s">
        <v>502</v>
      </c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565" t="s">
        <v>914</v>
      </c>
    </row>
    <row r="17" spans="1:22" ht="78.599999999999994" customHeight="1" x14ac:dyDescent="0.25">
      <c r="A17" s="692" t="s">
        <v>485</v>
      </c>
      <c r="B17" s="31"/>
      <c r="C17" s="23" t="s">
        <v>484</v>
      </c>
      <c r="D17" s="213" t="s">
        <v>469</v>
      </c>
      <c r="E17" s="59" t="s">
        <v>470</v>
      </c>
      <c r="F17" s="59" t="s">
        <v>421</v>
      </c>
      <c r="G17" s="59" t="s">
        <v>473</v>
      </c>
      <c r="H17" s="77" t="s">
        <v>475</v>
      </c>
      <c r="I17" s="186">
        <v>100</v>
      </c>
      <c r="J17" s="186"/>
      <c r="K17" s="186"/>
      <c r="L17" s="186">
        <v>100</v>
      </c>
      <c r="M17" s="186"/>
      <c r="N17" s="186"/>
      <c r="O17" s="186">
        <v>100</v>
      </c>
      <c r="P17" s="186"/>
      <c r="Q17" s="186"/>
      <c r="R17" s="186">
        <v>100</v>
      </c>
      <c r="S17" s="186"/>
      <c r="T17" s="186"/>
      <c r="U17" s="186">
        <v>100</v>
      </c>
      <c r="V17" s="566"/>
    </row>
    <row r="18" spans="1:22" ht="84.6" customHeight="1" x14ac:dyDescent="0.25">
      <c r="A18" s="693"/>
      <c r="B18" s="31"/>
      <c r="C18" s="23" t="s">
        <v>479</v>
      </c>
      <c r="D18" s="213" t="s">
        <v>280</v>
      </c>
      <c r="E18" s="59" t="s">
        <v>470</v>
      </c>
      <c r="F18" s="37"/>
      <c r="G18" s="59" t="s">
        <v>472</v>
      </c>
      <c r="H18" s="77" t="s">
        <v>253</v>
      </c>
      <c r="I18" s="186">
        <v>4</v>
      </c>
      <c r="J18" s="186"/>
      <c r="K18" s="186"/>
      <c r="L18" s="186">
        <v>1</v>
      </c>
      <c r="M18" s="186"/>
      <c r="N18" s="186"/>
      <c r="O18" s="186">
        <v>1</v>
      </c>
      <c r="P18" s="186"/>
      <c r="Q18" s="186"/>
      <c r="R18" s="186">
        <v>1</v>
      </c>
      <c r="S18" s="186"/>
      <c r="T18" s="187"/>
      <c r="U18" s="186">
        <v>1</v>
      </c>
      <c r="V18" s="566"/>
    </row>
    <row r="19" spans="1:22" ht="84.6" customHeight="1" x14ac:dyDescent="0.25">
      <c r="A19" s="694"/>
      <c r="B19" s="31"/>
      <c r="C19" s="59" t="s">
        <v>574</v>
      </c>
      <c r="D19" s="59" t="s">
        <v>126</v>
      </c>
      <c r="E19" s="59" t="s">
        <v>470</v>
      </c>
      <c r="F19" s="37"/>
      <c r="G19" s="59" t="s">
        <v>709</v>
      </c>
      <c r="H19" s="77" t="s">
        <v>253</v>
      </c>
      <c r="I19" s="186">
        <v>4</v>
      </c>
      <c r="J19" s="186"/>
      <c r="K19" s="186"/>
      <c r="L19" s="186">
        <v>1</v>
      </c>
      <c r="M19" s="186"/>
      <c r="N19" s="186"/>
      <c r="O19" s="186">
        <v>1</v>
      </c>
      <c r="P19" s="186"/>
      <c r="Q19" s="186"/>
      <c r="R19" s="186">
        <v>1</v>
      </c>
      <c r="S19" s="186"/>
      <c r="T19" s="187"/>
      <c r="U19" s="186">
        <v>1</v>
      </c>
      <c r="V19" s="566"/>
    </row>
    <row r="20" spans="1:22" ht="98.4" customHeight="1" x14ac:dyDescent="0.25">
      <c r="A20" s="677" t="s">
        <v>727</v>
      </c>
      <c r="B20" s="31"/>
      <c r="C20" s="59" t="s">
        <v>468</v>
      </c>
      <c r="D20" s="59" t="s">
        <v>280</v>
      </c>
      <c r="E20" s="59" t="s">
        <v>470</v>
      </c>
      <c r="F20" s="59" t="s">
        <v>76</v>
      </c>
      <c r="G20" s="59" t="s">
        <v>482</v>
      </c>
      <c r="H20" s="77" t="s">
        <v>474</v>
      </c>
      <c r="I20" s="186">
        <v>4</v>
      </c>
      <c r="J20" s="186">
        <v>1</v>
      </c>
      <c r="K20" s="186"/>
      <c r="L20" s="186"/>
      <c r="M20" s="186">
        <v>1</v>
      </c>
      <c r="N20" s="186"/>
      <c r="O20" s="186"/>
      <c r="P20" s="186">
        <v>1</v>
      </c>
      <c r="Q20" s="186"/>
      <c r="R20" s="186"/>
      <c r="S20" s="186">
        <v>1</v>
      </c>
      <c r="T20" s="187"/>
      <c r="U20" s="186"/>
      <c r="V20" s="566"/>
    </row>
    <row r="21" spans="1:22" ht="100.95" customHeight="1" x14ac:dyDescent="0.25">
      <c r="A21" s="678"/>
      <c r="B21" s="31"/>
      <c r="C21" s="59" t="s">
        <v>471</v>
      </c>
      <c r="D21" s="59" t="s">
        <v>39</v>
      </c>
      <c r="E21" s="59" t="s">
        <v>470</v>
      </c>
      <c r="F21" s="59" t="s">
        <v>483</v>
      </c>
      <c r="G21" s="59" t="s">
        <v>480</v>
      </c>
      <c r="H21" s="77" t="s">
        <v>475</v>
      </c>
      <c r="I21" s="186">
        <v>100</v>
      </c>
      <c r="J21" s="186"/>
      <c r="K21" s="186"/>
      <c r="L21" s="186">
        <v>100</v>
      </c>
      <c r="M21" s="186"/>
      <c r="N21" s="186"/>
      <c r="O21" s="186">
        <v>100</v>
      </c>
      <c r="P21" s="186"/>
      <c r="Q21" s="186"/>
      <c r="R21" s="186">
        <v>100</v>
      </c>
      <c r="S21" s="186"/>
      <c r="T21" s="186"/>
      <c r="U21" s="186">
        <v>100</v>
      </c>
      <c r="V21" s="566"/>
    </row>
    <row r="22" spans="1:22" ht="99" customHeight="1" x14ac:dyDescent="0.25">
      <c r="A22" s="677" t="s">
        <v>486</v>
      </c>
      <c r="B22" s="31"/>
      <c r="C22" s="59" t="s">
        <v>728</v>
      </c>
      <c r="D22" s="59" t="s">
        <v>39</v>
      </c>
      <c r="E22" s="59" t="s">
        <v>470</v>
      </c>
      <c r="F22" s="59" t="s">
        <v>421</v>
      </c>
      <c r="G22" s="59" t="s">
        <v>476</v>
      </c>
      <c r="H22" s="77" t="s">
        <v>475</v>
      </c>
      <c r="I22" s="186">
        <v>100</v>
      </c>
      <c r="J22" s="186"/>
      <c r="K22" s="186"/>
      <c r="L22" s="186">
        <v>100</v>
      </c>
      <c r="M22" s="186"/>
      <c r="N22" s="186"/>
      <c r="O22" s="186">
        <v>100</v>
      </c>
      <c r="P22" s="186"/>
      <c r="Q22" s="186"/>
      <c r="R22" s="186">
        <v>100</v>
      </c>
      <c r="S22" s="186"/>
      <c r="T22" s="186"/>
      <c r="U22" s="186">
        <v>100</v>
      </c>
      <c r="V22" s="566"/>
    </row>
    <row r="23" spans="1:22" ht="99" customHeight="1" x14ac:dyDescent="0.25">
      <c r="A23" s="691"/>
      <c r="B23" s="31"/>
      <c r="C23" s="23" t="s">
        <v>478</v>
      </c>
      <c r="D23" s="59" t="s">
        <v>126</v>
      </c>
      <c r="E23" s="59" t="s">
        <v>470</v>
      </c>
      <c r="F23" s="37"/>
      <c r="G23" s="59" t="s">
        <v>477</v>
      </c>
      <c r="H23" s="77" t="s">
        <v>481</v>
      </c>
      <c r="I23" s="186">
        <v>4</v>
      </c>
      <c r="J23" s="186"/>
      <c r="K23" s="186"/>
      <c r="L23" s="186">
        <v>1</v>
      </c>
      <c r="M23" s="186"/>
      <c r="N23" s="186"/>
      <c r="O23" s="186">
        <v>1</v>
      </c>
      <c r="P23" s="186"/>
      <c r="Q23" s="186"/>
      <c r="R23" s="186">
        <v>1</v>
      </c>
      <c r="S23" s="186"/>
      <c r="T23" s="187"/>
      <c r="U23" s="186">
        <v>1</v>
      </c>
      <c r="V23" s="566"/>
    </row>
    <row r="24" spans="1:22" ht="101.4" customHeight="1" x14ac:dyDescent="0.25">
      <c r="A24" s="691"/>
      <c r="B24" s="202"/>
      <c r="C24" s="230" t="s">
        <v>487</v>
      </c>
      <c r="D24" s="293" t="s">
        <v>126</v>
      </c>
      <c r="E24" s="293" t="s">
        <v>470</v>
      </c>
      <c r="F24" s="293" t="s">
        <v>76</v>
      </c>
      <c r="G24" s="293" t="s">
        <v>503</v>
      </c>
      <c r="H24" s="146" t="s">
        <v>488</v>
      </c>
      <c r="I24" s="186">
        <v>4</v>
      </c>
      <c r="J24" s="186"/>
      <c r="K24" s="186"/>
      <c r="L24" s="186">
        <v>1</v>
      </c>
      <c r="M24" s="186"/>
      <c r="N24" s="186"/>
      <c r="O24" s="186">
        <v>1</v>
      </c>
      <c r="P24" s="186"/>
      <c r="Q24" s="186"/>
      <c r="R24" s="186">
        <v>1</v>
      </c>
      <c r="S24" s="186"/>
      <c r="T24" s="187"/>
      <c r="U24" s="186">
        <v>1</v>
      </c>
      <c r="V24" s="566"/>
    </row>
    <row r="25" spans="1:22" ht="178.95" customHeight="1" x14ac:dyDescent="0.25">
      <c r="A25" s="146" t="s">
        <v>639</v>
      </c>
      <c r="B25" s="31"/>
      <c r="C25" s="23" t="s">
        <v>756</v>
      </c>
      <c r="D25" s="35" t="s">
        <v>39</v>
      </c>
      <c r="E25" s="35" t="s">
        <v>433</v>
      </c>
      <c r="F25" s="23" t="s">
        <v>54</v>
      </c>
      <c r="G25" s="23" t="s">
        <v>436</v>
      </c>
      <c r="H25" s="23" t="s">
        <v>435</v>
      </c>
      <c r="I25" s="186">
        <v>90</v>
      </c>
      <c r="J25" s="186"/>
      <c r="K25" s="186"/>
      <c r="L25" s="186">
        <v>80</v>
      </c>
      <c r="M25" s="186"/>
      <c r="N25" s="186"/>
      <c r="O25" s="186">
        <v>85</v>
      </c>
      <c r="P25" s="186"/>
      <c r="Q25" s="186"/>
      <c r="R25" s="186">
        <v>87</v>
      </c>
      <c r="S25" s="186"/>
      <c r="T25" s="187"/>
      <c r="U25" s="186">
        <v>90</v>
      </c>
      <c r="V25" s="567"/>
    </row>
    <row r="26" spans="1:22" ht="114.6" customHeight="1" x14ac:dyDescent="0.25">
      <c r="A26" s="77" t="s">
        <v>742</v>
      </c>
      <c r="B26" s="31"/>
      <c r="C26" s="23" t="s">
        <v>746</v>
      </c>
      <c r="D26" s="35" t="s">
        <v>39</v>
      </c>
      <c r="E26" s="35" t="s">
        <v>743</v>
      </c>
      <c r="F26" s="23" t="s">
        <v>745</v>
      </c>
      <c r="G26" s="23" t="s">
        <v>747</v>
      </c>
      <c r="H26" s="23" t="s">
        <v>435</v>
      </c>
      <c r="I26" s="298">
        <v>90</v>
      </c>
      <c r="J26" s="298"/>
      <c r="K26" s="298"/>
      <c r="L26" s="298">
        <v>80</v>
      </c>
      <c r="M26" s="298"/>
      <c r="N26" s="298"/>
      <c r="O26" s="298">
        <v>85</v>
      </c>
      <c r="P26" s="298"/>
      <c r="Q26" s="298"/>
      <c r="R26" s="298">
        <v>87</v>
      </c>
      <c r="S26" s="298"/>
      <c r="T26" s="299"/>
      <c r="U26" s="298">
        <v>90</v>
      </c>
      <c r="V26" s="565" t="s">
        <v>914</v>
      </c>
    </row>
    <row r="27" spans="1:22" ht="114.6" customHeight="1" x14ac:dyDescent="0.25">
      <c r="A27" s="77" t="s">
        <v>744</v>
      </c>
      <c r="B27" s="31"/>
      <c r="C27" s="23" t="s">
        <v>748</v>
      </c>
      <c r="D27" s="35" t="s">
        <v>39</v>
      </c>
      <c r="E27" s="35" t="s">
        <v>745</v>
      </c>
      <c r="F27" s="23"/>
      <c r="G27" s="23" t="s">
        <v>751</v>
      </c>
      <c r="H27" s="23" t="s">
        <v>435</v>
      </c>
      <c r="I27" s="298">
        <v>95</v>
      </c>
      <c r="J27" s="298"/>
      <c r="K27" s="298"/>
      <c r="L27" s="298">
        <v>95</v>
      </c>
      <c r="M27" s="298"/>
      <c r="N27" s="298"/>
      <c r="O27" s="298">
        <v>95</v>
      </c>
      <c r="P27" s="298"/>
      <c r="Q27" s="298"/>
      <c r="R27" s="298">
        <v>95</v>
      </c>
      <c r="S27" s="298"/>
      <c r="T27" s="299"/>
      <c r="U27" s="298">
        <v>95</v>
      </c>
      <c r="V27" s="566"/>
    </row>
    <row r="28" spans="1:22" ht="114.6" customHeight="1" x14ac:dyDescent="0.25">
      <c r="A28" s="77" t="s">
        <v>749</v>
      </c>
      <c r="B28" s="31"/>
      <c r="C28" s="23" t="s">
        <v>750</v>
      </c>
      <c r="D28" s="35" t="s">
        <v>39</v>
      </c>
      <c r="E28" s="35" t="s">
        <v>248</v>
      </c>
      <c r="F28" s="23" t="s">
        <v>421</v>
      </c>
      <c r="G28" s="23" t="s">
        <v>752</v>
      </c>
      <c r="H28" s="23" t="s">
        <v>435</v>
      </c>
      <c r="I28" s="298">
        <v>90</v>
      </c>
      <c r="J28" s="298"/>
      <c r="K28" s="298"/>
      <c r="L28" s="298">
        <v>85</v>
      </c>
      <c r="M28" s="298"/>
      <c r="N28" s="298"/>
      <c r="O28" s="298">
        <v>87</v>
      </c>
      <c r="P28" s="298"/>
      <c r="Q28" s="298"/>
      <c r="R28" s="298">
        <v>88</v>
      </c>
      <c r="S28" s="298"/>
      <c r="T28" s="299"/>
      <c r="U28" s="298">
        <v>90</v>
      </c>
      <c r="V28" s="566"/>
    </row>
    <row r="29" spans="1:22" ht="114.6" customHeight="1" x14ac:dyDescent="0.25">
      <c r="A29" s="77" t="s">
        <v>753</v>
      </c>
      <c r="B29" s="31"/>
      <c r="C29" s="23" t="s">
        <v>759</v>
      </c>
      <c r="D29" s="35" t="s">
        <v>39</v>
      </c>
      <c r="E29" s="35" t="s">
        <v>248</v>
      </c>
      <c r="F29" s="23" t="s">
        <v>421</v>
      </c>
      <c r="G29" s="23" t="s">
        <v>754</v>
      </c>
      <c r="H29" s="23" t="s">
        <v>435</v>
      </c>
      <c r="I29" s="298">
        <v>85</v>
      </c>
      <c r="J29" s="298"/>
      <c r="K29" s="298"/>
      <c r="L29" s="298">
        <v>76</v>
      </c>
      <c r="M29" s="298"/>
      <c r="N29" s="298"/>
      <c r="O29" s="298">
        <v>80</v>
      </c>
      <c r="P29" s="298"/>
      <c r="Q29" s="298"/>
      <c r="R29" s="298">
        <v>82</v>
      </c>
      <c r="S29" s="298"/>
      <c r="T29" s="299"/>
      <c r="U29" s="298">
        <v>85</v>
      </c>
      <c r="V29" s="566"/>
    </row>
    <row r="30" spans="1:22" s="399" customFormat="1" ht="114.6" hidden="1" customHeight="1" x14ac:dyDescent="0.25">
      <c r="A30" s="392" t="s">
        <v>755</v>
      </c>
      <c r="B30" s="393"/>
      <c r="C30" s="394" t="s">
        <v>757</v>
      </c>
      <c r="D30" s="395" t="s">
        <v>39</v>
      </c>
      <c r="E30" s="395" t="s">
        <v>222</v>
      </c>
      <c r="F30" s="394"/>
      <c r="G30" s="394" t="s">
        <v>754</v>
      </c>
      <c r="H30" s="394" t="s">
        <v>435</v>
      </c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7"/>
      <c r="U30" s="396"/>
      <c r="V30" s="398"/>
    </row>
    <row r="31" spans="1:22" ht="31.5" hidden="1" customHeight="1" x14ac:dyDescent="0.25">
      <c r="A31" s="704" t="s">
        <v>640</v>
      </c>
      <c r="B31" s="553"/>
      <c r="C31" s="553"/>
      <c r="D31" s="553"/>
      <c r="E31" s="553"/>
      <c r="F31" s="553"/>
      <c r="G31" s="705"/>
      <c r="H31" s="228" t="s">
        <v>50</v>
      </c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</row>
    <row r="32" spans="1:22" s="52" customFormat="1" ht="84.6" hidden="1" customHeight="1" x14ac:dyDescent="0.25">
      <c r="A32" s="31"/>
      <c r="B32" s="31"/>
      <c r="C32" s="31"/>
      <c r="D32" s="31"/>
      <c r="E32" s="31"/>
      <c r="F32" s="31"/>
      <c r="G32" s="31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45.75" customHeight="1" x14ac:dyDescent="0.25">
      <c r="A33" s="450" t="s">
        <v>641</v>
      </c>
      <c r="B33" s="451"/>
      <c r="C33" s="451"/>
      <c r="D33" s="451"/>
      <c r="E33" s="451"/>
      <c r="F33" s="451"/>
      <c r="G33" s="452"/>
      <c r="H33" s="229" t="s">
        <v>51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02.6" customHeight="1" x14ac:dyDescent="0.25">
      <c r="A34" s="353" t="s">
        <v>278</v>
      </c>
      <c r="B34" s="31"/>
      <c r="C34" s="35" t="s">
        <v>729</v>
      </c>
      <c r="D34" s="35" t="s">
        <v>280</v>
      </c>
      <c r="E34" s="35" t="s">
        <v>52</v>
      </c>
      <c r="F34" s="35" t="s">
        <v>282</v>
      </c>
      <c r="G34" s="35" t="s">
        <v>279</v>
      </c>
      <c r="H34" s="35" t="s">
        <v>127</v>
      </c>
      <c r="I34" s="270">
        <v>1</v>
      </c>
      <c r="J34" s="270"/>
      <c r="K34" s="270">
        <v>1</v>
      </c>
      <c r="L34" s="270"/>
      <c r="M34" s="33"/>
      <c r="N34" s="33"/>
      <c r="O34" s="33"/>
      <c r="P34" s="33"/>
      <c r="Q34" s="33"/>
      <c r="R34" s="33"/>
      <c r="S34" s="33"/>
      <c r="T34" s="33"/>
      <c r="U34" s="33"/>
      <c r="V34" s="736" t="s">
        <v>914</v>
      </c>
    </row>
    <row r="35" spans="1:22" ht="46.5" customHeight="1" x14ac:dyDescent="0.25">
      <c r="A35" s="422" t="s">
        <v>642</v>
      </c>
      <c r="B35" s="423"/>
      <c r="C35" s="423"/>
      <c r="D35" s="423"/>
      <c r="E35" s="423"/>
      <c r="F35" s="423"/>
      <c r="G35" s="424"/>
      <c r="H35" s="41" t="s">
        <v>55</v>
      </c>
      <c r="I35" s="252">
        <f>+I36</f>
        <v>1</v>
      </c>
      <c r="J35" s="252"/>
      <c r="K35" s="252"/>
      <c r="L35" s="252">
        <f t="shared" ref="L35:U35" si="0">+L36</f>
        <v>1</v>
      </c>
      <c r="M35" s="252"/>
      <c r="N35" s="252"/>
      <c r="O35" s="252">
        <f t="shared" si="0"/>
        <v>1</v>
      </c>
      <c r="P35" s="252"/>
      <c r="Q35" s="252"/>
      <c r="R35" s="252">
        <f t="shared" si="0"/>
        <v>1</v>
      </c>
      <c r="S35" s="252"/>
      <c r="T35" s="252"/>
      <c r="U35" s="252">
        <f t="shared" si="0"/>
        <v>1</v>
      </c>
      <c r="V35" s="33"/>
    </row>
    <row r="36" spans="1:22" ht="83.25" customHeight="1" x14ac:dyDescent="0.25">
      <c r="A36" s="140" t="s">
        <v>284</v>
      </c>
      <c r="B36" s="42"/>
      <c r="C36" s="140" t="s">
        <v>281</v>
      </c>
      <c r="D36" s="42" t="s">
        <v>39</v>
      </c>
      <c r="E36" s="35" t="s">
        <v>52</v>
      </c>
      <c r="F36" s="35" t="s">
        <v>261</v>
      </c>
      <c r="G36" s="42" t="s">
        <v>283</v>
      </c>
      <c r="H36" s="35" t="s">
        <v>128</v>
      </c>
      <c r="I36" s="271">
        <v>1</v>
      </c>
      <c r="J36" s="271"/>
      <c r="K36" s="271"/>
      <c r="L36" s="271">
        <v>1</v>
      </c>
      <c r="M36" s="271"/>
      <c r="N36" s="271"/>
      <c r="O36" s="271">
        <v>1</v>
      </c>
      <c r="P36" s="269"/>
      <c r="Q36" s="269"/>
      <c r="R36" s="271">
        <v>1</v>
      </c>
      <c r="S36" s="269"/>
      <c r="T36" s="271"/>
      <c r="U36" s="271">
        <v>1</v>
      </c>
      <c r="V36" s="754" t="s">
        <v>914</v>
      </c>
    </row>
    <row r="37" spans="1:22" ht="13.8" x14ac:dyDescent="0.25">
      <c r="A37" s="422" t="s">
        <v>56</v>
      </c>
      <c r="B37" s="423"/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4"/>
    </row>
    <row r="38" spans="1:22" ht="27.6" x14ac:dyDescent="0.25">
      <c r="A38" s="515" t="s">
        <v>57</v>
      </c>
      <c r="B38" s="515"/>
      <c r="C38" s="515"/>
      <c r="D38" s="515"/>
      <c r="E38" s="515"/>
      <c r="F38" s="515"/>
      <c r="G38" s="515"/>
      <c r="H38" s="46" t="s">
        <v>417</v>
      </c>
      <c r="I38" s="267">
        <v>600</v>
      </c>
      <c r="J38" s="267">
        <f t="shared" ref="J38:U38" si="1">+J39</f>
        <v>0</v>
      </c>
      <c r="K38" s="267">
        <f t="shared" si="1"/>
        <v>0</v>
      </c>
      <c r="L38" s="267">
        <f t="shared" si="1"/>
        <v>100</v>
      </c>
      <c r="M38" s="267">
        <f t="shared" si="1"/>
        <v>0</v>
      </c>
      <c r="N38" s="267">
        <f t="shared" si="1"/>
        <v>0</v>
      </c>
      <c r="O38" s="267">
        <f t="shared" si="1"/>
        <v>200</v>
      </c>
      <c r="P38" s="267">
        <f t="shared" si="1"/>
        <v>0</v>
      </c>
      <c r="Q38" s="267">
        <f t="shared" si="1"/>
        <v>0</v>
      </c>
      <c r="R38" s="267">
        <f t="shared" si="1"/>
        <v>200</v>
      </c>
      <c r="S38" s="267">
        <f t="shared" si="1"/>
        <v>0</v>
      </c>
      <c r="T38" s="267">
        <f t="shared" si="1"/>
        <v>0</v>
      </c>
      <c r="U38" s="267">
        <f t="shared" si="1"/>
        <v>100</v>
      </c>
      <c r="V38" s="755" t="s">
        <v>914</v>
      </c>
    </row>
    <row r="39" spans="1:22" ht="100.95" customHeight="1" x14ac:dyDescent="0.25">
      <c r="A39" s="674" t="s">
        <v>715</v>
      </c>
      <c r="B39" s="31"/>
      <c r="C39" s="140" t="s">
        <v>418</v>
      </c>
      <c r="D39" s="77" t="s">
        <v>39</v>
      </c>
      <c r="E39" s="77" t="s">
        <v>58</v>
      </c>
      <c r="F39" s="77" t="s">
        <v>261</v>
      </c>
      <c r="G39" s="77" t="s">
        <v>416</v>
      </c>
      <c r="H39" s="39" t="s">
        <v>417</v>
      </c>
      <c r="I39" s="267">
        <v>600</v>
      </c>
      <c r="J39" s="267"/>
      <c r="K39" s="267"/>
      <c r="L39" s="267">
        <v>100</v>
      </c>
      <c r="M39" s="267"/>
      <c r="N39" s="267"/>
      <c r="O39" s="267">
        <v>200</v>
      </c>
      <c r="P39" s="267"/>
      <c r="Q39" s="267"/>
      <c r="R39" s="267">
        <v>200</v>
      </c>
      <c r="S39" s="267"/>
      <c r="T39" s="267"/>
      <c r="U39" s="267">
        <v>100</v>
      </c>
      <c r="V39" s="756"/>
    </row>
    <row r="40" spans="1:22" ht="114" customHeight="1" x14ac:dyDescent="0.25">
      <c r="A40" s="675"/>
      <c r="B40" s="31"/>
      <c r="C40" s="140" t="s">
        <v>437</v>
      </c>
      <c r="D40" s="77" t="s">
        <v>126</v>
      </c>
      <c r="E40" s="77" t="s">
        <v>58</v>
      </c>
      <c r="F40" s="77" t="s">
        <v>737</v>
      </c>
      <c r="G40" s="77" t="s">
        <v>430</v>
      </c>
      <c r="H40" s="39" t="s">
        <v>60</v>
      </c>
      <c r="I40" s="267">
        <v>1</v>
      </c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>
        <v>1</v>
      </c>
      <c r="V40" s="756"/>
    </row>
    <row r="41" spans="1:22" ht="114" customHeight="1" x14ac:dyDescent="0.25">
      <c r="A41" s="675"/>
      <c r="B41" s="31"/>
      <c r="C41" s="44" t="s">
        <v>861</v>
      </c>
      <c r="D41" s="264" t="s">
        <v>126</v>
      </c>
      <c r="E41" s="264" t="s">
        <v>58</v>
      </c>
      <c r="F41" s="264"/>
      <c r="G41" s="264" t="s">
        <v>711</v>
      </c>
      <c r="H41" s="49" t="s">
        <v>68</v>
      </c>
      <c r="I41" s="267">
        <v>1</v>
      </c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>
        <v>1</v>
      </c>
      <c r="V41" s="756"/>
    </row>
    <row r="42" spans="1:22" ht="114" customHeight="1" x14ac:dyDescent="0.25">
      <c r="A42" s="676"/>
      <c r="B42" s="195"/>
      <c r="C42" s="44" t="s">
        <v>710</v>
      </c>
      <c r="D42" s="264" t="s">
        <v>126</v>
      </c>
      <c r="E42" s="264" t="s">
        <v>58</v>
      </c>
      <c r="F42" s="264"/>
      <c r="G42" s="264" t="s">
        <v>431</v>
      </c>
      <c r="H42" s="49" t="s">
        <v>432</v>
      </c>
      <c r="I42" s="267">
        <v>1</v>
      </c>
      <c r="J42" s="267"/>
      <c r="K42" s="267">
        <v>1</v>
      </c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757"/>
    </row>
    <row r="43" spans="1:22" ht="59.25" hidden="1" customHeight="1" x14ac:dyDescent="0.25">
      <c r="A43" s="422" t="s">
        <v>61</v>
      </c>
      <c r="B43" s="423"/>
      <c r="C43" s="423"/>
      <c r="D43" s="423"/>
      <c r="E43" s="423"/>
      <c r="F43" s="423"/>
      <c r="G43" s="424"/>
      <c r="H43" s="46" t="s">
        <v>62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</row>
    <row r="44" spans="1:22" ht="69.75" hidden="1" customHeight="1" x14ac:dyDescent="0.25">
      <c r="A44" s="42"/>
      <c r="B44" s="42"/>
      <c r="C44" s="42"/>
      <c r="D44" s="50"/>
      <c r="E44" s="42"/>
      <c r="F44" s="51"/>
      <c r="G44" s="45"/>
      <c r="H44" s="45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</row>
    <row r="45" spans="1:22" ht="52.5" customHeight="1" x14ac:dyDescent="0.25">
      <c r="A45" s="671" t="s">
        <v>63</v>
      </c>
      <c r="B45" s="672"/>
      <c r="C45" s="672"/>
      <c r="D45" s="672"/>
      <c r="E45" s="672"/>
      <c r="F45" s="672"/>
      <c r="G45" s="672"/>
      <c r="H45" s="673"/>
      <c r="I45" s="267"/>
      <c r="J45" s="267">
        <f t="shared" ref="J45:U45" si="2">+J50</f>
        <v>0</v>
      </c>
      <c r="K45" s="267">
        <f t="shared" si="2"/>
        <v>0</v>
      </c>
      <c r="L45" s="267">
        <f t="shared" si="2"/>
        <v>0</v>
      </c>
      <c r="M45" s="267">
        <f t="shared" si="2"/>
        <v>0</v>
      </c>
      <c r="N45" s="267">
        <f t="shared" si="2"/>
        <v>0</v>
      </c>
      <c r="O45" s="267">
        <f t="shared" si="2"/>
        <v>0</v>
      </c>
      <c r="P45" s="267">
        <f t="shared" si="2"/>
        <v>0</v>
      </c>
      <c r="Q45" s="267">
        <f t="shared" si="2"/>
        <v>0</v>
      </c>
      <c r="R45" s="267">
        <f t="shared" si="2"/>
        <v>0</v>
      </c>
      <c r="S45" s="267">
        <f t="shared" si="2"/>
        <v>0</v>
      </c>
      <c r="T45" s="267" t="s">
        <v>116</v>
      </c>
      <c r="U45" s="267">
        <f t="shared" si="2"/>
        <v>0</v>
      </c>
      <c r="V45" s="755" t="s">
        <v>914</v>
      </c>
    </row>
    <row r="46" spans="1:22" ht="70.2" customHeight="1" x14ac:dyDescent="0.25">
      <c r="A46" s="453"/>
      <c r="B46" s="31"/>
      <c r="C46" s="151" t="s">
        <v>422</v>
      </c>
      <c r="D46" s="77" t="s">
        <v>126</v>
      </c>
      <c r="E46" s="77" t="s">
        <v>58</v>
      </c>
      <c r="F46" s="77" t="s">
        <v>421</v>
      </c>
      <c r="G46" s="77" t="s">
        <v>420</v>
      </c>
      <c r="H46" s="39" t="s">
        <v>419</v>
      </c>
      <c r="I46" s="267">
        <v>5</v>
      </c>
      <c r="J46" s="267"/>
      <c r="K46" s="267">
        <v>1</v>
      </c>
      <c r="L46" s="267"/>
      <c r="M46" s="267"/>
      <c r="N46" s="267">
        <v>1</v>
      </c>
      <c r="O46" s="267"/>
      <c r="P46" s="267"/>
      <c r="Q46" s="267"/>
      <c r="R46" s="267">
        <v>1</v>
      </c>
      <c r="S46" s="267">
        <v>1</v>
      </c>
      <c r="T46" s="267"/>
      <c r="U46" s="267">
        <v>1</v>
      </c>
      <c r="V46" s="756"/>
    </row>
    <row r="47" spans="1:22" ht="52.5" customHeight="1" x14ac:dyDescent="0.25">
      <c r="A47" s="454"/>
      <c r="B47" s="31"/>
      <c r="C47" s="38" t="s">
        <v>643</v>
      </c>
      <c r="D47" s="77" t="s">
        <v>126</v>
      </c>
      <c r="E47" s="77" t="s">
        <v>58</v>
      </c>
      <c r="F47" s="77" t="s">
        <v>85</v>
      </c>
      <c r="G47" s="77" t="s">
        <v>420</v>
      </c>
      <c r="H47" s="39" t="s">
        <v>428</v>
      </c>
      <c r="I47" s="267">
        <v>4</v>
      </c>
      <c r="J47" s="267"/>
      <c r="K47" s="267"/>
      <c r="L47" s="267">
        <v>1</v>
      </c>
      <c r="M47" s="267"/>
      <c r="N47" s="267"/>
      <c r="O47" s="267">
        <v>1</v>
      </c>
      <c r="P47" s="267"/>
      <c r="Q47" s="267"/>
      <c r="R47" s="267">
        <v>1</v>
      </c>
      <c r="S47" s="267"/>
      <c r="T47" s="267"/>
      <c r="U47" s="267">
        <v>1</v>
      </c>
      <c r="V47" s="756"/>
    </row>
    <row r="48" spans="1:22" ht="71.400000000000006" customHeight="1" x14ac:dyDescent="0.25">
      <c r="A48" s="454"/>
      <c r="B48" s="31"/>
      <c r="C48" s="140" t="s">
        <v>423</v>
      </c>
      <c r="D48" s="77" t="s">
        <v>126</v>
      </c>
      <c r="E48" s="77" t="s">
        <v>58</v>
      </c>
      <c r="F48" s="31"/>
      <c r="G48" s="77" t="s">
        <v>424</v>
      </c>
      <c r="H48" s="39" t="s">
        <v>429</v>
      </c>
      <c r="I48" s="267">
        <v>600</v>
      </c>
      <c r="J48" s="267"/>
      <c r="K48" s="267"/>
      <c r="L48" s="267">
        <v>100</v>
      </c>
      <c r="M48" s="267"/>
      <c r="N48" s="267"/>
      <c r="O48" s="267">
        <v>200</v>
      </c>
      <c r="P48" s="267"/>
      <c r="Q48" s="267"/>
      <c r="R48" s="267">
        <v>200</v>
      </c>
      <c r="S48" s="267"/>
      <c r="T48" s="267"/>
      <c r="U48" s="267">
        <v>100</v>
      </c>
      <c r="V48" s="756"/>
    </row>
    <row r="49" spans="1:22" s="294" customFormat="1" ht="71.400000000000006" customHeight="1" x14ac:dyDescent="0.25">
      <c r="A49" s="454"/>
      <c r="B49" s="374"/>
      <c r="C49" s="295" t="s">
        <v>738</v>
      </c>
      <c r="D49" s="146" t="s">
        <v>126</v>
      </c>
      <c r="E49" s="146" t="s">
        <v>58</v>
      </c>
      <c r="F49" s="77" t="s">
        <v>737</v>
      </c>
      <c r="G49" s="146" t="s">
        <v>862</v>
      </c>
      <c r="H49" s="203" t="s">
        <v>253</v>
      </c>
      <c r="I49" s="267">
        <v>4</v>
      </c>
      <c r="J49" s="267"/>
      <c r="K49" s="267"/>
      <c r="L49" s="267">
        <v>1</v>
      </c>
      <c r="M49" s="267"/>
      <c r="N49" s="267"/>
      <c r="O49" s="267">
        <v>1</v>
      </c>
      <c r="P49" s="267"/>
      <c r="Q49" s="267"/>
      <c r="R49" s="267">
        <v>1</v>
      </c>
      <c r="S49" s="267"/>
      <c r="T49" s="267"/>
      <c r="U49" s="267">
        <v>1</v>
      </c>
      <c r="V49" s="756"/>
    </row>
    <row r="50" spans="1:22" ht="90.6" customHeight="1" x14ac:dyDescent="0.25">
      <c r="A50" s="454"/>
      <c r="B50" s="202"/>
      <c r="C50" s="199" t="s">
        <v>426</v>
      </c>
      <c r="D50" s="146" t="s">
        <v>39</v>
      </c>
      <c r="E50" s="146" t="s">
        <v>58</v>
      </c>
      <c r="F50" s="77" t="s">
        <v>421</v>
      </c>
      <c r="G50" s="146" t="s">
        <v>425</v>
      </c>
      <c r="H50" s="203" t="s">
        <v>427</v>
      </c>
      <c r="I50" s="268">
        <v>90</v>
      </c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>
        <v>90</v>
      </c>
      <c r="U50" s="268"/>
      <c r="V50" s="757"/>
    </row>
    <row r="51" spans="1:22" ht="31.5" hidden="1" customHeight="1" x14ac:dyDescent="0.25">
      <c r="A51" s="422" t="s">
        <v>69</v>
      </c>
      <c r="B51" s="423"/>
      <c r="C51" s="423"/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4"/>
    </row>
    <row r="52" spans="1:22" ht="33" hidden="1" customHeight="1" x14ac:dyDescent="0.25">
      <c r="A52" s="422" t="s">
        <v>70</v>
      </c>
      <c r="B52" s="423"/>
      <c r="C52" s="423"/>
      <c r="D52" s="423"/>
      <c r="E52" s="423"/>
      <c r="F52" s="423"/>
      <c r="G52" s="424"/>
      <c r="H52" s="46" t="s">
        <v>71</v>
      </c>
      <c r="I52" s="40"/>
      <c r="J52" s="40"/>
      <c r="K52" s="40"/>
      <c r="L52" s="40"/>
      <c r="M52" s="40"/>
      <c r="N52" s="40"/>
      <c r="O52" s="40"/>
      <c r="P52" s="265"/>
      <c r="Q52" s="265"/>
      <c r="R52" s="265"/>
      <c r="S52" s="265"/>
      <c r="T52" s="265"/>
      <c r="U52" s="265"/>
      <c r="V52" s="265"/>
    </row>
    <row r="53" spans="1:22" ht="63" hidden="1" customHeight="1" x14ac:dyDescent="0.25">
      <c r="A53" s="53"/>
      <c r="B53" s="53"/>
      <c r="C53" s="54"/>
      <c r="D53" s="55"/>
      <c r="E53" s="55"/>
      <c r="F53" s="55"/>
      <c r="G53" s="55"/>
      <c r="H53" s="55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</row>
    <row r="54" spans="1:22" ht="28.95" hidden="1" customHeight="1" x14ac:dyDescent="0.25">
      <c r="A54" s="695" t="s">
        <v>72</v>
      </c>
      <c r="B54" s="696"/>
      <c r="C54" s="696"/>
      <c r="D54" s="696"/>
      <c r="E54" s="696"/>
      <c r="F54" s="696"/>
      <c r="G54" s="697"/>
      <c r="H54" s="46" t="s">
        <v>73</v>
      </c>
      <c r="I54" s="40"/>
      <c r="J54" s="40"/>
      <c r="K54" s="40"/>
      <c r="L54" s="40"/>
      <c r="M54" s="40"/>
      <c r="N54" s="40"/>
      <c r="O54" s="40"/>
      <c r="P54" s="66"/>
      <c r="Q54" s="66"/>
      <c r="R54" s="66"/>
      <c r="S54" s="66"/>
      <c r="T54" s="66"/>
      <c r="U54" s="66"/>
      <c r="V54" s="66"/>
    </row>
    <row r="55" spans="1:22" ht="87.75" hidden="1" customHeight="1" x14ac:dyDescent="0.25">
      <c r="A55" s="42"/>
      <c r="B55" s="42"/>
      <c r="C55" s="42"/>
      <c r="D55" s="56"/>
      <c r="E55" s="42"/>
      <c r="F55" s="42"/>
      <c r="G55" s="42"/>
      <c r="H55" s="42"/>
      <c r="I55" s="58"/>
      <c r="J55" s="58"/>
      <c r="K55" s="58"/>
      <c r="L55" s="58"/>
      <c r="M55" s="58"/>
      <c r="N55" s="58"/>
      <c r="O55" s="58"/>
      <c r="P55" s="36"/>
      <c r="Q55" s="36"/>
      <c r="R55" s="36"/>
      <c r="S55" s="36"/>
      <c r="T55" s="36"/>
      <c r="U55" s="36"/>
      <c r="V55" s="36"/>
    </row>
    <row r="56" spans="1:22" ht="33" customHeight="1" x14ac:dyDescent="0.25">
      <c r="A56" s="704" t="s">
        <v>74</v>
      </c>
      <c r="B56" s="553"/>
      <c r="C56" s="553"/>
      <c r="D56" s="553"/>
      <c r="E56" s="553"/>
      <c r="F56" s="553"/>
      <c r="G56" s="553"/>
      <c r="H56" s="705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36"/>
    </row>
    <row r="57" spans="1:22" ht="112.95" hidden="1" customHeight="1" x14ac:dyDescent="0.25">
      <c r="A57" s="701" t="s">
        <v>863</v>
      </c>
      <c r="B57" s="195"/>
      <c r="C57" s="38"/>
      <c r="D57" s="45"/>
      <c r="E57" s="208"/>
      <c r="F57" s="208"/>
      <c r="G57" s="208"/>
      <c r="H57" s="208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576" t="s">
        <v>914</v>
      </c>
    </row>
    <row r="58" spans="1:22" ht="103.2" customHeight="1" x14ac:dyDescent="0.25">
      <c r="A58" s="702"/>
      <c r="B58" s="31"/>
      <c r="C58" s="306" t="s">
        <v>786</v>
      </c>
      <c r="D58" s="45" t="s">
        <v>39</v>
      </c>
      <c r="E58" s="208" t="s">
        <v>440</v>
      </c>
      <c r="F58" s="208" t="s">
        <v>261</v>
      </c>
      <c r="G58" s="208" t="s">
        <v>646</v>
      </c>
      <c r="H58" s="39" t="s">
        <v>53</v>
      </c>
      <c r="I58" s="64">
        <v>4</v>
      </c>
      <c r="J58" s="64"/>
      <c r="K58" s="64"/>
      <c r="L58" s="64">
        <v>1</v>
      </c>
      <c r="M58" s="64"/>
      <c r="N58" s="64"/>
      <c r="O58" s="64">
        <v>1</v>
      </c>
      <c r="P58" s="64"/>
      <c r="Q58" s="64"/>
      <c r="R58" s="64">
        <v>1</v>
      </c>
      <c r="S58" s="64"/>
      <c r="T58" s="64"/>
      <c r="U58" s="64">
        <v>1</v>
      </c>
      <c r="V58" s="577"/>
    </row>
    <row r="59" spans="1:22" ht="97.95" hidden="1" customHeight="1" x14ac:dyDescent="0.25">
      <c r="A59" s="702"/>
      <c r="B59" s="31"/>
      <c r="C59" s="38" t="s">
        <v>644</v>
      </c>
      <c r="D59" s="45" t="s">
        <v>280</v>
      </c>
      <c r="E59" s="208" t="s">
        <v>440</v>
      </c>
      <c r="F59" s="208" t="s">
        <v>76</v>
      </c>
      <c r="G59" s="208" t="s">
        <v>645</v>
      </c>
      <c r="H59" s="39" t="s">
        <v>647</v>
      </c>
      <c r="I59" s="36">
        <v>1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>
        <v>1</v>
      </c>
      <c r="V59" s="577"/>
    </row>
    <row r="60" spans="1:22" s="294" customFormat="1" ht="111" customHeight="1" x14ac:dyDescent="0.25">
      <c r="A60" s="703"/>
      <c r="B60" s="371"/>
      <c r="C60" s="45" t="s">
        <v>264</v>
      </c>
      <c r="D60" s="45" t="s">
        <v>126</v>
      </c>
      <c r="E60" s="45" t="s">
        <v>77</v>
      </c>
      <c r="F60" s="45" t="s">
        <v>261</v>
      </c>
      <c r="G60" s="45" t="s">
        <v>263</v>
      </c>
      <c r="H60" s="45" t="s">
        <v>262</v>
      </c>
      <c r="I60" s="36">
        <v>4</v>
      </c>
      <c r="J60" s="36"/>
      <c r="K60" s="36"/>
      <c r="L60" s="36">
        <v>1</v>
      </c>
      <c r="M60" s="36"/>
      <c r="N60" s="36"/>
      <c r="O60" s="36">
        <v>1</v>
      </c>
      <c r="P60" s="36"/>
      <c r="Q60" s="36"/>
      <c r="R60" s="36">
        <v>1</v>
      </c>
      <c r="S60" s="36"/>
      <c r="T60" s="36"/>
      <c r="U60" s="36">
        <v>1</v>
      </c>
      <c r="V60" s="578"/>
    </row>
    <row r="61" spans="1:22" ht="86.25" hidden="1" customHeight="1" x14ac:dyDescent="0.25">
      <c r="A61" s="698" t="s">
        <v>730</v>
      </c>
      <c r="B61" s="52"/>
      <c r="C61" s="319" t="s">
        <v>274</v>
      </c>
      <c r="D61" s="45" t="s">
        <v>126</v>
      </c>
      <c r="E61" s="45" t="s">
        <v>265</v>
      </c>
      <c r="F61" s="57" t="s">
        <v>174</v>
      </c>
      <c r="G61" s="45" t="s">
        <v>277</v>
      </c>
      <c r="H61" s="204" t="s">
        <v>266</v>
      </c>
      <c r="I61" s="36"/>
      <c r="J61" s="36"/>
      <c r="K61" s="36"/>
      <c r="L61" s="36"/>
      <c r="M61" s="36">
        <v>4</v>
      </c>
      <c r="N61" s="36"/>
      <c r="O61" s="36">
        <v>4</v>
      </c>
      <c r="P61" s="36"/>
      <c r="Q61" s="36">
        <v>4</v>
      </c>
      <c r="R61" s="36"/>
      <c r="S61" s="36"/>
      <c r="T61" s="36"/>
      <c r="U61" s="36"/>
      <c r="V61" s="733" t="s">
        <v>914</v>
      </c>
    </row>
    <row r="62" spans="1:22" ht="103.95" customHeight="1" x14ac:dyDescent="0.25">
      <c r="A62" s="699"/>
      <c r="B62" s="52"/>
      <c r="C62" s="45" t="s">
        <v>864</v>
      </c>
      <c r="D62" s="45" t="s">
        <v>126</v>
      </c>
      <c r="E62" s="45" t="s">
        <v>265</v>
      </c>
      <c r="F62" s="57" t="s">
        <v>174</v>
      </c>
      <c r="G62" s="45" t="s">
        <v>275</v>
      </c>
      <c r="H62" s="204" t="s">
        <v>251</v>
      </c>
      <c r="I62" s="88">
        <v>100</v>
      </c>
      <c r="J62" s="88">
        <v>5</v>
      </c>
      <c r="K62" s="88">
        <v>5</v>
      </c>
      <c r="L62" s="88">
        <v>10</v>
      </c>
      <c r="M62" s="88">
        <v>15</v>
      </c>
      <c r="N62" s="88">
        <v>5</v>
      </c>
      <c r="O62" s="88">
        <v>15</v>
      </c>
      <c r="P62" s="88">
        <v>10</v>
      </c>
      <c r="Q62" s="88">
        <v>10</v>
      </c>
      <c r="R62" s="88">
        <v>10</v>
      </c>
      <c r="S62" s="88">
        <v>10</v>
      </c>
      <c r="T62" s="89">
        <v>5</v>
      </c>
      <c r="U62" s="36"/>
      <c r="V62" s="734"/>
    </row>
    <row r="63" spans="1:22" ht="86.25" customHeight="1" x14ac:dyDescent="0.25">
      <c r="A63" s="699"/>
      <c r="B63" s="52"/>
      <c r="C63" s="45" t="s">
        <v>267</v>
      </c>
      <c r="D63" s="45" t="s">
        <v>126</v>
      </c>
      <c r="E63" s="45" t="s">
        <v>265</v>
      </c>
      <c r="F63" s="57" t="s">
        <v>174</v>
      </c>
      <c r="G63" s="45" t="s">
        <v>268</v>
      </c>
      <c r="H63" s="204" t="s">
        <v>269</v>
      </c>
      <c r="I63" s="36">
        <v>25</v>
      </c>
      <c r="J63" s="88"/>
      <c r="K63" s="88"/>
      <c r="L63" s="88">
        <v>5</v>
      </c>
      <c r="M63" s="88"/>
      <c r="N63" s="88"/>
      <c r="O63" s="88">
        <v>5</v>
      </c>
      <c r="P63" s="88"/>
      <c r="Q63" s="88"/>
      <c r="R63" s="88">
        <v>10</v>
      </c>
      <c r="S63" s="88"/>
      <c r="T63" s="89">
        <v>5</v>
      </c>
      <c r="U63" s="36"/>
      <c r="V63" s="734"/>
    </row>
    <row r="64" spans="1:22" ht="86.25" customHeight="1" x14ac:dyDescent="0.25">
      <c r="A64" s="699"/>
      <c r="B64" s="52"/>
      <c r="C64" s="45" t="s">
        <v>270</v>
      </c>
      <c r="D64" s="45" t="s">
        <v>280</v>
      </c>
      <c r="E64" s="45" t="s">
        <v>265</v>
      </c>
      <c r="F64" s="57"/>
      <c r="G64" s="45" t="s">
        <v>276</v>
      </c>
      <c r="H64" s="204" t="s">
        <v>40</v>
      </c>
      <c r="I64" s="88">
        <v>4</v>
      </c>
      <c r="J64" s="88"/>
      <c r="K64" s="88"/>
      <c r="L64" s="88">
        <v>1</v>
      </c>
      <c r="M64" s="88"/>
      <c r="N64" s="88"/>
      <c r="O64" s="88">
        <v>1</v>
      </c>
      <c r="P64" s="88"/>
      <c r="Q64" s="88"/>
      <c r="R64" s="88">
        <v>1</v>
      </c>
      <c r="S64" s="88"/>
      <c r="T64" s="89"/>
      <c r="U64" s="88">
        <v>1</v>
      </c>
      <c r="V64" s="734"/>
    </row>
    <row r="65" spans="1:22" s="218" customFormat="1" ht="86.25" hidden="1" customHeight="1" x14ac:dyDescent="0.25">
      <c r="A65" s="700"/>
      <c r="B65" s="288"/>
      <c r="C65" s="289" t="s">
        <v>271</v>
      </c>
      <c r="D65" s="289" t="s">
        <v>126</v>
      </c>
      <c r="E65" s="289" t="s">
        <v>265</v>
      </c>
      <c r="F65" s="289" t="s">
        <v>272</v>
      </c>
      <c r="G65" s="289" t="s">
        <v>67</v>
      </c>
      <c r="H65" s="290" t="s">
        <v>273</v>
      </c>
      <c r="I65" s="291">
        <v>12</v>
      </c>
      <c r="J65" s="291">
        <v>1</v>
      </c>
      <c r="K65" s="291">
        <v>1</v>
      </c>
      <c r="L65" s="291">
        <v>1</v>
      </c>
      <c r="M65" s="291">
        <v>1</v>
      </c>
      <c r="N65" s="291">
        <v>1</v>
      </c>
      <c r="O65" s="291">
        <v>1</v>
      </c>
      <c r="P65" s="291">
        <v>1</v>
      </c>
      <c r="Q65" s="291">
        <v>1</v>
      </c>
      <c r="R65" s="291">
        <v>1</v>
      </c>
      <c r="S65" s="291">
        <v>1</v>
      </c>
      <c r="T65" s="238">
        <v>1</v>
      </c>
      <c r="U65" s="291">
        <v>1</v>
      </c>
      <c r="V65" s="735"/>
    </row>
    <row r="66" spans="1:22" s="60" customFormat="1" ht="33.75" customHeight="1" x14ac:dyDescent="0.25">
      <c r="A66" s="704" t="s">
        <v>38</v>
      </c>
      <c r="B66" s="553"/>
      <c r="C66" s="553"/>
      <c r="D66" s="553"/>
      <c r="E66" s="553"/>
      <c r="F66" s="553"/>
      <c r="G66" s="553"/>
      <c r="H66" s="705"/>
      <c r="I66" s="70">
        <f t="shared" ref="I66:U66" si="3">SUM(I67:I72)</f>
        <v>71</v>
      </c>
      <c r="J66" s="70">
        <f t="shared" si="3"/>
        <v>5</v>
      </c>
      <c r="K66" s="70">
        <f t="shared" si="3"/>
        <v>5</v>
      </c>
      <c r="L66" s="70">
        <f t="shared" si="3"/>
        <v>7</v>
      </c>
      <c r="M66" s="70">
        <f t="shared" si="3"/>
        <v>5</v>
      </c>
      <c r="N66" s="70">
        <f t="shared" si="3"/>
        <v>5</v>
      </c>
      <c r="O66" s="70">
        <f t="shared" si="3"/>
        <v>9</v>
      </c>
      <c r="P66" s="70">
        <f t="shared" si="3"/>
        <v>5</v>
      </c>
      <c r="Q66" s="70">
        <f t="shared" si="3"/>
        <v>5</v>
      </c>
      <c r="R66" s="70">
        <f t="shared" si="3"/>
        <v>7</v>
      </c>
      <c r="S66" s="70">
        <f t="shared" si="3"/>
        <v>5</v>
      </c>
      <c r="T66" s="70">
        <f t="shared" si="3"/>
        <v>5</v>
      </c>
      <c r="U66" s="70">
        <f t="shared" si="3"/>
        <v>8</v>
      </c>
      <c r="V66" s="62"/>
    </row>
    <row r="67" spans="1:22" s="60" customFormat="1" ht="54.6" customHeight="1" x14ac:dyDescent="0.25">
      <c r="A67" s="707" t="s">
        <v>41</v>
      </c>
      <c r="B67" s="31"/>
      <c r="C67" s="21" t="s">
        <v>603</v>
      </c>
      <c r="D67" s="77" t="s">
        <v>39</v>
      </c>
      <c r="E67" s="21" t="s">
        <v>37</v>
      </c>
      <c r="F67" s="21" t="s">
        <v>421</v>
      </c>
      <c r="G67" s="77" t="s">
        <v>604</v>
      </c>
      <c r="H67" s="39" t="s">
        <v>253</v>
      </c>
      <c r="I67" s="250">
        <f>+SUM(J67:U67)</f>
        <v>48</v>
      </c>
      <c r="J67" s="250">
        <v>4</v>
      </c>
      <c r="K67" s="250">
        <v>4</v>
      </c>
      <c r="L67" s="250">
        <v>4</v>
      </c>
      <c r="M67" s="250">
        <v>4</v>
      </c>
      <c r="N67" s="250">
        <v>4</v>
      </c>
      <c r="O67" s="250">
        <v>4</v>
      </c>
      <c r="P67" s="250">
        <v>4</v>
      </c>
      <c r="Q67" s="250">
        <v>4</v>
      </c>
      <c r="R67" s="250">
        <v>4</v>
      </c>
      <c r="S67" s="250">
        <v>4</v>
      </c>
      <c r="T67" s="250">
        <v>4</v>
      </c>
      <c r="U67" s="250">
        <v>4</v>
      </c>
      <c r="V67" s="758" t="s">
        <v>914</v>
      </c>
    </row>
    <row r="68" spans="1:22" s="60" customFormat="1" ht="54.6" customHeight="1" x14ac:dyDescent="0.25">
      <c r="A68" s="708"/>
      <c r="B68" s="31"/>
      <c r="C68" s="21" t="s">
        <v>769</v>
      </c>
      <c r="D68" s="77" t="s">
        <v>39</v>
      </c>
      <c r="E68" s="21" t="s">
        <v>37</v>
      </c>
      <c r="F68" s="21" t="s">
        <v>421</v>
      </c>
      <c r="G68" s="77" t="s">
        <v>606</v>
      </c>
      <c r="H68" s="39" t="s">
        <v>80</v>
      </c>
      <c r="I68" s="250">
        <f t="shared" ref="I68:I71" si="4">+SUM(J68:U68)</f>
        <v>4</v>
      </c>
      <c r="J68" s="70"/>
      <c r="K68" s="70"/>
      <c r="L68" s="70">
        <v>1</v>
      </c>
      <c r="M68" s="70"/>
      <c r="N68" s="70"/>
      <c r="O68" s="70">
        <v>1</v>
      </c>
      <c r="P68" s="251"/>
      <c r="Q68" s="251"/>
      <c r="R68" s="251">
        <v>1</v>
      </c>
      <c r="S68" s="251"/>
      <c r="T68" s="251"/>
      <c r="U68" s="251">
        <v>1</v>
      </c>
      <c r="V68" s="759"/>
    </row>
    <row r="69" spans="1:22" s="60" customFormat="1" ht="54.6" customHeight="1" x14ac:dyDescent="0.25">
      <c r="A69" s="708"/>
      <c r="B69" s="31"/>
      <c r="C69" s="21" t="s">
        <v>607</v>
      </c>
      <c r="D69" s="77" t="s">
        <v>39</v>
      </c>
      <c r="E69" s="21" t="s">
        <v>37</v>
      </c>
      <c r="F69" s="21" t="s">
        <v>421</v>
      </c>
      <c r="G69" s="77" t="s">
        <v>605</v>
      </c>
      <c r="H69" s="39" t="s">
        <v>40</v>
      </c>
      <c r="I69" s="250">
        <f t="shared" si="4"/>
        <v>4</v>
      </c>
      <c r="J69" s="70"/>
      <c r="K69" s="70"/>
      <c r="L69" s="70">
        <v>1</v>
      </c>
      <c r="M69" s="70"/>
      <c r="N69" s="70"/>
      <c r="O69" s="70">
        <v>1</v>
      </c>
      <c r="P69" s="251"/>
      <c r="Q69" s="251"/>
      <c r="R69" s="251">
        <v>1</v>
      </c>
      <c r="S69" s="251"/>
      <c r="T69" s="251"/>
      <c r="U69" s="251">
        <v>1</v>
      </c>
      <c r="V69" s="759"/>
    </row>
    <row r="70" spans="1:22" s="218" customFormat="1" ht="68.400000000000006" customHeight="1" x14ac:dyDescent="0.25">
      <c r="A70" s="708"/>
      <c r="B70" s="368"/>
      <c r="C70" s="370" t="s">
        <v>608</v>
      </c>
      <c r="D70" s="264" t="s">
        <v>39</v>
      </c>
      <c r="E70" s="370" t="s">
        <v>36</v>
      </c>
      <c r="F70" s="264" t="s">
        <v>78</v>
      </c>
      <c r="G70" s="264" t="s">
        <v>610</v>
      </c>
      <c r="H70" s="370" t="s">
        <v>79</v>
      </c>
      <c r="I70" s="250">
        <f t="shared" si="4"/>
        <v>2</v>
      </c>
      <c r="J70" s="70"/>
      <c r="K70" s="70"/>
      <c r="L70" s="70"/>
      <c r="M70" s="70"/>
      <c r="N70" s="70"/>
      <c r="O70" s="70">
        <v>1</v>
      </c>
      <c r="P70" s="251"/>
      <c r="Q70" s="251"/>
      <c r="R70" s="251"/>
      <c r="S70" s="251"/>
      <c r="T70" s="251"/>
      <c r="U70" s="251">
        <v>1</v>
      </c>
      <c r="V70" s="759"/>
    </row>
    <row r="71" spans="1:22" s="60" customFormat="1" ht="78" customHeight="1" x14ac:dyDescent="0.25">
      <c r="A71" s="708"/>
      <c r="B71" s="31"/>
      <c r="C71" s="20" t="s">
        <v>865</v>
      </c>
      <c r="D71" s="77" t="s">
        <v>39</v>
      </c>
      <c r="E71" s="20" t="s">
        <v>36</v>
      </c>
      <c r="F71" s="77" t="s">
        <v>78</v>
      </c>
      <c r="G71" s="77" t="s">
        <v>610</v>
      </c>
      <c r="H71" s="20" t="s">
        <v>79</v>
      </c>
      <c r="I71" s="250">
        <f t="shared" si="4"/>
        <v>1</v>
      </c>
      <c r="J71" s="247"/>
      <c r="K71" s="247"/>
      <c r="L71" s="247"/>
      <c r="M71" s="247"/>
      <c r="N71" s="247"/>
      <c r="O71" s="247">
        <v>1</v>
      </c>
      <c r="P71" s="247"/>
      <c r="Q71" s="248"/>
      <c r="R71" s="249"/>
      <c r="S71" s="249"/>
      <c r="T71" s="247"/>
      <c r="U71" s="249"/>
      <c r="V71" s="759"/>
    </row>
    <row r="72" spans="1:22" s="60" customFormat="1" ht="54.6" customHeight="1" x14ac:dyDescent="0.25">
      <c r="A72" s="709"/>
      <c r="B72" s="31"/>
      <c r="C72" s="77" t="s">
        <v>609</v>
      </c>
      <c r="D72" s="77" t="s">
        <v>39</v>
      </c>
      <c r="E72" s="20" t="s">
        <v>36</v>
      </c>
      <c r="F72" s="77" t="s">
        <v>78</v>
      </c>
      <c r="G72" s="77" t="s">
        <v>610</v>
      </c>
      <c r="H72" s="20" t="s">
        <v>81</v>
      </c>
      <c r="I72" s="250">
        <v>12</v>
      </c>
      <c r="J72" s="70">
        <v>1</v>
      </c>
      <c r="K72" s="70">
        <v>1</v>
      </c>
      <c r="L72" s="70">
        <v>1</v>
      </c>
      <c r="M72" s="70">
        <v>1</v>
      </c>
      <c r="N72" s="70">
        <v>1</v>
      </c>
      <c r="O72" s="70">
        <v>1</v>
      </c>
      <c r="P72" s="70">
        <v>1</v>
      </c>
      <c r="Q72" s="70">
        <v>1</v>
      </c>
      <c r="R72" s="70">
        <v>1</v>
      </c>
      <c r="S72" s="70">
        <v>1</v>
      </c>
      <c r="T72" s="70">
        <v>1</v>
      </c>
      <c r="U72" s="70">
        <v>1</v>
      </c>
      <c r="V72" s="760"/>
    </row>
    <row r="73" spans="1:22" ht="53.25" hidden="1" customHeight="1" x14ac:dyDescent="0.25">
      <c r="A73" s="710" t="s">
        <v>82</v>
      </c>
      <c r="B73" s="711"/>
      <c r="C73" s="711"/>
      <c r="D73" s="711"/>
      <c r="E73" s="711"/>
      <c r="F73" s="711"/>
      <c r="G73" s="711"/>
      <c r="H73" s="712"/>
      <c r="I73" s="277">
        <f>+I74+I75+I76+I77+I78</f>
        <v>0</v>
      </c>
      <c r="J73" s="277">
        <f t="shared" ref="J73:U73" si="5">+J74+J75+J76+J77+J78</f>
        <v>0</v>
      </c>
      <c r="K73" s="277">
        <f t="shared" si="5"/>
        <v>0</v>
      </c>
      <c r="L73" s="277">
        <f t="shared" si="5"/>
        <v>0</v>
      </c>
      <c r="M73" s="277">
        <f t="shared" si="5"/>
        <v>0</v>
      </c>
      <c r="N73" s="277">
        <f t="shared" si="5"/>
        <v>0</v>
      </c>
      <c r="O73" s="277">
        <f t="shared" si="5"/>
        <v>0</v>
      </c>
      <c r="P73" s="277">
        <f t="shared" si="5"/>
        <v>0</v>
      </c>
      <c r="Q73" s="277">
        <f t="shared" si="5"/>
        <v>0</v>
      </c>
      <c r="R73" s="277">
        <f t="shared" si="5"/>
        <v>0</v>
      </c>
      <c r="S73" s="277">
        <f t="shared" si="5"/>
        <v>0</v>
      </c>
      <c r="T73" s="277">
        <f t="shared" si="5"/>
        <v>0</v>
      </c>
      <c r="U73" s="277">
        <f t="shared" si="5"/>
        <v>0</v>
      </c>
      <c r="V73" s="713"/>
    </row>
    <row r="74" spans="1:22" s="218" customFormat="1" ht="72" hidden="1" customHeight="1" x14ac:dyDescent="0.25">
      <c r="A74" s="724" t="s">
        <v>289</v>
      </c>
      <c r="B74" s="400"/>
      <c r="C74" s="401" t="s">
        <v>285</v>
      </c>
      <c r="D74" s="402" t="s">
        <v>39</v>
      </c>
      <c r="E74" s="401" t="s">
        <v>52</v>
      </c>
      <c r="F74" s="401" t="s">
        <v>83</v>
      </c>
      <c r="G74" s="401" t="s">
        <v>649</v>
      </c>
      <c r="H74" s="401" t="s">
        <v>84</v>
      </c>
      <c r="I74" s="403"/>
      <c r="J74" s="404"/>
      <c r="K74" s="404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714"/>
    </row>
    <row r="75" spans="1:22" s="218" customFormat="1" ht="72" hidden="1" customHeight="1" x14ac:dyDescent="0.25">
      <c r="A75" s="725"/>
      <c r="B75" s="400"/>
      <c r="C75" s="401" t="s">
        <v>286</v>
      </c>
      <c r="D75" s="402" t="s">
        <v>39</v>
      </c>
      <c r="E75" s="401" t="s">
        <v>52</v>
      </c>
      <c r="F75" s="401" t="s">
        <v>83</v>
      </c>
      <c r="G75" s="401" t="s">
        <v>648</v>
      </c>
      <c r="H75" s="401" t="s">
        <v>84</v>
      </c>
      <c r="I75" s="403"/>
      <c r="J75" s="404"/>
      <c r="K75" s="40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714"/>
    </row>
    <row r="76" spans="1:22" s="218" customFormat="1" ht="72" hidden="1" customHeight="1" x14ac:dyDescent="0.25">
      <c r="A76" s="725"/>
      <c r="B76" s="400"/>
      <c r="C76" s="405" t="s">
        <v>650</v>
      </c>
      <c r="D76" s="402" t="s">
        <v>39</v>
      </c>
      <c r="E76" s="401" t="s">
        <v>52</v>
      </c>
      <c r="F76" s="406" t="s">
        <v>287</v>
      </c>
      <c r="G76" s="401" t="s">
        <v>86</v>
      </c>
      <c r="H76" s="401" t="s">
        <v>87</v>
      </c>
      <c r="I76" s="403"/>
      <c r="J76" s="407"/>
      <c r="K76" s="407"/>
      <c r="L76" s="407"/>
      <c r="M76" s="407"/>
      <c r="N76" s="407"/>
      <c r="O76" s="404"/>
      <c r="P76" s="404"/>
      <c r="Q76" s="404"/>
      <c r="R76" s="404"/>
      <c r="S76" s="404"/>
      <c r="T76" s="407"/>
      <c r="U76" s="407"/>
      <c r="V76" s="714"/>
    </row>
    <row r="77" spans="1:22" s="218" customFormat="1" ht="72" hidden="1" customHeight="1" x14ac:dyDescent="0.25">
      <c r="A77" s="725"/>
      <c r="B77" s="400"/>
      <c r="C77" s="408" t="s">
        <v>90</v>
      </c>
      <c r="D77" s="409" t="s">
        <v>39</v>
      </c>
      <c r="E77" s="410" t="s">
        <v>52</v>
      </c>
      <c r="F77" s="411" t="s">
        <v>651</v>
      </c>
      <c r="G77" s="410" t="s">
        <v>288</v>
      </c>
      <c r="H77" s="412" t="s">
        <v>89</v>
      </c>
      <c r="I77" s="403"/>
      <c r="J77" s="407"/>
      <c r="K77" s="407"/>
      <c r="L77" s="407"/>
      <c r="M77" s="407"/>
      <c r="N77" s="407"/>
      <c r="O77" s="407"/>
      <c r="P77" s="404"/>
      <c r="Q77" s="404"/>
      <c r="R77" s="407"/>
      <c r="S77" s="407"/>
      <c r="T77" s="404"/>
      <c r="U77" s="404"/>
      <c r="V77" s="714"/>
    </row>
    <row r="78" spans="1:22" s="218" customFormat="1" ht="72" hidden="1" customHeight="1" x14ac:dyDescent="0.25">
      <c r="A78" s="726"/>
      <c r="B78" s="400"/>
      <c r="C78" s="408" t="s">
        <v>653</v>
      </c>
      <c r="D78" s="409" t="s">
        <v>39</v>
      </c>
      <c r="E78" s="410" t="s">
        <v>52</v>
      </c>
      <c r="F78" s="411" t="s">
        <v>652</v>
      </c>
      <c r="G78" s="410" t="s">
        <v>53</v>
      </c>
      <c r="H78" s="412" t="s">
        <v>88</v>
      </c>
      <c r="I78" s="403"/>
      <c r="J78" s="407"/>
      <c r="K78" s="407"/>
      <c r="L78" s="407"/>
      <c r="M78" s="407"/>
      <c r="N78" s="407"/>
      <c r="O78" s="407"/>
      <c r="P78" s="404"/>
      <c r="Q78" s="404"/>
      <c r="R78" s="407"/>
      <c r="S78" s="407"/>
      <c r="T78" s="404"/>
      <c r="U78" s="404"/>
      <c r="V78" s="714"/>
    </row>
    <row r="79" spans="1:22" ht="43.5" hidden="1" customHeight="1" x14ac:dyDescent="0.25">
      <c r="A79" s="468" t="s">
        <v>91</v>
      </c>
      <c r="B79" s="469"/>
      <c r="C79" s="469"/>
      <c r="D79" s="469"/>
      <c r="E79" s="469"/>
      <c r="F79" s="469"/>
      <c r="G79" s="470"/>
      <c r="H79" s="46" t="s">
        <v>92</v>
      </c>
      <c r="I79" s="64">
        <f t="shared" ref="I79:I82" si="6">+SUM(J79:U79)</f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01"/>
    </row>
    <row r="80" spans="1:22" ht="43.5" hidden="1" customHeight="1" x14ac:dyDescent="0.25">
      <c r="A80" s="42"/>
      <c r="B80" s="42"/>
      <c r="C80" s="45"/>
      <c r="D80" s="45"/>
      <c r="E80" s="45"/>
      <c r="F80" s="45"/>
      <c r="G80" s="45"/>
      <c r="H80" s="45"/>
      <c r="I80" s="64">
        <f t="shared" si="6"/>
        <v>0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</row>
    <row r="81" spans="1:24" ht="51" hidden="1" customHeight="1" x14ac:dyDescent="0.25">
      <c r="A81" s="468" t="s">
        <v>93</v>
      </c>
      <c r="B81" s="469"/>
      <c r="C81" s="469"/>
      <c r="D81" s="469"/>
      <c r="E81" s="469"/>
      <c r="F81" s="469"/>
      <c r="G81" s="470"/>
      <c r="H81" s="46" t="s">
        <v>94</v>
      </c>
      <c r="I81" s="64">
        <f t="shared" si="6"/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1:24" ht="43.5" hidden="1" customHeight="1" x14ac:dyDescent="0.25">
      <c r="A82" s="42"/>
      <c r="B82" s="42"/>
      <c r="C82" s="45"/>
      <c r="D82" s="45"/>
      <c r="E82" s="45"/>
      <c r="F82" s="45"/>
      <c r="G82" s="45"/>
      <c r="H82" s="45"/>
      <c r="I82" s="64">
        <f t="shared" si="6"/>
        <v>0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</row>
    <row r="83" spans="1:24" ht="20.25" customHeight="1" x14ac:dyDescent="0.25">
      <c r="A83" s="468" t="s">
        <v>95</v>
      </c>
      <c r="B83" s="469"/>
      <c r="C83" s="469"/>
      <c r="D83" s="469"/>
      <c r="E83" s="469"/>
      <c r="F83" s="469"/>
      <c r="G83" s="469"/>
      <c r="H83" s="469"/>
      <c r="I83" s="469"/>
      <c r="J83" s="469"/>
      <c r="K83" s="469"/>
      <c r="L83" s="469"/>
      <c r="M83" s="469"/>
      <c r="N83" s="469"/>
      <c r="O83" s="469"/>
      <c r="P83" s="469"/>
      <c r="Q83" s="469"/>
      <c r="R83" s="469"/>
      <c r="S83" s="469"/>
      <c r="T83" s="469"/>
      <c r="U83" s="469"/>
      <c r="V83" s="470"/>
    </row>
    <row r="84" spans="1:24" ht="22.5" customHeight="1" x14ac:dyDescent="0.25">
      <c r="A84" s="422" t="s">
        <v>96</v>
      </c>
      <c r="B84" s="423"/>
      <c r="C84" s="423"/>
      <c r="D84" s="423"/>
      <c r="E84" s="423"/>
      <c r="F84" s="423"/>
      <c r="G84" s="423"/>
      <c r="H84" s="423"/>
      <c r="I84" s="423"/>
      <c r="J84" s="423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4"/>
      <c r="W84" s="4"/>
      <c r="X84" s="4"/>
    </row>
    <row r="85" spans="1:24" ht="28.95" customHeight="1" x14ac:dyDescent="0.25">
      <c r="A85" s="422" t="s">
        <v>97</v>
      </c>
      <c r="B85" s="423"/>
      <c r="C85" s="423"/>
      <c r="D85" s="423"/>
      <c r="E85" s="423"/>
      <c r="F85" s="423"/>
      <c r="G85" s="423"/>
      <c r="H85" s="424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4"/>
      <c r="X85" s="4"/>
    </row>
    <row r="86" spans="1:24" ht="72" customHeight="1" x14ac:dyDescent="0.25">
      <c r="A86" s="674" t="s">
        <v>716</v>
      </c>
      <c r="B86" s="195"/>
      <c r="C86" s="77" t="s">
        <v>537</v>
      </c>
      <c r="D86" s="77" t="s">
        <v>39</v>
      </c>
      <c r="E86" s="77" t="s">
        <v>76</v>
      </c>
      <c r="F86" s="77" t="s">
        <v>261</v>
      </c>
      <c r="G86" s="77" t="s">
        <v>536</v>
      </c>
      <c r="H86" s="77" t="s">
        <v>538</v>
      </c>
      <c r="I86" s="33" t="s">
        <v>544</v>
      </c>
      <c r="J86" s="33"/>
      <c r="K86" s="33"/>
      <c r="L86" s="33" t="s">
        <v>544</v>
      </c>
      <c r="M86" s="33"/>
      <c r="N86" s="33"/>
      <c r="O86" s="33" t="s">
        <v>544</v>
      </c>
      <c r="P86" s="33"/>
      <c r="Q86" s="33"/>
      <c r="R86" s="33" t="s">
        <v>544</v>
      </c>
      <c r="S86" s="33"/>
      <c r="T86" s="33"/>
      <c r="U86" s="33" t="s">
        <v>544</v>
      </c>
      <c r="V86" s="576" t="s">
        <v>914</v>
      </c>
      <c r="W86" s="4"/>
      <c r="X86" s="4"/>
    </row>
    <row r="87" spans="1:24" ht="112.95" hidden="1" customHeight="1" x14ac:dyDescent="0.25">
      <c r="A87" s="676"/>
      <c r="B87" s="31"/>
      <c r="C87" s="23" t="s">
        <v>546</v>
      </c>
      <c r="D87" s="77" t="s">
        <v>126</v>
      </c>
      <c r="E87" s="77" t="s">
        <v>76</v>
      </c>
      <c r="F87" s="77" t="s">
        <v>248</v>
      </c>
      <c r="G87" s="77" t="s">
        <v>654</v>
      </c>
      <c r="H87" s="77" t="s">
        <v>65</v>
      </c>
      <c r="I87" s="33">
        <v>1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>
        <v>1</v>
      </c>
      <c r="V87" s="577"/>
      <c r="W87" s="4"/>
      <c r="X87" s="4"/>
    </row>
    <row r="88" spans="1:24" ht="93" hidden="1" customHeight="1" x14ac:dyDescent="0.25">
      <c r="A88" s="453" t="s">
        <v>539</v>
      </c>
      <c r="B88" s="31"/>
      <c r="C88" s="20" t="s">
        <v>541</v>
      </c>
      <c r="D88" s="20" t="s">
        <v>126</v>
      </c>
      <c r="E88" s="20" t="s">
        <v>85</v>
      </c>
      <c r="F88" s="20" t="s">
        <v>542</v>
      </c>
      <c r="G88" s="20" t="s">
        <v>543</v>
      </c>
      <c r="H88" s="20" t="s">
        <v>232</v>
      </c>
      <c r="I88" s="33"/>
      <c r="J88" s="33"/>
      <c r="K88" s="33"/>
      <c r="L88" s="33"/>
      <c r="M88" s="33"/>
      <c r="N88" s="33"/>
      <c r="O88" s="33"/>
      <c r="P88" s="33"/>
      <c r="Q88" s="33"/>
      <c r="R88" s="33">
        <v>2</v>
      </c>
      <c r="S88" s="33">
        <v>2</v>
      </c>
      <c r="T88" s="33"/>
      <c r="U88" s="33"/>
      <c r="V88" s="577"/>
      <c r="W88" s="4"/>
      <c r="X88" s="4"/>
    </row>
    <row r="89" spans="1:24" ht="79.95" hidden="1" customHeight="1" x14ac:dyDescent="0.25">
      <c r="A89" s="455"/>
      <c r="B89" s="31"/>
      <c r="C89" s="22" t="s">
        <v>540</v>
      </c>
      <c r="D89" s="22" t="s">
        <v>39</v>
      </c>
      <c r="E89" s="22" t="s">
        <v>76</v>
      </c>
      <c r="F89" s="22" t="s">
        <v>542</v>
      </c>
      <c r="G89" s="22" t="s">
        <v>545</v>
      </c>
      <c r="H89" s="22" t="s">
        <v>60</v>
      </c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>
        <v>1</v>
      </c>
      <c r="U89" s="209"/>
      <c r="V89" s="577"/>
      <c r="W89" s="4"/>
      <c r="X89" s="4"/>
    </row>
    <row r="90" spans="1:24" ht="76.2" customHeight="1" x14ac:dyDescent="0.25">
      <c r="A90" s="692" t="s">
        <v>551</v>
      </c>
      <c r="B90" s="31"/>
      <c r="C90" s="23" t="s">
        <v>535</v>
      </c>
      <c r="D90" s="23" t="s">
        <v>126</v>
      </c>
      <c r="E90" s="23" t="s">
        <v>76</v>
      </c>
      <c r="F90" s="31"/>
      <c r="G90" s="23" t="s">
        <v>548</v>
      </c>
      <c r="H90" s="23" t="s">
        <v>253</v>
      </c>
      <c r="I90" s="237">
        <v>4</v>
      </c>
      <c r="J90" s="237"/>
      <c r="K90" s="237"/>
      <c r="L90" s="237">
        <v>1</v>
      </c>
      <c r="M90" s="237"/>
      <c r="N90" s="237"/>
      <c r="O90" s="237">
        <v>1</v>
      </c>
      <c r="P90" s="237"/>
      <c r="Q90" s="237"/>
      <c r="R90" s="237">
        <v>1</v>
      </c>
      <c r="S90" s="237"/>
      <c r="T90" s="237"/>
      <c r="U90" s="237">
        <v>1</v>
      </c>
      <c r="V90" s="577"/>
      <c r="W90" s="4"/>
      <c r="X90" s="4"/>
    </row>
    <row r="91" spans="1:24" ht="117" customHeight="1" x14ac:dyDescent="0.25">
      <c r="A91" s="693"/>
      <c r="B91" s="322"/>
      <c r="C91" s="369" t="s">
        <v>816</v>
      </c>
      <c r="D91" s="369" t="s">
        <v>39</v>
      </c>
      <c r="E91" s="369" t="s">
        <v>363</v>
      </c>
      <c r="F91" s="369" t="s">
        <v>364</v>
      </c>
      <c r="G91" s="369" t="s">
        <v>120</v>
      </c>
      <c r="H91" s="369" t="s">
        <v>817</v>
      </c>
      <c r="I91" s="237">
        <v>3</v>
      </c>
      <c r="J91" s="237">
        <v>1</v>
      </c>
      <c r="K91" s="237">
        <v>2</v>
      </c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577"/>
      <c r="W91" s="4"/>
      <c r="X91" s="4"/>
    </row>
    <row r="92" spans="1:24" ht="92.4" customHeight="1" x14ac:dyDescent="0.25">
      <c r="A92" s="693"/>
      <c r="B92" s="31"/>
      <c r="C92" s="217" t="s">
        <v>866</v>
      </c>
      <c r="D92" s="23" t="s">
        <v>39</v>
      </c>
      <c r="E92" s="23" t="s">
        <v>76</v>
      </c>
      <c r="F92" s="23" t="s">
        <v>549</v>
      </c>
      <c r="G92" s="23" t="s">
        <v>550</v>
      </c>
      <c r="H92" s="190" t="s">
        <v>100</v>
      </c>
      <c r="I92" s="292">
        <v>9</v>
      </c>
      <c r="J92" s="292"/>
      <c r="K92" s="292">
        <v>1</v>
      </c>
      <c r="L92" s="292"/>
      <c r="M92" s="292"/>
      <c r="N92" s="292"/>
      <c r="O92" s="292"/>
      <c r="P92" s="292">
        <v>7</v>
      </c>
      <c r="Q92" s="292">
        <v>1</v>
      </c>
      <c r="R92" s="292"/>
      <c r="S92" s="292"/>
      <c r="T92" s="292"/>
      <c r="U92" s="292"/>
      <c r="V92" s="577"/>
      <c r="W92" s="4"/>
      <c r="X92" s="4"/>
    </row>
    <row r="93" spans="1:24" ht="45" hidden="1" customHeight="1" x14ac:dyDescent="0.25">
      <c r="A93" s="422" t="s">
        <v>99</v>
      </c>
      <c r="B93" s="423"/>
      <c r="C93" s="423"/>
      <c r="D93" s="423"/>
      <c r="E93" s="423"/>
      <c r="F93" s="423"/>
      <c r="G93" s="424"/>
      <c r="H93" s="46" t="s">
        <v>71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</row>
    <row r="94" spans="1:24" ht="87" hidden="1" customHeight="1" x14ac:dyDescent="0.25">
      <c r="A94" s="42"/>
      <c r="B94" s="42"/>
      <c r="C94" s="45"/>
      <c r="D94" s="45"/>
      <c r="E94" s="45"/>
      <c r="F94" s="45"/>
      <c r="G94" s="45"/>
      <c r="H94" s="45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</row>
    <row r="95" spans="1:24" ht="33" customHeight="1" x14ac:dyDescent="0.25">
      <c r="A95" s="422" t="s">
        <v>445</v>
      </c>
      <c r="B95" s="423"/>
      <c r="C95" s="423"/>
      <c r="D95" s="423"/>
      <c r="E95" s="423"/>
      <c r="F95" s="423"/>
      <c r="G95" s="423"/>
      <c r="H95" s="423"/>
      <c r="I95" s="423"/>
      <c r="J95" s="423"/>
      <c r="K95" s="423"/>
      <c r="L95" s="423"/>
      <c r="M95" s="423"/>
      <c r="N95" s="423"/>
      <c r="O95" s="423"/>
      <c r="P95" s="423"/>
      <c r="Q95" s="423"/>
      <c r="R95" s="423"/>
      <c r="S95" s="423"/>
      <c r="T95" s="423"/>
      <c r="U95" s="423"/>
      <c r="V95" s="424"/>
    </row>
    <row r="96" spans="1:24" ht="39" customHeight="1" x14ac:dyDescent="0.25">
      <c r="A96" s="704" t="s">
        <v>101</v>
      </c>
      <c r="B96" s="553"/>
      <c r="C96" s="553"/>
      <c r="D96" s="553"/>
      <c r="E96" s="553"/>
      <c r="F96" s="553"/>
      <c r="G96" s="705"/>
      <c r="H96" s="208" t="s">
        <v>60</v>
      </c>
      <c r="I96" s="209">
        <f>+I98</f>
        <v>1</v>
      </c>
      <c r="J96" s="345">
        <f t="shared" ref="J96:U96" si="7">+J98</f>
        <v>0</v>
      </c>
      <c r="K96" s="345">
        <f t="shared" si="7"/>
        <v>0</v>
      </c>
      <c r="L96" s="345">
        <f t="shared" si="7"/>
        <v>1</v>
      </c>
      <c r="M96" s="345">
        <f t="shared" si="7"/>
        <v>0</v>
      </c>
      <c r="N96" s="345">
        <f t="shared" si="7"/>
        <v>0</v>
      </c>
      <c r="O96" s="345">
        <f t="shared" si="7"/>
        <v>0</v>
      </c>
      <c r="P96" s="345">
        <f t="shared" si="7"/>
        <v>0</v>
      </c>
      <c r="Q96" s="345">
        <f t="shared" si="7"/>
        <v>0</v>
      </c>
      <c r="R96" s="345">
        <f t="shared" si="7"/>
        <v>0</v>
      </c>
      <c r="S96" s="345">
        <f t="shared" si="7"/>
        <v>0</v>
      </c>
      <c r="T96" s="345">
        <f t="shared" si="7"/>
        <v>0</v>
      </c>
      <c r="U96" s="345">
        <f t="shared" si="7"/>
        <v>0</v>
      </c>
      <c r="V96" s="576" t="s">
        <v>914</v>
      </c>
    </row>
    <row r="97" spans="1:22" ht="70.2" customHeight="1" x14ac:dyDescent="0.25">
      <c r="A97" s="706" t="s">
        <v>438</v>
      </c>
      <c r="B97" s="413"/>
      <c r="C97" s="335" t="s">
        <v>102</v>
      </c>
      <c r="D97" s="335" t="s">
        <v>126</v>
      </c>
      <c r="E97" s="335" t="s">
        <v>440</v>
      </c>
      <c r="F97" s="335" t="s">
        <v>655</v>
      </c>
      <c r="G97" s="335" t="s">
        <v>441</v>
      </c>
      <c r="H97" s="335" t="s">
        <v>59</v>
      </c>
      <c r="I97" s="345">
        <v>1</v>
      </c>
      <c r="J97" s="345"/>
      <c r="K97" s="345"/>
      <c r="L97" s="345">
        <v>1</v>
      </c>
      <c r="M97" s="33"/>
      <c r="N97" s="33"/>
      <c r="O97" s="33"/>
      <c r="P97" s="33"/>
      <c r="Q97" s="33"/>
      <c r="R97" s="33"/>
      <c r="S97" s="33"/>
      <c r="T97" s="33"/>
      <c r="U97" s="33"/>
      <c r="V97" s="577"/>
    </row>
    <row r="98" spans="1:22" ht="67.95" customHeight="1" x14ac:dyDescent="0.25">
      <c r="A98" s="706"/>
      <c r="B98" s="413"/>
      <c r="C98" s="335" t="s">
        <v>439</v>
      </c>
      <c r="D98" s="335" t="s">
        <v>39</v>
      </c>
      <c r="E98" s="335" t="s">
        <v>440</v>
      </c>
      <c r="F98" s="413"/>
      <c r="G98" s="335" t="s">
        <v>442</v>
      </c>
      <c r="H98" s="335" t="s">
        <v>60</v>
      </c>
      <c r="I98" s="345">
        <v>1</v>
      </c>
      <c r="J98" s="345"/>
      <c r="K98" s="345"/>
      <c r="L98" s="345">
        <v>1</v>
      </c>
      <c r="M98" s="33"/>
      <c r="N98" s="33"/>
      <c r="O98" s="33"/>
      <c r="P98" s="33"/>
      <c r="Q98" s="33"/>
      <c r="R98" s="33"/>
      <c r="S98" s="33"/>
      <c r="T98" s="33"/>
      <c r="U98" s="33"/>
      <c r="V98" s="578"/>
    </row>
    <row r="99" spans="1:22" ht="36" hidden="1" customHeight="1" x14ac:dyDescent="0.25">
      <c r="A99" s="450" t="s">
        <v>103</v>
      </c>
      <c r="B99" s="451"/>
      <c r="C99" s="451"/>
      <c r="D99" s="451"/>
      <c r="E99" s="451"/>
      <c r="F99" s="451"/>
      <c r="G99" s="452"/>
      <c r="H99" s="46" t="s">
        <v>104</v>
      </c>
      <c r="I99" s="33"/>
      <c r="J99" s="33"/>
      <c r="K99" s="33"/>
      <c r="L99" s="33"/>
      <c r="M99" s="33"/>
      <c r="N99" s="33"/>
      <c r="O99" s="33"/>
      <c r="P99" s="66"/>
      <c r="Q99" s="66"/>
      <c r="R99" s="66"/>
      <c r="S99" s="66"/>
      <c r="T99" s="66"/>
      <c r="U99" s="66"/>
      <c r="V99" s="66"/>
    </row>
    <row r="100" spans="1:22" ht="99.75" hidden="1" customHeight="1" x14ac:dyDescent="0.25">
      <c r="A100" s="53"/>
      <c r="B100" s="53"/>
      <c r="C100" s="45"/>
      <c r="D100" s="45"/>
      <c r="E100" s="45"/>
      <c r="F100" s="45"/>
      <c r="G100" s="67"/>
      <c r="H100" s="45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</row>
    <row r="101" spans="1:22" ht="43.5" customHeight="1" x14ac:dyDescent="0.25">
      <c r="A101" s="715" t="s">
        <v>105</v>
      </c>
      <c r="B101" s="716"/>
      <c r="C101" s="716"/>
      <c r="D101" s="716"/>
      <c r="E101" s="716"/>
      <c r="F101" s="716"/>
      <c r="G101" s="716"/>
      <c r="H101" s="716"/>
      <c r="I101" s="716"/>
      <c r="J101" s="716"/>
      <c r="K101" s="716"/>
      <c r="L101" s="716"/>
      <c r="M101" s="716"/>
      <c r="N101" s="716"/>
      <c r="O101" s="716"/>
      <c r="P101" s="716"/>
      <c r="Q101" s="716"/>
      <c r="R101" s="716"/>
      <c r="S101" s="716"/>
      <c r="T101" s="716"/>
      <c r="U101" s="716"/>
      <c r="V101" s="717"/>
    </row>
    <row r="102" spans="1:22" ht="49.5" customHeight="1" x14ac:dyDescent="0.25">
      <c r="A102" s="422" t="s">
        <v>106</v>
      </c>
      <c r="B102" s="448"/>
      <c r="C102" s="448"/>
      <c r="D102" s="448"/>
      <c r="E102" s="448"/>
      <c r="F102" s="448"/>
      <c r="G102" s="449"/>
      <c r="H102" s="46" t="s">
        <v>107</v>
      </c>
      <c r="I102" s="33">
        <f>+I105</f>
        <v>4</v>
      </c>
      <c r="J102" s="33">
        <f t="shared" ref="J102:U102" si="8">+J105</f>
        <v>1</v>
      </c>
      <c r="K102" s="33">
        <f t="shared" si="8"/>
        <v>0</v>
      </c>
      <c r="L102" s="33">
        <f t="shared" si="8"/>
        <v>0</v>
      </c>
      <c r="M102" s="33">
        <f t="shared" si="8"/>
        <v>1</v>
      </c>
      <c r="N102" s="33">
        <f t="shared" si="8"/>
        <v>0</v>
      </c>
      <c r="O102" s="33">
        <f t="shared" si="8"/>
        <v>0</v>
      </c>
      <c r="P102" s="33">
        <f t="shared" si="8"/>
        <v>1</v>
      </c>
      <c r="Q102" s="33">
        <f t="shared" si="8"/>
        <v>0</v>
      </c>
      <c r="R102" s="33">
        <f t="shared" si="8"/>
        <v>0</v>
      </c>
      <c r="S102" s="33">
        <f t="shared" si="8"/>
        <v>1</v>
      </c>
      <c r="T102" s="33">
        <f t="shared" si="8"/>
        <v>0</v>
      </c>
      <c r="U102" s="33">
        <f t="shared" si="8"/>
        <v>0</v>
      </c>
      <c r="V102" s="576" t="s">
        <v>914</v>
      </c>
    </row>
    <row r="103" spans="1:22" ht="74.25" hidden="1" customHeight="1" x14ac:dyDescent="0.25">
      <c r="A103" s="462" t="s">
        <v>547</v>
      </c>
      <c r="B103" s="42"/>
      <c r="C103" s="246"/>
      <c r="D103" s="45"/>
      <c r="E103" s="45"/>
      <c r="F103" s="57"/>
      <c r="G103" s="45"/>
      <c r="H103" s="45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577"/>
    </row>
    <row r="104" spans="1:22" ht="74.25" hidden="1" customHeight="1" x14ac:dyDescent="0.25">
      <c r="A104" s="463"/>
      <c r="B104" s="42"/>
      <c r="C104" s="246"/>
      <c r="D104" s="45"/>
      <c r="E104" s="45"/>
      <c r="F104" s="57"/>
      <c r="G104" s="45"/>
      <c r="H104" s="45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577"/>
    </row>
    <row r="105" spans="1:22" ht="109.95" customHeight="1" x14ac:dyDescent="0.25">
      <c r="A105" s="464"/>
      <c r="B105" s="42"/>
      <c r="C105" s="246" t="s">
        <v>461</v>
      </c>
      <c r="D105" s="45" t="s">
        <v>126</v>
      </c>
      <c r="E105" s="45" t="s">
        <v>465</v>
      </c>
      <c r="F105" s="57" t="s">
        <v>421</v>
      </c>
      <c r="G105" s="205" t="s">
        <v>466</v>
      </c>
      <c r="H105" s="45" t="s">
        <v>228</v>
      </c>
      <c r="I105" s="33">
        <v>4</v>
      </c>
      <c r="J105" s="33">
        <v>1</v>
      </c>
      <c r="K105" s="33"/>
      <c r="L105" s="33"/>
      <c r="M105" s="33">
        <v>1</v>
      </c>
      <c r="N105" s="33"/>
      <c r="O105" s="33"/>
      <c r="P105" s="69">
        <v>1</v>
      </c>
      <c r="Q105" s="69"/>
      <c r="R105" s="69"/>
      <c r="S105" s="69">
        <v>1</v>
      </c>
      <c r="T105" s="69"/>
      <c r="U105" s="69"/>
      <c r="V105" s="578"/>
    </row>
    <row r="106" spans="1:22" ht="25.95" customHeight="1" x14ac:dyDescent="0.25">
      <c r="A106" s="721" t="s">
        <v>444</v>
      </c>
      <c r="B106" s="722"/>
      <c r="C106" s="722"/>
      <c r="D106" s="722"/>
      <c r="E106" s="722"/>
      <c r="F106" s="722"/>
      <c r="G106" s="722"/>
      <c r="H106" s="722"/>
      <c r="I106" s="722"/>
      <c r="J106" s="722"/>
      <c r="K106" s="722"/>
      <c r="L106" s="722"/>
      <c r="M106" s="722"/>
      <c r="N106" s="722"/>
      <c r="O106" s="722"/>
      <c r="P106" s="722"/>
      <c r="Q106" s="722"/>
      <c r="R106" s="722"/>
      <c r="S106" s="722"/>
      <c r="T106" s="722"/>
      <c r="U106" s="722"/>
      <c r="V106" s="723"/>
    </row>
    <row r="107" spans="1:22" ht="39.6" customHeight="1" x14ac:dyDescent="0.25">
      <c r="A107" s="468" t="s">
        <v>108</v>
      </c>
      <c r="B107" s="469"/>
      <c r="C107" s="469"/>
      <c r="D107" s="469"/>
      <c r="E107" s="469"/>
      <c r="F107" s="469"/>
      <c r="G107" s="470"/>
      <c r="H107" s="68" t="s">
        <v>662</v>
      </c>
      <c r="I107" s="33">
        <v>106</v>
      </c>
      <c r="J107" s="33">
        <f t="shared" ref="J107:T107" si="9">+J110</f>
        <v>0</v>
      </c>
      <c r="K107" s="33">
        <f t="shared" si="9"/>
        <v>0</v>
      </c>
      <c r="L107" s="33">
        <v>106</v>
      </c>
      <c r="M107" s="33"/>
      <c r="N107" s="33">
        <f t="shared" si="9"/>
        <v>0</v>
      </c>
      <c r="O107" s="33">
        <f t="shared" si="9"/>
        <v>106</v>
      </c>
      <c r="P107" s="33">
        <f t="shared" si="9"/>
        <v>0</v>
      </c>
      <c r="Q107" s="33"/>
      <c r="R107" s="33">
        <f t="shared" si="9"/>
        <v>106</v>
      </c>
      <c r="S107" s="33">
        <f t="shared" si="9"/>
        <v>0</v>
      </c>
      <c r="T107" s="33">
        <f t="shared" si="9"/>
        <v>0</v>
      </c>
      <c r="U107" s="33">
        <v>106</v>
      </c>
      <c r="V107" s="576" t="s">
        <v>914</v>
      </c>
    </row>
    <row r="108" spans="1:22" ht="99" customHeight="1" x14ac:dyDescent="0.25">
      <c r="A108" s="536" t="s">
        <v>658</v>
      </c>
      <c r="B108" s="38"/>
      <c r="C108" s="246" t="s">
        <v>467</v>
      </c>
      <c r="D108" s="35" t="s">
        <v>126</v>
      </c>
      <c r="E108" s="35" t="s">
        <v>129</v>
      </c>
      <c r="F108" s="35"/>
      <c r="G108" s="35" t="s">
        <v>656</v>
      </c>
      <c r="H108" s="35" t="s">
        <v>84</v>
      </c>
      <c r="I108" s="33">
        <f>+SUM(J108:U108)</f>
        <v>205</v>
      </c>
      <c r="J108" s="33"/>
      <c r="K108" s="33"/>
      <c r="L108" s="33">
        <v>36</v>
      </c>
      <c r="M108" s="33"/>
      <c r="N108" s="33"/>
      <c r="O108" s="33">
        <v>52</v>
      </c>
      <c r="P108" s="33"/>
      <c r="Q108" s="33"/>
      <c r="R108" s="33">
        <v>65</v>
      </c>
      <c r="S108" s="33"/>
      <c r="T108" s="33"/>
      <c r="U108" s="33">
        <v>52</v>
      </c>
      <c r="V108" s="577"/>
    </row>
    <row r="109" spans="1:22" ht="99" customHeight="1" x14ac:dyDescent="0.25">
      <c r="A109" s="536"/>
      <c r="B109" s="38"/>
      <c r="C109" s="246" t="s">
        <v>112</v>
      </c>
      <c r="D109" s="77" t="s">
        <v>126</v>
      </c>
      <c r="E109" s="77" t="s">
        <v>129</v>
      </c>
      <c r="F109" s="77" t="s">
        <v>465</v>
      </c>
      <c r="G109" s="77" t="s">
        <v>659</v>
      </c>
      <c r="H109" s="77" t="s">
        <v>113</v>
      </c>
      <c r="I109" s="33">
        <f t="shared" ref="I109" si="10">+SUM(J109:U109)</f>
        <v>24</v>
      </c>
      <c r="J109" s="33"/>
      <c r="K109" s="33"/>
      <c r="L109" s="33">
        <v>9</v>
      </c>
      <c r="M109" s="33"/>
      <c r="N109" s="33"/>
      <c r="O109" s="33">
        <v>5</v>
      </c>
      <c r="P109" s="69"/>
      <c r="Q109" s="69"/>
      <c r="R109" s="69">
        <v>5</v>
      </c>
      <c r="S109" s="69"/>
      <c r="T109" s="69"/>
      <c r="U109" s="69">
        <v>5</v>
      </c>
      <c r="V109" s="577"/>
    </row>
    <row r="110" spans="1:22" s="272" customFormat="1" ht="99" customHeight="1" x14ac:dyDescent="0.25">
      <c r="A110" s="536"/>
      <c r="B110" s="38"/>
      <c r="C110" s="372" t="s">
        <v>657</v>
      </c>
      <c r="D110" s="44" t="s">
        <v>39</v>
      </c>
      <c r="E110" s="264" t="s">
        <v>129</v>
      </c>
      <c r="F110" s="44"/>
      <c r="G110" s="44" t="s">
        <v>663</v>
      </c>
      <c r="H110" s="44" t="s">
        <v>661</v>
      </c>
      <c r="I110" s="33">
        <v>106</v>
      </c>
      <c r="J110" s="33"/>
      <c r="K110" s="33"/>
      <c r="L110" s="33">
        <v>106</v>
      </c>
      <c r="M110" s="33"/>
      <c r="N110" s="33"/>
      <c r="O110" s="33">
        <v>106</v>
      </c>
      <c r="P110" s="33"/>
      <c r="Q110" s="33"/>
      <c r="R110" s="33">
        <v>106</v>
      </c>
      <c r="S110" s="33"/>
      <c r="T110" s="33"/>
      <c r="U110" s="33">
        <v>106</v>
      </c>
      <c r="V110" s="578"/>
    </row>
    <row r="111" spans="1:22" ht="41.4" x14ac:dyDescent="0.25">
      <c r="A111" s="468" t="s">
        <v>110</v>
      </c>
      <c r="B111" s="469"/>
      <c r="C111" s="469"/>
      <c r="D111" s="469"/>
      <c r="E111" s="469"/>
      <c r="F111" s="469"/>
      <c r="G111" s="470"/>
      <c r="H111" s="68" t="s">
        <v>111</v>
      </c>
      <c r="I111" s="33">
        <f>+I113</f>
        <v>0</v>
      </c>
      <c r="J111" s="33">
        <f t="shared" ref="J111:S111" si="11">+J113</f>
        <v>0</v>
      </c>
      <c r="K111" s="33">
        <f t="shared" si="11"/>
        <v>0</v>
      </c>
      <c r="L111" s="33">
        <f t="shared" si="11"/>
        <v>0</v>
      </c>
      <c r="M111" s="33">
        <f t="shared" si="11"/>
        <v>0</v>
      </c>
      <c r="N111" s="33">
        <f t="shared" si="11"/>
        <v>0</v>
      </c>
      <c r="O111" s="33">
        <f t="shared" si="11"/>
        <v>0</v>
      </c>
      <c r="P111" s="33">
        <f t="shared" si="11"/>
        <v>0</v>
      </c>
      <c r="Q111" s="33">
        <f t="shared" si="11"/>
        <v>0</v>
      </c>
      <c r="R111" s="33">
        <f t="shared" si="11"/>
        <v>0</v>
      </c>
      <c r="S111" s="33">
        <f t="shared" si="11"/>
        <v>0</v>
      </c>
      <c r="T111" s="33"/>
      <c r="U111" s="69"/>
      <c r="V111" s="576" t="s">
        <v>914</v>
      </c>
    </row>
    <row r="112" spans="1:22" ht="81" customHeight="1" x14ac:dyDescent="0.25">
      <c r="A112" s="718" t="s">
        <v>527</v>
      </c>
      <c r="B112" s="170"/>
      <c r="C112" s="246" t="s">
        <v>810</v>
      </c>
      <c r="D112" s="205" t="s">
        <v>126</v>
      </c>
      <c r="E112" s="205" t="s">
        <v>465</v>
      </c>
      <c r="F112" s="170"/>
      <c r="G112" s="205" t="s">
        <v>462</v>
      </c>
      <c r="H112" s="205" t="s">
        <v>228</v>
      </c>
      <c r="I112" s="33">
        <f>+SUM(J112:U112)</f>
        <v>3</v>
      </c>
      <c r="J112" s="33">
        <v>1</v>
      </c>
      <c r="K112" s="33">
        <v>1</v>
      </c>
      <c r="L112" s="33">
        <v>1</v>
      </c>
      <c r="M112" s="33"/>
      <c r="N112" s="33"/>
      <c r="O112" s="33"/>
      <c r="P112" s="69"/>
      <c r="Q112" s="69"/>
      <c r="R112" s="69"/>
      <c r="S112" s="69"/>
      <c r="T112" s="69"/>
      <c r="U112" s="69"/>
      <c r="V112" s="577"/>
    </row>
    <row r="113" spans="1:22" ht="61.2" hidden="1" customHeight="1" x14ac:dyDescent="0.25">
      <c r="A113" s="719"/>
      <c r="B113" s="170"/>
      <c r="C113" s="246"/>
      <c r="D113" s="205"/>
      <c r="E113" s="205"/>
      <c r="F113" s="170"/>
      <c r="G113" s="205"/>
      <c r="H113" s="205"/>
      <c r="I113" s="33"/>
      <c r="J113" s="33"/>
      <c r="K113" s="33"/>
      <c r="L113" s="33"/>
      <c r="M113" s="33"/>
      <c r="N113" s="33"/>
      <c r="O113" s="33"/>
      <c r="P113" s="69"/>
      <c r="Q113" s="69"/>
      <c r="R113" s="69"/>
      <c r="S113" s="61"/>
      <c r="T113" s="69"/>
      <c r="U113" s="69"/>
      <c r="V113" s="577"/>
    </row>
    <row r="114" spans="1:22" ht="61.2" hidden="1" customHeight="1" x14ac:dyDescent="0.25">
      <c r="A114" s="719"/>
      <c r="B114" s="170"/>
      <c r="C114" s="246"/>
      <c r="D114" s="205"/>
      <c r="E114" s="205"/>
      <c r="F114" s="170"/>
      <c r="G114" s="205"/>
      <c r="H114" s="205"/>
      <c r="I114" s="33"/>
      <c r="J114" s="33"/>
      <c r="K114" s="33"/>
      <c r="L114" s="33"/>
      <c r="M114" s="33"/>
      <c r="N114" s="33"/>
      <c r="O114" s="33"/>
      <c r="P114" s="69"/>
      <c r="Q114" s="69"/>
      <c r="R114" s="69"/>
      <c r="S114" s="69"/>
      <c r="T114" s="69"/>
      <c r="U114" s="69"/>
      <c r="V114" s="577"/>
    </row>
    <row r="115" spans="1:22" ht="100.2" customHeight="1" x14ac:dyDescent="0.25">
      <c r="A115" s="720"/>
      <c r="B115" s="170"/>
      <c r="C115" s="320" t="s">
        <v>811</v>
      </c>
      <c r="D115" s="205" t="s">
        <v>126</v>
      </c>
      <c r="E115" s="205" t="s">
        <v>465</v>
      </c>
      <c r="F115" s="205" t="s">
        <v>197</v>
      </c>
      <c r="G115" s="205" t="s">
        <v>605</v>
      </c>
      <c r="H115" s="205" t="s">
        <v>660</v>
      </c>
      <c r="I115" s="33">
        <f>+SUM(J115:U115)</f>
        <v>6</v>
      </c>
      <c r="J115" s="33">
        <v>4</v>
      </c>
      <c r="K115" s="33">
        <v>1</v>
      </c>
      <c r="L115" s="33">
        <v>1</v>
      </c>
      <c r="M115" s="33"/>
      <c r="N115" s="33"/>
      <c r="O115" s="33"/>
      <c r="P115" s="69"/>
      <c r="Q115" s="69"/>
      <c r="R115" s="69"/>
      <c r="S115" s="69"/>
      <c r="T115" s="69"/>
      <c r="U115" s="69"/>
      <c r="V115" s="578"/>
    </row>
    <row r="116" spans="1:22" ht="27" customHeight="1" x14ac:dyDescent="0.25">
      <c r="A116" s="447" t="s">
        <v>114</v>
      </c>
      <c r="B116" s="448"/>
      <c r="C116" s="448"/>
      <c r="D116" s="448"/>
      <c r="E116" s="448"/>
      <c r="F116" s="448"/>
      <c r="G116" s="448"/>
      <c r="H116" s="448"/>
      <c r="I116" s="448"/>
      <c r="J116" s="448"/>
      <c r="K116" s="448"/>
      <c r="L116" s="448"/>
      <c r="M116" s="448"/>
      <c r="N116" s="448"/>
      <c r="O116" s="448"/>
      <c r="P116" s="448"/>
      <c r="Q116" s="448"/>
      <c r="R116" s="448"/>
      <c r="S116" s="448"/>
      <c r="T116" s="448"/>
      <c r="U116" s="448"/>
      <c r="V116" s="449"/>
    </row>
    <row r="117" spans="1:22" ht="27" customHeight="1" x14ac:dyDescent="0.25">
      <c r="A117" s="730" t="s">
        <v>229</v>
      </c>
      <c r="B117" s="731"/>
      <c r="C117" s="731"/>
      <c r="D117" s="731"/>
      <c r="E117" s="731"/>
      <c r="F117" s="731"/>
      <c r="G117" s="731"/>
      <c r="H117" s="210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761" t="s">
        <v>914</v>
      </c>
    </row>
    <row r="118" spans="1:22" ht="88.5" customHeight="1" x14ac:dyDescent="0.25">
      <c r="A118" s="462" t="s">
        <v>717</v>
      </c>
      <c r="B118" s="196"/>
      <c r="C118" s="39" t="s">
        <v>230</v>
      </c>
      <c r="D118" s="39" t="s">
        <v>280</v>
      </c>
      <c r="E118" s="39" t="s">
        <v>227</v>
      </c>
      <c r="F118" s="203" t="s">
        <v>231</v>
      </c>
      <c r="G118" s="203" t="s">
        <v>239</v>
      </c>
      <c r="H118" s="39" t="s">
        <v>232</v>
      </c>
      <c r="I118" s="211">
        <v>3</v>
      </c>
      <c r="J118" s="211"/>
      <c r="K118" s="211">
        <v>1</v>
      </c>
      <c r="L118" s="211"/>
      <c r="M118" s="211"/>
      <c r="N118" s="211"/>
      <c r="O118" s="211">
        <v>1</v>
      </c>
      <c r="P118" s="211"/>
      <c r="Q118" s="211"/>
      <c r="R118" s="211">
        <v>1</v>
      </c>
      <c r="S118" s="211"/>
      <c r="T118" s="211"/>
      <c r="U118" s="211"/>
      <c r="V118" s="762"/>
    </row>
    <row r="119" spans="1:22" ht="132" customHeight="1" x14ac:dyDescent="0.25">
      <c r="A119" s="464"/>
      <c r="B119" s="196"/>
      <c r="C119" s="49" t="s">
        <v>731</v>
      </c>
      <c r="D119" s="49" t="s">
        <v>39</v>
      </c>
      <c r="E119" s="49" t="s">
        <v>227</v>
      </c>
      <c r="F119" s="373" t="s">
        <v>231</v>
      </c>
      <c r="G119" s="373" t="s">
        <v>732</v>
      </c>
      <c r="H119" s="49" t="s">
        <v>690</v>
      </c>
      <c r="I119" s="211">
        <v>1</v>
      </c>
      <c r="J119" s="211"/>
      <c r="K119" s="211"/>
      <c r="L119" s="211">
        <v>1</v>
      </c>
      <c r="M119" s="211"/>
      <c r="N119" s="211"/>
      <c r="O119" s="211"/>
      <c r="P119" s="211"/>
      <c r="Q119" s="211"/>
      <c r="R119" s="211"/>
      <c r="S119" s="211"/>
      <c r="T119" s="211"/>
      <c r="U119" s="211"/>
      <c r="V119" s="763"/>
    </row>
    <row r="120" spans="1:22" ht="55.95" customHeight="1" x14ac:dyDescent="0.25">
      <c r="A120" s="727" t="s">
        <v>115</v>
      </c>
      <c r="B120" s="727"/>
      <c r="C120" s="727"/>
      <c r="D120" s="727"/>
      <c r="E120" s="727"/>
      <c r="F120" s="727"/>
      <c r="G120" s="727"/>
      <c r="H120" s="46" t="str">
        <f>+H122</f>
        <v>Política de género actualizada y aprobada</v>
      </c>
      <c r="I120" s="33">
        <f>+I122</f>
        <v>1</v>
      </c>
      <c r="J120" s="33">
        <f t="shared" ref="J120:Q120" si="12">+J122</f>
        <v>0</v>
      </c>
      <c r="K120" s="33">
        <f t="shared" si="12"/>
        <v>0</v>
      </c>
      <c r="L120" s="33">
        <f t="shared" si="12"/>
        <v>1</v>
      </c>
      <c r="M120" s="33">
        <f t="shared" si="12"/>
        <v>0</v>
      </c>
      <c r="N120" s="33">
        <f t="shared" si="12"/>
        <v>0</v>
      </c>
      <c r="O120" s="33">
        <f t="shared" si="12"/>
        <v>0</v>
      </c>
      <c r="P120" s="33">
        <f t="shared" si="12"/>
        <v>0</v>
      </c>
      <c r="Q120" s="33">
        <f t="shared" si="12"/>
        <v>0</v>
      </c>
      <c r="R120" s="33"/>
      <c r="S120" s="33"/>
      <c r="T120" s="33"/>
      <c r="U120" s="33"/>
      <c r="V120" s="33"/>
    </row>
    <row r="121" spans="1:22" ht="73.5" customHeight="1" x14ac:dyDescent="0.25">
      <c r="A121" s="462" t="s">
        <v>733</v>
      </c>
      <c r="B121" s="212"/>
      <c r="C121" s="20" t="s">
        <v>233</v>
      </c>
      <c r="D121" s="42" t="s">
        <v>126</v>
      </c>
      <c r="E121" s="39" t="s">
        <v>227</v>
      </c>
      <c r="F121" s="39" t="s">
        <v>234</v>
      </c>
      <c r="G121" s="39" t="s">
        <v>238</v>
      </c>
      <c r="H121" s="39" t="s">
        <v>240</v>
      </c>
      <c r="I121" s="33">
        <v>4</v>
      </c>
      <c r="J121" s="33">
        <v>2</v>
      </c>
      <c r="K121" s="33">
        <v>1</v>
      </c>
      <c r="L121" s="33">
        <v>1</v>
      </c>
      <c r="M121" s="33"/>
      <c r="N121" s="33"/>
      <c r="O121" s="33"/>
      <c r="P121" s="33"/>
      <c r="Q121" s="33"/>
      <c r="R121" s="33"/>
      <c r="S121" s="33"/>
      <c r="T121" s="33"/>
      <c r="U121" s="33"/>
      <c r="V121" s="576" t="s">
        <v>914</v>
      </c>
    </row>
    <row r="122" spans="1:22" ht="73.5" customHeight="1" x14ac:dyDescent="0.25">
      <c r="A122" s="464"/>
      <c r="B122" s="42"/>
      <c r="C122" s="20" t="s">
        <v>236</v>
      </c>
      <c r="D122" s="39" t="s">
        <v>39</v>
      </c>
      <c r="E122" s="39" t="s">
        <v>227</v>
      </c>
      <c r="F122" s="39" t="s">
        <v>235</v>
      </c>
      <c r="G122" s="39" t="s">
        <v>237</v>
      </c>
      <c r="H122" s="39" t="s">
        <v>241</v>
      </c>
      <c r="I122" s="33">
        <v>1</v>
      </c>
      <c r="J122" s="33"/>
      <c r="K122" s="33"/>
      <c r="L122" s="33">
        <v>1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577"/>
    </row>
    <row r="123" spans="1:22" ht="63" customHeight="1" x14ac:dyDescent="0.25">
      <c r="A123" s="515" t="s">
        <v>242</v>
      </c>
      <c r="B123" s="515"/>
      <c r="C123" s="437"/>
      <c r="D123" s="437"/>
      <c r="E123" s="437"/>
      <c r="F123" s="437"/>
      <c r="G123" s="437"/>
      <c r="H123" s="46" t="s">
        <v>245</v>
      </c>
      <c r="I123" s="321">
        <f>+I124</f>
        <v>380</v>
      </c>
      <c r="J123" s="321">
        <f t="shared" ref="J123:U123" si="13">+J124</f>
        <v>30</v>
      </c>
      <c r="K123" s="321">
        <f t="shared" si="13"/>
        <v>60</v>
      </c>
      <c r="L123" s="321">
        <f t="shared" si="13"/>
        <v>90</v>
      </c>
      <c r="M123" s="321">
        <f t="shared" si="13"/>
        <v>0</v>
      </c>
      <c r="N123" s="321">
        <f t="shared" si="13"/>
        <v>0</v>
      </c>
      <c r="O123" s="321">
        <f t="shared" si="13"/>
        <v>100</v>
      </c>
      <c r="P123" s="321">
        <f t="shared" si="13"/>
        <v>0</v>
      </c>
      <c r="Q123" s="321">
        <f t="shared" si="13"/>
        <v>0</v>
      </c>
      <c r="R123" s="321">
        <f t="shared" si="13"/>
        <v>100</v>
      </c>
      <c r="S123" s="321">
        <f t="shared" si="13"/>
        <v>0</v>
      </c>
      <c r="T123" s="321">
        <f t="shared" si="13"/>
        <v>0</v>
      </c>
      <c r="U123" s="321">
        <f t="shared" si="13"/>
        <v>0</v>
      </c>
      <c r="V123" s="577"/>
    </row>
    <row r="124" spans="1:22" ht="111" customHeight="1" x14ac:dyDescent="0.25">
      <c r="A124" s="318" t="s">
        <v>243</v>
      </c>
      <c r="B124" s="31"/>
      <c r="C124" s="22" t="s">
        <v>812</v>
      </c>
      <c r="D124" s="213" t="s">
        <v>39</v>
      </c>
      <c r="E124" s="213" t="s">
        <v>227</v>
      </c>
      <c r="F124" s="59" t="s">
        <v>64</v>
      </c>
      <c r="G124" s="59" t="s">
        <v>244</v>
      </c>
      <c r="H124" s="39" t="s">
        <v>245</v>
      </c>
      <c r="I124" s="321">
        <f>+SUM(J124:U124)</f>
        <v>380</v>
      </c>
      <c r="J124" s="321">
        <v>30</v>
      </c>
      <c r="K124" s="321">
        <v>60</v>
      </c>
      <c r="L124" s="321">
        <v>90</v>
      </c>
      <c r="M124" s="321"/>
      <c r="N124" s="321"/>
      <c r="O124" s="33">
        <v>100</v>
      </c>
      <c r="P124" s="33"/>
      <c r="Q124" s="33"/>
      <c r="R124" s="33">
        <v>100</v>
      </c>
      <c r="S124" s="33"/>
      <c r="T124" s="33"/>
      <c r="U124" s="33"/>
      <c r="V124" s="578"/>
    </row>
    <row r="125" spans="1:22" ht="34.950000000000003" customHeight="1" x14ac:dyDescent="0.25">
      <c r="A125" s="732" t="s">
        <v>117</v>
      </c>
      <c r="B125" s="732"/>
      <c r="C125" s="732"/>
      <c r="D125" s="732"/>
      <c r="E125" s="732"/>
      <c r="F125" s="732"/>
      <c r="G125" s="732"/>
      <c r="H125" s="732"/>
      <c r="I125" s="732"/>
      <c r="J125" s="732"/>
      <c r="K125" s="732"/>
      <c r="L125" s="732"/>
      <c r="M125" s="732"/>
      <c r="N125" s="732"/>
      <c r="O125" s="732"/>
      <c r="P125" s="732"/>
      <c r="Q125" s="732"/>
      <c r="R125" s="732"/>
      <c r="S125" s="732"/>
      <c r="T125" s="732"/>
      <c r="U125" s="732"/>
      <c r="V125" s="732"/>
    </row>
    <row r="126" spans="1:22" ht="32.25" customHeight="1" x14ac:dyDescent="0.25">
      <c r="A126" s="447" t="s">
        <v>118</v>
      </c>
      <c r="B126" s="448"/>
      <c r="C126" s="448"/>
      <c r="D126" s="448"/>
      <c r="E126" s="448"/>
      <c r="F126" s="448"/>
      <c r="G126" s="449"/>
      <c r="H126" s="46" t="s">
        <v>119</v>
      </c>
      <c r="I126" s="214">
        <f>+SUM(I127:I129)</f>
        <v>9</v>
      </c>
      <c r="J126" s="214">
        <f t="shared" ref="J126:U126" si="14">+SUM(J127:J129)</f>
        <v>0</v>
      </c>
      <c r="K126" s="214">
        <f t="shared" si="14"/>
        <v>2</v>
      </c>
      <c r="L126" s="214">
        <f t="shared" si="14"/>
        <v>1</v>
      </c>
      <c r="M126" s="214">
        <f t="shared" si="14"/>
        <v>1</v>
      </c>
      <c r="N126" s="214">
        <f t="shared" si="14"/>
        <v>0</v>
      </c>
      <c r="O126" s="214">
        <f t="shared" si="14"/>
        <v>3</v>
      </c>
      <c r="P126" s="214">
        <f t="shared" si="14"/>
        <v>0</v>
      </c>
      <c r="Q126" s="214">
        <f t="shared" si="14"/>
        <v>0</v>
      </c>
      <c r="R126" s="214">
        <f t="shared" si="14"/>
        <v>1</v>
      </c>
      <c r="S126" s="214">
        <f t="shared" si="14"/>
        <v>1</v>
      </c>
      <c r="T126" s="214">
        <f t="shared" si="14"/>
        <v>0</v>
      </c>
      <c r="U126" s="214">
        <f t="shared" si="14"/>
        <v>0</v>
      </c>
      <c r="V126" s="576" t="s">
        <v>914</v>
      </c>
    </row>
    <row r="127" spans="1:22" ht="100.5" customHeight="1" x14ac:dyDescent="0.25">
      <c r="A127" s="453" t="s">
        <v>718</v>
      </c>
      <c r="B127" s="194"/>
      <c r="C127" s="337" t="s">
        <v>813</v>
      </c>
      <c r="D127" s="216" t="s">
        <v>39</v>
      </c>
      <c r="E127" s="216" t="s">
        <v>227</v>
      </c>
      <c r="F127" s="77" t="s">
        <v>246</v>
      </c>
      <c r="G127" s="77" t="s">
        <v>247</v>
      </c>
      <c r="H127" s="39" t="s">
        <v>232</v>
      </c>
      <c r="I127" s="33">
        <v>3</v>
      </c>
      <c r="J127" s="214"/>
      <c r="K127" s="214">
        <v>1</v>
      </c>
      <c r="L127" s="214"/>
      <c r="M127" s="214">
        <v>1</v>
      </c>
      <c r="N127" s="214"/>
      <c r="O127" s="214">
        <v>1</v>
      </c>
      <c r="P127" s="215"/>
      <c r="Q127" s="215"/>
      <c r="R127" s="215"/>
      <c r="S127" s="215"/>
      <c r="T127" s="215"/>
      <c r="U127" s="215"/>
      <c r="V127" s="577"/>
    </row>
    <row r="128" spans="1:22" ht="128.4" customHeight="1" x14ac:dyDescent="0.25">
      <c r="A128" s="454"/>
      <c r="B128" s="317"/>
      <c r="C128" s="338" t="s">
        <v>814</v>
      </c>
      <c r="D128" s="216" t="s">
        <v>39</v>
      </c>
      <c r="E128" s="216" t="s">
        <v>227</v>
      </c>
      <c r="F128" s="304" t="s">
        <v>246</v>
      </c>
      <c r="G128" s="304" t="s">
        <v>247</v>
      </c>
      <c r="H128" s="39" t="s">
        <v>815</v>
      </c>
      <c r="I128" s="214">
        <v>3</v>
      </c>
      <c r="J128" s="214"/>
      <c r="K128" s="214"/>
      <c r="L128" s="214">
        <v>1</v>
      </c>
      <c r="M128" s="214"/>
      <c r="N128" s="214"/>
      <c r="O128" s="214">
        <v>1</v>
      </c>
      <c r="P128" s="214"/>
      <c r="Q128" s="215"/>
      <c r="R128" s="214">
        <v>1</v>
      </c>
      <c r="S128" s="214"/>
      <c r="T128" s="215"/>
      <c r="U128" s="215"/>
      <c r="V128" s="577"/>
    </row>
    <row r="129" spans="1:22" ht="129" customHeight="1" x14ac:dyDescent="0.25">
      <c r="A129" s="455"/>
      <c r="B129" s="52"/>
      <c r="C129" s="414" t="s">
        <v>664</v>
      </c>
      <c r="D129" s="216" t="s">
        <v>39</v>
      </c>
      <c r="E129" s="216" t="s">
        <v>227</v>
      </c>
      <c r="F129" s="39" t="s">
        <v>249</v>
      </c>
      <c r="G129" s="39" t="s">
        <v>250</v>
      </c>
      <c r="H129" s="39" t="s">
        <v>251</v>
      </c>
      <c r="I129" s="214">
        <v>3</v>
      </c>
      <c r="J129" s="214"/>
      <c r="K129" s="214">
        <v>1</v>
      </c>
      <c r="L129" s="214"/>
      <c r="M129" s="214"/>
      <c r="N129" s="214"/>
      <c r="O129" s="214">
        <v>1</v>
      </c>
      <c r="P129" s="214"/>
      <c r="Q129" s="214"/>
      <c r="R129" s="214"/>
      <c r="S129" s="214">
        <v>1</v>
      </c>
      <c r="T129" s="214"/>
      <c r="U129" s="214"/>
      <c r="V129" s="578"/>
    </row>
    <row r="130" spans="1:22" ht="13.8" x14ac:dyDescent="0.25">
      <c r="A130" s="447" t="s">
        <v>121</v>
      </c>
      <c r="B130" s="448"/>
      <c r="C130" s="448"/>
      <c r="D130" s="448"/>
      <c r="E130" s="448"/>
      <c r="F130" s="448"/>
      <c r="G130" s="448"/>
      <c r="H130" s="448"/>
      <c r="I130" s="448"/>
      <c r="J130" s="448"/>
      <c r="K130" s="448"/>
      <c r="L130" s="448"/>
      <c r="M130" s="448"/>
      <c r="N130" s="448"/>
      <c r="O130" s="448"/>
      <c r="P130" s="448"/>
      <c r="Q130" s="448"/>
      <c r="R130" s="448"/>
      <c r="S130" s="448"/>
      <c r="T130" s="448"/>
      <c r="U130" s="448"/>
      <c r="V130" s="449"/>
    </row>
    <row r="131" spans="1:22" ht="34.5" hidden="1" customHeight="1" x14ac:dyDescent="0.25">
      <c r="A131" s="422" t="s">
        <v>122</v>
      </c>
      <c r="B131" s="423"/>
      <c r="C131" s="423"/>
      <c r="D131" s="423"/>
      <c r="E131" s="423"/>
      <c r="F131" s="423"/>
      <c r="G131" s="424"/>
      <c r="H131" s="46" t="s">
        <v>123</v>
      </c>
      <c r="I131" s="33">
        <f>+I132+I133</f>
        <v>0</v>
      </c>
      <c r="J131" s="33">
        <f t="shared" ref="J131:U131" si="15">+J132+J133</f>
        <v>0</v>
      </c>
      <c r="K131" s="33">
        <f t="shared" si="15"/>
        <v>0</v>
      </c>
      <c r="L131" s="33">
        <f t="shared" si="15"/>
        <v>0</v>
      </c>
      <c r="M131" s="33">
        <f t="shared" si="15"/>
        <v>0</v>
      </c>
      <c r="N131" s="33">
        <f t="shared" si="15"/>
        <v>0</v>
      </c>
      <c r="O131" s="33">
        <f t="shared" si="15"/>
        <v>0</v>
      </c>
      <c r="P131" s="33">
        <f t="shared" si="15"/>
        <v>0</v>
      </c>
      <c r="Q131" s="33">
        <f t="shared" si="15"/>
        <v>0</v>
      </c>
      <c r="R131" s="33">
        <f t="shared" si="15"/>
        <v>0</v>
      </c>
      <c r="S131" s="33">
        <f t="shared" si="15"/>
        <v>0</v>
      </c>
      <c r="T131" s="33">
        <f t="shared" si="15"/>
        <v>0</v>
      </c>
      <c r="U131" s="33">
        <f t="shared" si="15"/>
        <v>0</v>
      </c>
      <c r="V131" s="576" t="s">
        <v>914</v>
      </c>
    </row>
    <row r="132" spans="1:22" ht="76.5" hidden="1" customHeight="1" x14ac:dyDescent="0.25">
      <c r="A132" s="462" t="s">
        <v>719</v>
      </c>
      <c r="B132" s="42"/>
      <c r="C132" s="39" t="s">
        <v>688</v>
      </c>
      <c r="D132" s="39" t="s">
        <v>39</v>
      </c>
      <c r="E132" s="39" t="s">
        <v>670</v>
      </c>
      <c r="F132" s="39" t="s">
        <v>685</v>
      </c>
      <c r="G132" s="39" t="s">
        <v>687</v>
      </c>
      <c r="H132" s="39" t="s">
        <v>684</v>
      </c>
      <c r="I132" s="71"/>
      <c r="J132" s="71"/>
      <c r="K132" s="71"/>
      <c r="L132" s="71"/>
      <c r="M132" s="71"/>
      <c r="N132" s="71"/>
      <c r="O132" s="71"/>
      <c r="P132" s="71"/>
      <c r="Q132" s="71"/>
      <c r="R132" s="275"/>
      <c r="S132" s="71"/>
      <c r="T132" s="71"/>
      <c r="U132" s="71"/>
      <c r="V132" s="577"/>
    </row>
    <row r="133" spans="1:22" ht="76.5" hidden="1" customHeight="1" x14ac:dyDescent="0.25">
      <c r="A133" s="463"/>
      <c r="B133" s="196"/>
      <c r="C133" s="203" t="s">
        <v>760</v>
      </c>
      <c r="D133" s="203" t="s">
        <v>39</v>
      </c>
      <c r="E133" s="203" t="s">
        <v>670</v>
      </c>
      <c r="F133" s="203" t="s">
        <v>686</v>
      </c>
      <c r="G133" s="203" t="s">
        <v>687</v>
      </c>
      <c r="H133" s="203" t="s">
        <v>684</v>
      </c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577"/>
    </row>
    <row r="134" spans="1:22" ht="106.2" hidden="1" customHeight="1" x14ac:dyDescent="0.25">
      <c r="A134" s="728" t="s">
        <v>768</v>
      </c>
      <c r="B134" s="42"/>
      <c r="C134" s="203" t="s">
        <v>761</v>
      </c>
      <c r="D134" s="39" t="s">
        <v>39</v>
      </c>
      <c r="E134" s="203" t="s">
        <v>129</v>
      </c>
      <c r="F134" s="39" t="s">
        <v>764</v>
      </c>
      <c r="G134" s="39" t="s">
        <v>762</v>
      </c>
      <c r="H134" s="39" t="s">
        <v>763</v>
      </c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577"/>
    </row>
    <row r="135" spans="1:22" ht="106.2" hidden="1" customHeight="1" x14ac:dyDescent="0.25">
      <c r="A135" s="729"/>
      <c r="B135" s="300"/>
      <c r="C135" s="39" t="s">
        <v>765</v>
      </c>
      <c r="D135" s="39" t="s">
        <v>39</v>
      </c>
      <c r="E135" s="203" t="s">
        <v>129</v>
      </c>
      <c r="F135" s="39" t="s">
        <v>764</v>
      </c>
      <c r="G135" s="39" t="s">
        <v>766</v>
      </c>
      <c r="H135" s="39" t="s">
        <v>767</v>
      </c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577"/>
    </row>
    <row r="136" spans="1:22" ht="36.75" customHeight="1" x14ac:dyDescent="0.25">
      <c r="A136" s="704" t="s">
        <v>125</v>
      </c>
      <c r="B136" s="553"/>
      <c r="C136" s="553"/>
      <c r="D136" s="553"/>
      <c r="E136" s="553"/>
      <c r="F136" s="553"/>
      <c r="G136" s="705"/>
      <c r="H136" s="27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577"/>
    </row>
    <row r="137" spans="1:22" ht="61.2" customHeight="1" x14ac:dyDescent="0.25">
      <c r="A137" s="707" t="s">
        <v>734</v>
      </c>
      <c r="B137" s="31"/>
      <c r="C137" s="77" t="s">
        <v>678</v>
      </c>
      <c r="D137" s="77" t="s">
        <v>126</v>
      </c>
      <c r="E137" s="39" t="s">
        <v>670</v>
      </c>
      <c r="F137" s="39" t="s">
        <v>76</v>
      </c>
      <c r="G137" s="39" t="s">
        <v>681</v>
      </c>
      <c r="H137" s="39" t="s">
        <v>680</v>
      </c>
      <c r="I137" s="33">
        <f>+SUM(J137:U137)</f>
        <v>1</v>
      </c>
      <c r="J137" s="33"/>
      <c r="K137" s="33"/>
      <c r="L137" s="33">
        <v>1</v>
      </c>
      <c r="M137" s="33"/>
      <c r="N137" s="33"/>
      <c r="O137" s="33"/>
      <c r="P137" s="33"/>
      <c r="Q137" s="33"/>
      <c r="R137" s="33"/>
      <c r="S137" s="33"/>
      <c r="T137" s="33"/>
      <c r="U137" s="33"/>
      <c r="V137" s="577"/>
    </row>
    <row r="138" spans="1:22" ht="61.2" customHeight="1" x14ac:dyDescent="0.25">
      <c r="A138" s="708"/>
      <c r="B138" s="31"/>
      <c r="C138" s="77" t="s">
        <v>679</v>
      </c>
      <c r="D138" s="77" t="s">
        <v>126</v>
      </c>
      <c r="E138" s="39" t="s">
        <v>670</v>
      </c>
      <c r="F138" s="39"/>
      <c r="G138" s="39" t="s">
        <v>683</v>
      </c>
      <c r="H138" s="39" t="s">
        <v>682</v>
      </c>
      <c r="I138" s="33">
        <f>+SUM(J138:U138)</f>
        <v>2</v>
      </c>
      <c r="J138" s="33"/>
      <c r="K138" s="33"/>
      <c r="L138" s="33"/>
      <c r="M138" s="33"/>
      <c r="N138" s="33"/>
      <c r="O138" s="33">
        <v>1</v>
      </c>
      <c r="P138" s="33"/>
      <c r="Q138" s="33"/>
      <c r="R138" s="33"/>
      <c r="S138" s="33"/>
      <c r="T138" s="33">
        <v>1</v>
      </c>
      <c r="U138" s="33"/>
      <c r="V138" s="577"/>
    </row>
    <row r="139" spans="1:22" ht="61.2" customHeight="1" x14ac:dyDescent="0.25">
      <c r="A139" s="708"/>
      <c r="B139" s="31"/>
      <c r="C139" s="77" t="s">
        <v>735</v>
      </c>
      <c r="D139" s="77" t="s">
        <v>280</v>
      </c>
      <c r="E139" s="39" t="s">
        <v>670</v>
      </c>
      <c r="F139" s="39" t="s">
        <v>75</v>
      </c>
      <c r="G139" s="39" t="s">
        <v>689</v>
      </c>
      <c r="H139" s="39" t="s">
        <v>690</v>
      </c>
      <c r="I139" s="33">
        <f>+SUM(J139:U139)</f>
        <v>1</v>
      </c>
      <c r="J139" s="33"/>
      <c r="K139" s="33"/>
      <c r="L139" s="33">
        <v>1</v>
      </c>
      <c r="M139" s="33"/>
      <c r="N139" s="33"/>
      <c r="O139" s="33"/>
      <c r="P139" s="33"/>
      <c r="Q139" s="33"/>
      <c r="R139" s="33"/>
      <c r="S139" s="33"/>
      <c r="T139" s="33"/>
      <c r="U139" s="33"/>
      <c r="V139" s="577"/>
    </row>
    <row r="140" spans="1:22" ht="14.25" customHeight="1" x14ac:dyDescent="0.2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 t="s">
        <v>26</v>
      </c>
    </row>
    <row r="141" spans="1:22" ht="14.25" customHeight="1" x14ac:dyDescent="0.25">
      <c r="A141" s="73"/>
      <c r="B141" s="73"/>
      <c r="C141" s="25"/>
      <c r="D141" s="25"/>
      <c r="E141" s="25"/>
      <c r="F141" s="25"/>
      <c r="G141" s="25"/>
      <c r="H141" s="25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</row>
    <row r="142" spans="1:22" ht="14.25" customHeight="1" x14ac:dyDescent="0.25">
      <c r="A142" s="73"/>
      <c r="B142" s="73"/>
      <c r="C142" s="25"/>
      <c r="D142" s="25"/>
      <c r="E142" s="25"/>
      <c r="F142" s="25"/>
      <c r="G142" s="25"/>
      <c r="H142" s="25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1:22" ht="14.25" customHeight="1" x14ac:dyDescent="0.25">
      <c r="A143" s="73"/>
      <c r="B143" s="73"/>
      <c r="C143" s="25"/>
      <c r="D143" s="25"/>
      <c r="E143" s="25"/>
      <c r="F143" s="25"/>
      <c r="G143" s="25"/>
      <c r="H143" s="25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</row>
    <row r="144" spans="1:22" ht="14.25" customHeight="1" x14ac:dyDescent="0.25">
      <c r="A144" s="73"/>
      <c r="B144" s="73"/>
      <c r="C144" s="25"/>
      <c r="D144" s="25"/>
      <c r="E144" s="25"/>
      <c r="F144" s="25"/>
      <c r="G144" s="25"/>
      <c r="H144" s="25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</row>
    <row r="145" spans="1:22" ht="14.25" customHeight="1" x14ac:dyDescent="0.25">
      <c r="A145" s="73"/>
      <c r="B145" s="73"/>
      <c r="C145" s="25"/>
      <c r="D145" s="25"/>
      <c r="E145" s="25"/>
      <c r="F145" s="25"/>
      <c r="G145" s="25"/>
      <c r="H145" s="25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</row>
    <row r="146" spans="1:22" ht="14.25" customHeight="1" x14ac:dyDescent="0.25">
      <c r="A146" s="73"/>
      <c r="B146" s="73"/>
      <c r="C146" s="25"/>
      <c r="D146" s="25"/>
      <c r="E146" s="25"/>
      <c r="F146" s="25"/>
      <c r="G146" s="25"/>
      <c r="H146" s="25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1:22" ht="14.25" customHeight="1" x14ac:dyDescent="0.25">
      <c r="A147" s="73"/>
      <c r="B147" s="73"/>
      <c r="C147" s="25"/>
      <c r="D147" s="25"/>
      <c r="E147" s="25"/>
      <c r="F147" s="25"/>
      <c r="G147" s="25"/>
      <c r="H147" s="25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1:22" ht="14.25" customHeight="1" x14ac:dyDescent="0.25">
      <c r="A148" s="73"/>
      <c r="B148" s="73"/>
      <c r="C148" s="25"/>
      <c r="D148" s="25"/>
      <c r="E148" s="25"/>
      <c r="F148" s="25"/>
      <c r="G148" s="25"/>
      <c r="H148" s="25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4.25" customHeight="1" x14ac:dyDescent="0.25">
      <c r="A149" s="73"/>
      <c r="B149" s="73"/>
      <c r="C149" s="25"/>
      <c r="D149" s="25"/>
      <c r="E149" s="25"/>
      <c r="F149" s="25"/>
      <c r="G149" s="25"/>
      <c r="H149" s="25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4.25" customHeight="1" x14ac:dyDescent="0.25">
      <c r="A150" s="73"/>
      <c r="B150" s="73"/>
      <c r="C150" s="25"/>
      <c r="D150" s="25"/>
      <c r="E150" s="25"/>
      <c r="F150" s="25"/>
      <c r="G150" s="25"/>
      <c r="H150" s="25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4.25" customHeight="1" x14ac:dyDescent="0.25">
      <c r="A151" s="73"/>
      <c r="B151" s="73"/>
      <c r="C151" s="25"/>
      <c r="D151" s="25"/>
      <c r="E151" s="25"/>
      <c r="F151" s="25"/>
      <c r="G151" s="25"/>
      <c r="H151" s="25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4.25" customHeight="1" x14ac:dyDescent="0.25">
      <c r="A152" s="73"/>
      <c r="B152" s="73"/>
      <c r="C152" s="25"/>
      <c r="D152" s="25"/>
      <c r="E152" s="25"/>
      <c r="F152" s="25"/>
      <c r="G152" s="25"/>
      <c r="H152" s="25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4.25" customHeight="1" x14ac:dyDescent="0.25">
      <c r="A153" s="73"/>
      <c r="B153" s="73"/>
      <c r="C153" s="25"/>
      <c r="D153" s="25"/>
      <c r="E153" s="25"/>
      <c r="F153" s="25"/>
      <c r="G153" s="25"/>
      <c r="H153" s="25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4.25" customHeight="1" x14ac:dyDescent="0.25">
      <c r="A154" s="73"/>
      <c r="B154" s="73"/>
      <c r="C154" s="25"/>
      <c r="D154" s="25"/>
      <c r="E154" s="25"/>
      <c r="F154" s="25"/>
      <c r="G154" s="25"/>
      <c r="H154" s="25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4.25" customHeight="1" x14ac:dyDescent="0.25">
      <c r="A155" s="73"/>
      <c r="B155" s="73"/>
      <c r="C155" s="25"/>
      <c r="D155" s="25"/>
      <c r="E155" s="25"/>
      <c r="F155" s="25"/>
      <c r="G155" s="25"/>
      <c r="H155" s="25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4.25" customHeight="1" x14ac:dyDescent="0.25">
      <c r="A156" s="73"/>
      <c r="B156" s="73"/>
      <c r="C156" s="25"/>
      <c r="D156" s="25"/>
      <c r="E156" s="25"/>
      <c r="F156" s="25"/>
      <c r="G156" s="25"/>
      <c r="H156" s="2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4.25" customHeight="1" x14ac:dyDescent="0.25">
      <c r="A157" s="73"/>
      <c r="B157" s="73"/>
      <c r="C157" s="25"/>
      <c r="D157" s="25"/>
      <c r="E157" s="25"/>
      <c r="F157" s="25"/>
      <c r="G157" s="25"/>
      <c r="H157" s="25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4.25" customHeight="1" x14ac:dyDescent="0.25">
      <c r="A158" s="73"/>
      <c r="B158" s="73"/>
      <c r="C158" s="25"/>
      <c r="D158" s="25"/>
      <c r="E158" s="25"/>
      <c r="F158" s="25"/>
      <c r="G158" s="25"/>
      <c r="H158" s="2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4.25" customHeight="1" x14ac:dyDescent="0.25">
      <c r="A159" s="73"/>
      <c r="B159" s="73"/>
      <c r="C159" s="25"/>
      <c r="D159" s="25"/>
      <c r="E159" s="25"/>
      <c r="F159" s="25"/>
      <c r="G159" s="25"/>
      <c r="H159" s="25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4.25" customHeight="1" x14ac:dyDescent="0.25">
      <c r="A160" s="73"/>
      <c r="B160" s="73"/>
      <c r="C160" s="25"/>
      <c r="D160" s="25"/>
      <c r="E160" s="25"/>
      <c r="F160" s="25"/>
      <c r="G160" s="25"/>
      <c r="H160" s="25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4.25" customHeight="1" x14ac:dyDescent="0.25">
      <c r="A161" s="73"/>
      <c r="B161" s="73"/>
      <c r="C161" s="25"/>
      <c r="D161" s="25"/>
      <c r="E161" s="25"/>
      <c r="F161" s="25"/>
      <c r="G161" s="25"/>
      <c r="H161" s="25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4.25" customHeight="1" x14ac:dyDescent="0.25">
      <c r="A162" s="73"/>
      <c r="B162" s="73"/>
      <c r="C162" s="25"/>
      <c r="D162" s="25"/>
      <c r="E162" s="25"/>
      <c r="F162" s="25"/>
      <c r="G162" s="25"/>
      <c r="H162" s="25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4.25" customHeight="1" x14ac:dyDescent="0.25">
      <c r="A163" s="73"/>
      <c r="B163" s="73"/>
      <c r="C163" s="25"/>
      <c r="D163" s="25"/>
      <c r="E163" s="25"/>
      <c r="F163" s="25"/>
      <c r="G163" s="25"/>
      <c r="H163" s="2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4.25" customHeight="1" x14ac:dyDescent="0.25">
      <c r="A164" s="73"/>
      <c r="B164" s="73"/>
      <c r="C164" s="25"/>
      <c r="D164" s="25"/>
      <c r="E164" s="25"/>
      <c r="F164" s="25"/>
      <c r="G164" s="25"/>
      <c r="H164" s="2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4.25" customHeight="1" x14ac:dyDescent="0.25">
      <c r="A165" s="73"/>
      <c r="B165" s="73"/>
      <c r="C165" s="25"/>
      <c r="D165" s="25"/>
      <c r="E165" s="25"/>
      <c r="F165" s="25"/>
      <c r="G165" s="25"/>
      <c r="H165" s="2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4.25" customHeight="1" x14ac:dyDescent="0.25">
      <c r="A166" s="73"/>
      <c r="B166" s="73"/>
      <c r="C166" s="25"/>
      <c r="D166" s="25"/>
      <c r="E166" s="25"/>
      <c r="F166" s="25"/>
      <c r="G166" s="25"/>
      <c r="H166" s="25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4.25" customHeight="1" x14ac:dyDescent="0.25">
      <c r="A167" s="73"/>
      <c r="B167" s="73"/>
      <c r="C167" s="25"/>
      <c r="D167" s="25"/>
      <c r="E167" s="25"/>
      <c r="F167" s="25"/>
      <c r="G167" s="25"/>
      <c r="H167" s="25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4.25" customHeight="1" x14ac:dyDescent="0.25">
      <c r="A168" s="73"/>
      <c r="B168" s="73"/>
      <c r="C168" s="25"/>
      <c r="D168" s="25"/>
      <c r="E168" s="25"/>
      <c r="F168" s="25"/>
      <c r="G168" s="25"/>
      <c r="H168" s="25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4.25" customHeight="1" x14ac:dyDescent="0.25">
      <c r="A169" s="73"/>
      <c r="B169" s="73"/>
      <c r="C169" s="25"/>
      <c r="D169" s="25"/>
      <c r="E169" s="25"/>
      <c r="F169" s="25"/>
      <c r="G169" s="25"/>
      <c r="H169" s="25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4.25" customHeight="1" x14ac:dyDescent="0.25">
      <c r="A170" s="73"/>
      <c r="B170" s="73"/>
      <c r="C170" s="25"/>
      <c r="D170" s="25"/>
      <c r="E170" s="25"/>
      <c r="F170" s="25"/>
      <c r="G170" s="25"/>
      <c r="H170" s="25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4.25" customHeight="1" x14ac:dyDescent="0.25">
      <c r="A171" s="73"/>
      <c r="B171" s="73"/>
      <c r="C171" s="25"/>
      <c r="D171" s="25"/>
      <c r="E171" s="25"/>
      <c r="F171" s="25"/>
      <c r="G171" s="25"/>
      <c r="H171" s="2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4.25" customHeight="1" x14ac:dyDescent="0.25">
      <c r="A172" s="73"/>
      <c r="B172" s="73"/>
      <c r="C172" s="25"/>
      <c r="D172" s="25"/>
      <c r="E172" s="25"/>
      <c r="F172" s="25"/>
      <c r="G172" s="25"/>
      <c r="H172" s="25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4.25" customHeight="1" x14ac:dyDescent="0.25">
      <c r="A173" s="73"/>
      <c r="B173" s="73"/>
      <c r="C173" s="25"/>
      <c r="D173" s="25"/>
      <c r="E173" s="25"/>
      <c r="F173" s="25"/>
      <c r="G173" s="25"/>
      <c r="H173" s="2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4.25" customHeight="1" x14ac:dyDescent="0.25">
      <c r="A174" s="73"/>
      <c r="B174" s="73"/>
      <c r="C174" s="25"/>
      <c r="D174" s="25"/>
      <c r="E174" s="25"/>
      <c r="F174" s="25"/>
      <c r="G174" s="25"/>
      <c r="H174" s="25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4.25" customHeight="1" x14ac:dyDescent="0.25">
      <c r="A175" s="73"/>
      <c r="B175" s="73"/>
      <c r="C175" s="25"/>
      <c r="D175" s="25"/>
      <c r="E175" s="25"/>
      <c r="F175" s="25"/>
      <c r="G175" s="25"/>
      <c r="H175" s="25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4.25" customHeight="1" x14ac:dyDescent="0.25">
      <c r="A176" s="73"/>
      <c r="B176" s="73"/>
      <c r="C176" s="25"/>
      <c r="D176" s="25"/>
      <c r="E176" s="25"/>
      <c r="F176" s="25"/>
      <c r="G176" s="25"/>
      <c r="H176" s="25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4.25" customHeight="1" x14ac:dyDescent="0.25">
      <c r="A177" s="73"/>
      <c r="B177" s="73"/>
      <c r="C177" s="25"/>
      <c r="D177" s="25"/>
      <c r="E177" s="25"/>
      <c r="F177" s="25"/>
      <c r="G177" s="25"/>
      <c r="H177" s="25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4.25" customHeight="1" x14ac:dyDescent="0.25">
      <c r="A178" s="73"/>
      <c r="B178" s="73"/>
      <c r="C178" s="25"/>
      <c r="D178" s="25"/>
      <c r="E178" s="25"/>
      <c r="F178" s="25"/>
      <c r="G178" s="25"/>
      <c r="H178" s="25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4.25" customHeight="1" x14ac:dyDescent="0.25">
      <c r="A179" s="73"/>
      <c r="B179" s="73"/>
      <c r="C179" s="25"/>
      <c r="D179" s="25"/>
      <c r="E179" s="25"/>
      <c r="F179" s="25"/>
      <c r="G179" s="25"/>
      <c r="H179" s="25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4.25" customHeight="1" x14ac:dyDescent="0.25">
      <c r="A180" s="73"/>
      <c r="B180" s="73"/>
      <c r="C180" s="25"/>
      <c r="D180" s="25"/>
      <c r="E180" s="25"/>
      <c r="F180" s="25"/>
      <c r="G180" s="25"/>
      <c r="H180" s="25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4.25" customHeight="1" x14ac:dyDescent="0.25">
      <c r="A181" s="73"/>
      <c r="B181" s="73"/>
      <c r="C181" s="25"/>
      <c r="D181" s="25"/>
      <c r="E181" s="25"/>
      <c r="F181" s="25"/>
      <c r="G181" s="25"/>
      <c r="H181" s="25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4.25" customHeight="1" x14ac:dyDescent="0.25">
      <c r="A182" s="73"/>
      <c r="B182" s="73"/>
      <c r="C182" s="25"/>
      <c r="D182" s="25"/>
      <c r="E182" s="25"/>
      <c r="F182" s="25"/>
      <c r="G182" s="25"/>
      <c r="H182" s="25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4.25" customHeight="1" x14ac:dyDescent="0.25">
      <c r="A183" s="73"/>
      <c r="B183" s="73"/>
      <c r="C183" s="25"/>
      <c r="D183" s="25"/>
      <c r="E183" s="25"/>
      <c r="F183" s="25"/>
      <c r="G183" s="25"/>
      <c r="H183" s="25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4.25" customHeight="1" x14ac:dyDescent="0.25">
      <c r="A184" s="73"/>
      <c r="B184" s="73"/>
      <c r="C184" s="25"/>
      <c r="D184" s="25"/>
      <c r="E184" s="25"/>
      <c r="F184" s="25"/>
      <c r="G184" s="25"/>
      <c r="H184" s="25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4.25" customHeight="1" x14ac:dyDescent="0.25">
      <c r="A185" s="73"/>
      <c r="B185" s="73"/>
      <c r="C185" s="25"/>
      <c r="D185" s="25"/>
      <c r="E185" s="25"/>
      <c r="F185" s="25"/>
      <c r="G185" s="25"/>
      <c r="H185" s="25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4.25" customHeight="1" x14ac:dyDescent="0.25">
      <c r="A186" s="73"/>
      <c r="B186" s="73"/>
      <c r="C186" s="25"/>
      <c r="D186" s="25"/>
      <c r="E186" s="25"/>
      <c r="F186" s="25"/>
      <c r="G186" s="25"/>
      <c r="H186" s="25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4.25" customHeight="1" x14ac:dyDescent="0.25">
      <c r="A187" s="73"/>
      <c r="B187" s="73"/>
      <c r="C187" s="25"/>
      <c r="D187" s="25"/>
      <c r="E187" s="25"/>
      <c r="F187" s="25"/>
      <c r="G187" s="25"/>
      <c r="H187" s="25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4.25" customHeight="1" x14ac:dyDescent="0.25">
      <c r="A188" s="73"/>
      <c r="B188" s="73"/>
      <c r="C188" s="25"/>
      <c r="D188" s="25"/>
      <c r="E188" s="25"/>
      <c r="F188" s="25"/>
      <c r="G188" s="25"/>
      <c r="H188" s="25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4.25" customHeight="1" x14ac:dyDescent="0.25">
      <c r="A189" s="73"/>
      <c r="B189" s="73"/>
      <c r="C189" s="25"/>
      <c r="D189" s="25"/>
      <c r="E189" s="25"/>
      <c r="F189" s="25"/>
      <c r="G189" s="25"/>
      <c r="H189" s="25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4.25" customHeight="1" x14ac:dyDescent="0.25">
      <c r="A190" s="73"/>
      <c r="B190" s="73"/>
      <c r="C190" s="25"/>
      <c r="D190" s="25"/>
      <c r="E190" s="25"/>
      <c r="F190" s="25"/>
      <c r="G190" s="25"/>
      <c r="H190" s="25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4.25" customHeight="1" x14ac:dyDescent="0.25">
      <c r="A191" s="73"/>
      <c r="B191" s="73"/>
      <c r="C191" s="25"/>
      <c r="D191" s="25"/>
      <c r="E191" s="25"/>
      <c r="F191" s="25"/>
      <c r="G191" s="25"/>
      <c r="H191" s="25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4.25" customHeight="1" x14ac:dyDescent="0.25">
      <c r="A192" s="73"/>
      <c r="B192" s="73"/>
      <c r="C192" s="25"/>
      <c r="D192" s="25"/>
      <c r="E192" s="25"/>
      <c r="F192" s="25"/>
      <c r="G192" s="25"/>
      <c r="H192" s="25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4.25" customHeight="1" x14ac:dyDescent="0.25">
      <c r="A193" s="73"/>
      <c r="B193" s="73"/>
      <c r="C193" s="25"/>
      <c r="D193" s="25"/>
      <c r="E193" s="25"/>
      <c r="F193" s="25"/>
      <c r="G193" s="25"/>
      <c r="H193" s="25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4.25" customHeight="1" x14ac:dyDescent="0.25">
      <c r="A194" s="73"/>
      <c r="B194" s="73"/>
      <c r="C194" s="25"/>
      <c r="D194" s="25"/>
      <c r="E194" s="25"/>
      <c r="F194" s="25"/>
      <c r="G194" s="25"/>
      <c r="H194" s="25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4.25" customHeight="1" x14ac:dyDescent="0.25">
      <c r="A195" s="73"/>
      <c r="B195" s="73"/>
      <c r="C195" s="25"/>
      <c r="D195" s="25"/>
      <c r="E195" s="25"/>
      <c r="F195" s="25"/>
      <c r="G195" s="25"/>
      <c r="H195" s="25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4.25" customHeight="1" x14ac:dyDescent="0.25">
      <c r="A196" s="73"/>
      <c r="B196" s="73"/>
      <c r="C196" s="25"/>
      <c r="D196" s="25"/>
      <c r="E196" s="25"/>
      <c r="F196" s="25"/>
      <c r="G196" s="25"/>
      <c r="H196" s="25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4.25" customHeight="1" x14ac:dyDescent="0.25">
      <c r="A197" s="73"/>
      <c r="B197" s="73"/>
      <c r="C197" s="25"/>
      <c r="D197" s="25"/>
      <c r="E197" s="25"/>
      <c r="F197" s="25"/>
      <c r="G197" s="25"/>
      <c r="H197" s="25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4.25" customHeight="1" x14ac:dyDescent="0.25">
      <c r="A198" s="73"/>
      <c r="B198" s="73"/>
      <c r="C198" s="25"/>
      <c r="D198" s="25"/>
      <c r="E198" s="25"/>
      <c r="F198" s="25"/>
      <c r="G198" s="25"/>
      <c r="H198" s="25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4.25" customHeight="1" x14ac:dyDescent="0.25">
      <c r="A199" s="73"/>
      <c r="B199" s="73"/>
      <c r="C199" s="25"/>
      <c r="D199" s="25"/>
      <c r="E199" s="25"/>
      <c r="F199" s="25"/>
      <c r="G199" s="25"/>
      <c r="H199" s="25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4.25" customHeight="1" x14ac:dyDescent="0.25">
      <c r="A200" s="73"/>
      <c r="B200" s="73"/>
      <c r="C200" s="25"/>
      <c r="D200" s="25"/>
      <c r="E200" s="25"/>
      <c r="F200" s="25"/>
      <c r="G200" s="25"/>
      <c r="H200" s="25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4.25" customHeight="1" x14ac:dyDescent="0.25">
      <c r="A201" s="73"/>
      <c r="B201" s="73"/>
      <c r="C201" s="25"/>
      <c r="D201" s="25"/>
      <c r="E201" s="25"/>
      <c r="F201" s="25"/>
      <c r="G201" s="25"/>
      <c r="H201" s="25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4.25" customHeight="1" x14ac:dyDescent="0.25">
      <c r="A202" s="73"/>
      <c r="B202" s="73"/>
      <c r="C202" s="25"/>
      <c r="D202" s="25"/>
      <c r="E202" s="25"/>
      <c r="F202" s="25"/>
      <c r="G202" s="25"/>
      <c r="H202" s="25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4.25" customHeight="1" x14ac:dyDescent="0.25">
      <c r="A203" s="73"/>
      <c r="B203" s="73"/>
      <c r="C203" s="25"/>
      <c r="D203" s="25"/>
      <c r="E203" s="25"/>
      <c r="F203" s="25"/>
      <c r="G203" s="25"/>
      <c r="H203" s="25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4.25" customHeight="1" x14ac:dyDescent="0.25">
      <c r="A204" s="73"/>
      <c r="B204" s="73"/>
      <c r="C204" s="25"/>
      <c r="D204" s="25"/>
      <c r="E204" s="25"/>
      <c r="F204" s="25"/>
      <c r="G204" s="25"/>
      <c r="H204" s="25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4.25" customHeight="1" x14ac:dyDescent="0.25">
      <c r="A205" s="73"/>
      <c r="B205" s="73"/>
      <c r="C205" s="25"/>
      <c r="D205" s="25"/>
      <c r="E205" s="25"/>
      <c r="F205" s="25"/>
      <c r="G205" s="25"/>
      <c r="H205" s="25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4.25" customHeight="1" x14ac:dyDescent="0.25">
      <c r="A206" s="73"/>
      <c r="B206" s="73"/>
      <c r="C206" s="25"/>
      <c r="D206" s="25"/>
      <c r="E206" s="25"/>
      <c r="F206" s="25"/>
      <c r="G206" s="25"/>
      <c r="H206" s="25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4.25" customHeight="1" x14ac:dyDescent="0.25">
      <c r="A207" s="73"/>
      <c r="B207" s="73"/>
      <c r="C207" s="25"/>
      <c r="D207" s="25"/>
      <c r="E207" s="25"/>
      <c r="F207" s="25"/>
      <c r="G207" s="25"/>
      <c r="H207" s="25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4.25" customHeight="1" x14ac:dyDescent="0.25">
      <c r="A208" s="73"/>
      <c r="B208" s="73"/>
      <c r="C208" s="25"/>
      <c r="D208" s="25"/>
      <c r="E208" s="25"/>
      <c r="F208" s="25"/>
      <c r="G208" s="25"/>
      <c r="H208" s="25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4.25" customHeight="1" x14ac:dyDescent="0.25">
      <c r="A209" s="73"/>
      <c r="B209" s="73"/>
      <c r="C209" s="25"/>
      <c r="D209" s="25"/>
      <c r="E209" s="25"/>
      <c r="F209" s="25"/>
      <c r="G209" s="25"/>
      <c r="H209" s="25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4.25" customHeight="1" x14ac:dyDescent="0.25">
      <c r="A210" s="73"/>
      <c r="B210" s="73"/>
      <c r="C210" s="25"/>
      <c r="D210" s="25"/>
      <c r="E210" s="25"/>
      <c r="F210" s="25"/>
      <c r="G210" s="25"/>
      <c r="H210" s="25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4.25" customHeight="1" x14ac:dyDescent="0.25">
      <c r="A211" s="73"/>
      <c r="B211" s="73"/>
      <c r="C211" s="25"/>
      <c r="D211" s="25"/>
      <c r="E211" s="25"/>
      <c r="F211" s="25"/>
      <c r="G211" s="25"/>
      <c r="H211" s="25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4.25" customHeight="1" x14ac:dyDescent="0.25">
      <c r="A212" s="73"/>
      <c r="B212" s="73"/>
      <c r="C212" s="25"/>
      <c r="D212" s="25"/>
      <c r="E212" s="25"/>
      <c r="F212" s="25"/>
      <c r="G212" s="25"/>
      <c r="H212" s="25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4.25" customHeight="1" x14ac:dyDescent="0.25">
      <c r="A213" s="73"/>
      <c r="B213" s="73"/>
      <c r="C213" s="25"/>
      <c r="D213" s="25"/>
      <c r="E213" s="25"/>
      <c r="F213" s="25"/>
      <c r="G213" s="25"/>
      <c r="H213" s="25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4.25" customHeight="1" x14ac:dyDescent="0.25">
      <c r="A214" s="73"/>
      <c r="B214" s="73"/>
      <c r="C214" s="25"/>
      <c r="D214" s="25"/>
      <c r="E214" s="25"/>
      <c r="F214" s="25"/>
      <c r="G214" s="25"/>
      <c r="H214" s="25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4.25" customHeight="1" x14ac:dyDescent="0.25">
      <c r="A215" s="73"/>
      <c r="B215" s="73"/>
      <c r="C215" s="25"/>
      <c r="D215" s="25"/>
      <c r="E215" s="25"/>
      <c r="F215" s="25"/>
      <c r="G215" s="25"/>
      <c r="H215" s="25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4.25" customHeight="1" x14ac:dyDescent="0.25">
      <c r="A216" s="73"/>
      <c r="B216" s="73"/>
      <c r="C216" s="25"/>
      <c r="D216" s="25"/>
      <c r="E216" s="25"/>
      <c r="F216" s="25"/>
      <c r="G216" s="25"/>
      <c r="H216" s="25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4.25" customHeight="1" x14ac:dyDescent="0.25">
      <c r="A217" s="73"/>
      <c r="B217" s="73"/>
      <c r="C217" s="25"/>
      <c r="D217" s="25"/>
      <c r="E217" s="25"/>
      <c r="F217" s="25"/>
      <c r="G217" s="25"/>
      <c r="H217" s="25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4.25" customHeight="1" x14ac:dyDescent="0.25">
      <c r="A218" s="73"/>
      <c r="B218" s="73"/>
      <c r="C218" s="25"/>
      <c r="D218" s="25"/>
      <c r="E218" s="25"/>
      <c r="F218" s="25"/>
      <c r="G218" s="25"/>
      <c r="H218" s="25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4.25" customHeight="1" x14ac:dyDescent="0.25">
      <c r="A219" s="73"/>
      <c r="B219" s="73"/>
      <c r="C219" s="25"/>
      <c r="D219" s="25"/>
      <c r="E219" s="25"/>
      <c r="F219" s="25"/>
      <c r="G219" s="25"/>
      <c r="H219" s="25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4.25" customHeight="1" x14ac:dyDescent="0.25">
      <c r="A220" s="73"/>
      <c r="B220" s="73"/>
      <c r="C220" s="25"/>
      <c r="D220" s="25"/>
      <c r="E220" s="25"/>
      <c r="F220" s="25"/>
      <c r="G220" s="25"/>
      <c r="H220" s="25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4.25" customHeight="1" x14ac:dyDescent="0.25">
      <c r="A221" s="73"/>
      <c r="B221" s="73"/>
      <c r="C221" s="25"/>
      <c r="D221" s="25"/>
      <c r="E221" s="25"/>
      <c r="F221" s="25"/>
      <c r="G221" s="25"/>
      <c r="H221" s="25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4.25" customHeight="1" x14ac:dyDescent="0.25">
      <c r="A222" s="73"/>
      <c r="B222" s="73"/>
      <c r="C222" s="25"/>
      <c r="D222" s="25"/>
      <c r="E222" s="25"/>
      <c r="F222" s="25"/>
      <c r="G222" s="25"/>
      <c r="H222" s="25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4.25" customHeight="1" x14ac:dyDescent="0.25">
      <c r="A223" s="73"/>
      <c r="B223" s="73"/>
      <c r="C223" s="25"/>
      <c r="D223" s="25"/>
      <c r="E223" s="25"/>
      <c r="F223" s="25"/>
      <c r="G223" s="25"/>
      <c r="H223" s="25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4.25" customHeight="1" x14ac:dyDescent="0.25">
      <c r="A224" s="73"/>
      <c r="B224" s="73"/>
      <c r="C224" s="25"/>
      <c r="D224" s="25"/>
      <c r="E224" s="25"/>
      <c r="F224" s="25"/>
      <c r="G224" s="25"/>
      <c r="H224" s="25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4.25" customHeight="1" x14ac:dyDescent="0.25">
      <c r="A225" s="73"/>
      <c r="B225" s="73"/>
      <c r="C225" s="25"/>
      <c r="D225" s="25"/>
      <c r="E225" s="25"/>
      <c r="F225" s="25"/>
      <c r="G225" s="25"/>
      <c r="H225" s="25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4.25" customHeight="1" x14ac:dyDescent="0.25">
      <c r="A226" s="73"/>
      <c r="B226" s="73"/>
      <c r="C226" s="25"/>
      <c r="D226" s="25"/>
      <c r="E226" s="25"/>
      <c r="F226" s="25"/>
      <c r="G226" s="25"/>
      <c r="H226" s="25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4.25" customHeight="1" x14ac:dyDescent="0.25">
      <c r="A227" s="73"/>
      <c r="B227" s="73"/>
      <c r="C227" s="25"/>
      <c r="D227" s="25"/>
      <c r="E227" s="25"/>
      <c r="F227" s="25"/>
      <c r="G227" s="25"/>
      <c r="H227" s="25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4.25" customHeight="1" x14ac:dyDescent="0.25">
      <c r="A228" s="73"/>
      <c r="B228" s="73"/>
      <c r="C228" s="25"/>
      <c r="D228" s="25"/>
      <c r="E228" s="25"/>
      <c r="F228" s="25"/>
      <c r="G228" s="25"/>
      <c r="H228" s="25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4.25" customHeight="1" x14ac:dyDescent="0.25">
      <c r="A229" s="73"/>
      <c r="B229" s="73"/>
      <c r="C229" s="25"/>
      <c r="D229" s="25"/>
      <c r="E229" s="25"/>
      <c r="F229" s="25"/>
      <c r="G229" s="25"/>
      <c r="H229" s="25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4.25" customHeight="1" x14ac:dyDescent="0.25">
      <c r="A230" s="73"/>
      <c r="B230" s="73"/>
      <c r="C230" s="25"/>
      <c r="D230" s="25"/>
      <c r="E230" s="25"/>
      <c r="F230" s="25"/>
      <c r="G230" s="25"/>
      <c r="H230" s="25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4.25" customHeight="1" x14ac:dyDescent="0.25">
      <c r="A231" s="73"/>
      <c r="B231" s="73"/>
      <c r="C231" s="25"/>
      <c r="D231" s="25"/>
      <c r="E231" s="25"/>
      <c r="F231" s="25"/>
      <c r="G231" s="25"/>
      <c r="H231" s="25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4.25" customHeight="1" x14ac:dyDescent="0.25">
      <c r="A232" s="73"/>
      <c r="B232" s="73"/>
      <c r="C232" s="25"/>
      <c r="D232" s="25"/>
      <c r="E232" s="25"/>
      <c r="F232" s="25"/>
      <c r="G232" s="25"/>
      <c r="H232" s="25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4.25" customHeight="1" x14ac:dyDescent="0.25">
      <c r="A233" s="73"/>
      <c r="B233" s="73"/>
      <c r="C233" s="25"/>
      <c r="D233" s="25"/>
      <c r="E233" s="25"/>
      <c r="F233" s="25"/>
      <c r="G233" s="25"/>
      <c r="H233" s="25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4.25" customHeight="1" x14ac:dyDescent="0.25">
      <c r="A234" s="73"/>
      <c r="B234" s="73"/>
      <c r="C234" s="25"/>
      <c r="D234" s="25"/>
      <c r="E234" s="25"/>
      <c r="F234" s="25"/>
      <c r="G234" s="25"/>
      <c r="H234" s="25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4.25" customHeight="1" x14ac:dyDescent="0.25">
      <c r="A235" s="73"/>
      <c r="B235" s="73"/>
      <c r="C235" s="25"/>
      <c r="D235" s="25"/>
      <c r="E235" s="25"/>
      <c r="F235" s="25"/>
      <c r="G235" s="25"/>
      <c r="H235" s="25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4.25" customHeight="1" x14ac:dyDescent="0.25">
      <c r="A236" s="73"/>
      <c r="B236" s="73"/>
      <c r="C236" s="25"/>
      <c r="D236" s="25"/>
      <c r="E236" s="25"/>
      <c r="F236" s="25"/>
      <c r="G236" s="25"/>
      <c r="H236" s="25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4.25" customHeight="1" x14ac:dyDescent="0.25">
      <c r="A237" s="73"/>
      <c r="B237" s="73"/>
      <c r="C237" s="25"/>
      <c r="D237" s="25"/>
      <c r="E237" s="25"/>
      <c r="F237" s="25"/>
      <c r="G237" s="25"/>
      <c r="H237" s="25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4.25" customHeight="1" x14ac:dyDescent="0.25">
      <c r="A238" s="73"/>
      <c r="B238" s="73"/>
      <c r="C238" s="25"/>
      <c r="D238" s="25"/>
      <c r="E238" s="25"/>
      <c r="F238" s="25"/>
      <c r="G238" s="25"/>
      <c r="H238" s="25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4.25" customHeight="1" x14ac:dyDescent="0.25">
      <c r="A239" s="73"/>
      <c r="B239" s="73"/>
      <c r="C239" s="25"/>
      <c r="D239" s="25"/>
      <c r="E239" s="25"/>
      <c r="F239" s="25"/>
      <c r="G239" s="25"/>
      <c r="H239" s="25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4.25" customHeight="1" x14ac:dyDescent="0.25">
      <c r="A240" s="73"/>
      <c r="B240" s="73"/>
      <c r="C240" s="25"/>
      <c r="D240" s="25"/>
      <c r="E240" s="25"/>
      <c r="F240" s="25"/>
      <c r="G240" s="25"/>
      <c r="H240" s="25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4.25" customHeight="1" x14ac:dyDescent="0.25">
      <c r="A241" s="73"/>
      <c r="B241" s="73"/>
      <c r="C241" s="25"/>
      <c r="D241" s="25"/>
      <c r="E241" s="25"/>
      <c r="F241" s="25"/>
      <c r="G241" s="25"/>
      <c r="H241" s="25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4.25" customHeight="1" x14ac:dyDescent="0.25">
      <c r="A242" s="73"/>
      <c r="B242" s="73"/>
      <c r="C242" s="25"/>
      <c r="D242" s="25"/>
      <c r="E242" s="25"/>
      <c r="F242" s="25"/>
      <c r="G242" s="25"/>
      <c r="H242" s="25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4.25" customHeight="1" x14ac:dyDescent="0.25">
      <c r="A243" s="73"/>
      <c r="B243" s="73"/>
      <c r="C243" s="25"/>
      <c r="D243" s="25"/>
      <c r="E243" s="25"/>
      <c r="F243" s="25"/>
      <c r="G243" s="25"/>
      <c r="H243" s="25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4.25" customHeight="1" x14ac:dyDescent="0.25">
      <c r="A244" s="73"/>
      <c r="B244" s="73"/>
      <c r="C244" s="25"/>
      <c r="D244" s="25"/>
      <c r="E244" s="25"/>
      <c r="F244" s="25"/>
      <c r="G244" s="25"/>
      <c r="H244" s="25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4.25" customHeight="1" x14ac:dyDescent="0.25">
      <c r="A245" s="73"/>
      <c r="B245" s="73"/>
      <c r="C245" s="25"/>
      <c r="D245" s="25"/>
      <c r="E245" s="25"/>
      <c r="F245" s="25"/>
      <c r="G245" s="25"/>
      <c r="H245" s="25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4.25" customHeight="1" x14ac:dyDescent="0.25">
      <c r="A246" s="73"/>
      <c r="B246" s="73"/>
      <c r="C246" s="25"/>
      <c r="D246" s="25"/>
      <c r="E246" s="25"/>
      <c r="F246" s="25"/>
      <c r="G246" s="25"/>
      <c r="H246" s="25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4.25" customHeight="1" x14ac:dyDescent="0.25">
      <c r="A247" s="73"/>
      <c r="B247" s="73"/>
      <c r="C247" s="25"/>
      <c r="D247" s="25"/>
      <c r="E247" s="25"/>
      <c r="F247" s="25"/>
      <c r="G247" s="25"/>
      <c r="H247" s="25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4.25" customHeight="1" x14ac:dyDescent="0.25">
      <c r="A248" s="73"/>
      <c r="B248" s="73"/>
      <c r="C248" s="25"/>
      <c r="D248" s="25"/>
      <c r="E248" s="25"/>
      <c r="F248" s="25"/>
      <c r="G248" s="25"/>
      <c r="H248" s="25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4.25" customHeight="1" x14ac:dyDescent="0.25">
      <c r="A249" s="73"/>
      <c r="B249" s="73"/>
      <c r="C249" s="25"/>
      <c r="D249" s="25"/>
      <c r="E249" s="25"/>
      <c r="F249" s="25"/>
      <c r="G249" s="25"/>
      <c r="H249" s="25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4.25" customHeight="1" x14ac:dyDescent="0.25">
      <c r="A250" s="73"/>
      <c r="B250" s="73"/>
      <c r="C250" s="25"/>
      <c r="D250" s="25"/>
      <c r="E250" s="25"/>
      <c r="F250" s="25"/>
      <c r="G250" s="25"/>
      <c r="H250" s="25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4.25" customHeight="1" x14ac:dyDescent="0.25">
      <c r="A251" s="73"/>
      <c r="B251" s="73"/>
      <c r="C251" s="25"/>
      <c r="D251" s="25"/>
      <c r="E251" s="25"/>
      <c r="F251" s="25"/>
      <c r="G251" s="25"/>
      <c r="H251" s="25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4.25" customHeight="1" x14ac:dyDescent="0.25">
      <c r="A252" s="73"/>
      <c r="B252" s="73"/>
      <c r="C252" s="25"/>
      <c r="D252" s="25"/>
      <c r="E252" s="25"/>
      <c r="F252" s="25"/>
      <c r="G252" s="25"/>
      <c r="H252" s="25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4.25" customHeight="1" x14ac:dyDescent="0.25">
      <c r="A253" s="73"/>
      <c r="B253" s="73"/>
      <c r="C253" s="25"/>
      <c r="D253" s="25"/>
      <c r="E253" s="25"/>
      <c r="F253" s="25"/>
      <c r="G253" s="25"/>
      <c r="H253" s="25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4.25" customHeight="1" x14ac:dyDescent="0.25">
      <c r="A254" s="73"/>
      <c r="B254" s="73"/>
      <c r="C254" s="25"/>
      <c r="D254" s="25"/>
      <c r="E254" s="25"/>
      <c r="F254" s="25"/>
      <c r="G254" s="25"/>
      <c r="H254" s="25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4.25" customHeight="1" x14ac:dyDescent="0.25">
      <c r="A255" s="73"/>
      <c r="B255" s="73"/>
      <c r="C255" s="25"/>
      <c r="D255" s="25"/>
      <c r="E255" s="25"/>
      <c r="F255" s="25"/>
      <c r="G255" s="25"/>
      <c r="H255" s="25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4.25" customHeight="1" x14ac:dyDescent="0.25">
      <c r="A256" s="73"/>
      <c r="B256" s="73"/>
      <c r="C256" s="25"/>
      <c r="D256" s="25"/>
      <c r="E256" s="25"/>
      <c r="F256" s="25"/>
      <c r="G256" s="25"/>
      <c r="H256" s="25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</row>
    <row r="257" spans="1:22" ht="14.25" customHeight="1" x14ac:dyDescent="0.25">
      <c r="A257" s="73"/>
      <c r="B257" s="73"/>
      <c r="C257" s="25"/>
      <c r="D257" s="25"/>
      <c r="E257" s="25"/>
      <c r="F257" s="25"/>
      <c r="G257" s="25"/>
      <c r="H257" s="25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</row>
    <row r="258" spans="1:22" ht="14.25" customHeight="1" x14ac:dyDescent="0.25">
      <c r="A258" s="73"/>
      <c r="B258" s="73"/>
      <c r="C258" s="25"/>
      <c r="D258" s="25"/>
      <c r="E258" s="25"/>
      <c r="F258" s="25"/>
      <c r="G258" s="25"/>
      <c r="H258" s="25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</row>
    <row r="259" spans="1:22" ht="14.25" customHeight="1" x14ac:dyDescent="0.25">
      <c r="A259" s="73"/>
      <c r="B259" s="73"/>
      <c r="C259" s="25"/>
      <c r="D259" s="25"/>
      <c r="E259" s="25"/>
      <c r="F259" s="25"/>
      <c r="G259" s="25"/>
      <c r="H259" s="25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1:22" ht="14.25" customHeight="1" x14ac:dyDescent="0.25">
      <c r="A260" s="73"/>
      <c r="B260" s="73"/>
      <c r="C260" s="25"/>
      <c r="D260" s="25"/>
      <c r="E260" s="25"/>
      <c r="F260" s="25"/>
      <c r="G260" s="25"/>
      <c r="H260" s="25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</row>
    <row r="261" spans="1:22" ht="14.25" customHeight="1" x14ac:dyDescent="0.25">
      <c r="A261" s="73"/>
      <c r="B261" s="73"/>
      <c r="C261" s="25"/>
      <c r="D261" s="25"/>
      <c r="E261" s="25"/>
      <c r="F261" s="25"/>
      <c r="G261" s="25"/>
      <c r="H261" s="25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</row>
    <row r="262" spans="1:22" ht="14.25" customHeight="1" x14ac:dyDescent="0.25">
      <c r="A262" s="73"/>
      <c r="B262" s="73"/>
      <c r="C262" s="25"/>
      <c r="D262" s="25"/>
      <c r="E262" s="25"/>
      <c r="F262" s="25"/>
      <c r="G262" s="25"/>
      <c r="H262" s="25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</row>
    <row r="263" spans="1:22" ht="14.25" customHeight="1" x14ac:dyDescent="0.25">
      <c r="A263" s="73"/>
      <c r="B263" s="73"/>
      <c r="C263" s="25"/>
      <c r="D263" s="25"/>
      <c r="E263" s="25"/>
      <c r="F263" s="25"/>
      <c r="G263" s="25"/>
      <c r="H263" s="25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</row>
    <row r="264" spans="1:22" ht="14.25" customHeight="1" x14ac:dyDescent="0.25">
      <c r="A264" s="73"/>
      <c r="B264" s="73"/>
      <c r="C264" s="25"/>
      <c r="D264" s="25"/>
      <c r="E264" s="25"/>
      <c r="F264" s="25"/>
      <c r="G264" s="25"/>
      <c r="H264" s="25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</row>
    <row r="265" spans="1:22" ht="14.25" customHeight="1" x14ac:dyDescent="0.25">
      <c r="A265" s="73"/>
      <c r="B265" s="73"/>
      <c r="C265" s="25"/>
      <c r="D265" s="25"/>
      <c r="E265" s="25"/>
      <c r="F265" s="25"/>
      <c r="G265" s="25"/>
      <c r="H265" s="25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</row>
    <row r="266" spans="1:22" ht="14.25" customHeight="1" x14ac:dyDescent="0.25">
      <c r="A266" s="73"/>
      <c r="B266" s="73"/>
      <c r="C266" s="25"/>
      <c r="D266" s="25"/>
      <c r="E266" s="25"/>
      <c r="F266" s="25"/>
      <c r="G266" s="25"/>
      <c r="H266" s="25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</row>
    <row r="267" spans="1:22" ht="14.25" customHeight="1" x14ac:dyDescent="0.25">
      <c r="A267" s="73"/>
      <c r="B267" s="73"/>
      <c r="C267" s="25"/>
      <c r="D267" s="25"/>
      <c r="E267" s="25"/>
      <c r="F267" s="25"/>
      <c r="G267" s="25"/>
      <c r="H267" s="25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</row>
    <row r="268" spans="1:22" ht="14.25" customHeight="1" x14ac:dyDescent="0.25">
      <c r="A268" s="73"/>
      <c r="B268" s="73"/>
      <c r="C268" s="25"/>
      <c r="D268" s="25"/>
      <c r="E268" s="25"/>
      <c r="F268" s="25"/>
      <c r="G268" s="25"/>
      <c r="H268" s="25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</row>
    <row r="269" spans="1:22" ht="14.25" customHeight="1" x14ac:dyDescent="0.25">
      <c r="A269" s="73"/>
      <c r="B269" s="73"/>
      <c r="C269" s="25"/>
      <c r="D269" s="25"/>
      <c r="E269" s="25"/>
      <c r="F269" s="25"/>
      <c r="G269" s="25"/>
      <c r="H269" s="25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</row>
    <row r="270" spans="1:22" ht="14.25" customHeight="1" x14ac:dyDescent="0.25">
      <c r="A270" s="73"/>
      <c r="B270" s="73"/>
      <c r="C270" s="25"/>
      <c r="D270" s="25"/>
      <c r="E270" s="25"/>
      <c r="F270" s="25"/>
      <c r="G270" s="25"/>
      <c r="H270" s="25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</row>
    <row r="271" spans="1:22" ht="14.25" customHeight="1" x14ac:dyDescent="0.25">
      <c r="A271" s="73"/>
      <c r="B271" s="73"/>
      <c r="C271" s="25"/>
      <c r="D271" s="25"/>
      <c r="E271" s="25"/>
      <c r="F271" s="25"/>
      <c r="G271" s="25"/>
      <c r="H271" s="25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</row>
    <row r="272" spans="1:22" ht="14.25" customHeight="1" x14ac:dyDescent="0.25">
      <c r="A272" s="73"/>
      <c r="B272" s="73"/>
      <c r="C272" s="25"/>
      <c r="D272" s="25"/>
      <c r="E272" s="25"/>
      <c r="F272" s="25"/>
      <c r="G272" s="25"/>
      <c r="H272" s="25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</row>
    <row r="273" spans="1:22" ht="14.25" customHeight="1" x14ac:dyDescent="0.25">
      <c r="A273" s="73"/>
      <c r="B273" s="73"/>
      <c r="C273" s="25"/>
      <c r="D273" s="25"/>
      <c r="E273" s="25"/>
      <c r="F273" s="25"/>
      <c r="G273" s="25"/>
      <c r="H273" s="25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</row>
    <row r="274" spans="1:22" ht="14.25" customHeight="1" x14ac:dyDescent="0.25">
      <c r="A274" s="73"/>
      <c r="B274" s="73"/>
      <c r="C274" s="25"/>
      <c r="D274" s="25"/>
      <c r="E274" s="25"/>
      <c r="F274" s="25"/>
      <c r="G274" s="25"/>
      <c r="H274" s="25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</row>
    <row r="275" spans="1:22" ht="14.25" customHeight="1" x14ac:dyDescent="0.25">
      <c r="A275" s="73"/>
      <c r="B275" s="73"/>
      <c r="C275" s="25"/>
      <c r="D275" s="25"/>
      <c r="E275" s="25"/>
      <c r="F275" s="25"/>
      <c r="G275" s="25"/>
      <c r="H275" s="25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</row>
    <row r="276" spans="1:22" ht="14.25" customHeight="1" x14ac:dyDescent="0.25">
      <c r="A276" s="73"/>
      <c r="B276" s="73"/>
      <c r="C276" s="25"/>
      <c r="D276" s="25"/>
      <c r="E276" s="25"/>
      <c r="F276" s="25"/>
      <c r="G276" s="25"/>
      <c r="H276" s="25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</row>
    <row r="277" spans="1:22" ht="14.25" customHeight="1" x14ac:dyDescent="0.25">
      <c r="A277" s="73"/>
      <c r="B277" s="73"/>
      <c r="C277" s="25"/>
      <c r="D277" s="25"/>
      <c r="E277" s="25"/>
      <c r="F277" s="25"/>
      <c r="G277" s="25"/>
      <c r="H277" s="25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</row>
    <row r="278" spans="1:22" ht="14.25" customHeight="1" x14ac:dyDescent="0.25">
      <c r="A278" s="73"/>
      <c r="B278" s="73"/>
      <c r="C278" s="25"/>
      <c r="D278" s="25"/>
      <c r="E278" s="25"/>
      <c r="F278" s="25"/>
      <c r="G278" s="25"/>
      <c r="H278" s="25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</row>
    <row r="279" spans="1:22" ht="14.25" customHeight="1" x14ac:dyDescent="0.25">
      <c r="A279" s="73"/>
      <c r="B279" s="73"/>
      <c r="C279" s="25"/>
      <c r="D279" s="25"/>
      <c r="E279" s="25"/>
      <c r="F279" s="25"/>
      <c r="G279" s="25"/>
      <c r="H279" s="25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</row>
    <row r="280" spans="1:22" ht="14.25" customHeight="1" x14ac:dyDescent="0.25">
      <c r="A280" s="73"/>
      <c r="B280" s="73"/>
      <c r="C280" s="25"/>
      <c r="D280" s="25"/>
      <c r="E280" s="25"/>
      <c r="F280" s="25"/>
      <c r="G280" s="25"/>
      <c r="H280" s="25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</row>
    <row r="281" spans="1:22" ht="14.25" customHeight="1" x14ac:dyDescent="0.25">
      <c r="A281" s="73"/>
      <c r="B281" s="73"/>
      <c r="C281" s="25"/>
      <c r="D281" s="25"/>
      <c r="E281" s="25"/>
      <c r="F281" s="25"/>
      <c r="G281" s="25"/>
      <c r="H281" s="25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</row>
    <row r="282" spans="1:22" ht="14.25" customHeight="1" x14ac:dyDescent="0.25">
      <c r="A282" s="73"/>
      <c r="B282" s="73"/>
      <c r="C282" s="25"/>
      <c r="D282" s="25"/>
      <c r="E282" s="25"/>
      <c r="F282" s="25"/>
      <c r="G282" s="25"/>
      <c r="H282" s="25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</row>
    <row r="283" spans="1:22" ht="14.25" customHeight="1" x14ac:dyDescent="0.25">
      <c r="A283" s="73"/>
      <c r="B283" s="73"/>
      <c r="C283" s="25"/>
      <c r="D283" s="25"/>
      <c r="E283" s="25"/>
      <c r="F283" s="25"/>
      <c r="G283" s="25"/>
      <c r="H283" s="25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</row>
    <row r="284" spans="1:22" ht="14.25" customHeight="1" x14ac:dyDescent="0.25">
      <c r="A284" s="73"/>
      <c r="B284" s="73"/>
      <c r="C284" s="25"/>
      <c r="D284" s="25"/>
      <c r="E284" s="25"/>
      <c r="F284" s="25"/>
      <c r="G284" s="25"/>
      <c r="H284" s="25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</row>
    <row r="285" spans="1:22" ht="14.25" customHeight="1" x14ac:dyDescent="0.25">
      <c r="A285" s="73"/>
      <c r="B285" s="73"/>
      <c r="C285" s="25"/>
      <c r="D285" s="25"/>
      <c r="E285" s="25"/>
      <c r="F285" s="25"/>
      <c r="G285" s="25"/>
      <c r="H285" s="25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</row>
    <row r="286" spans="1:22" ht="14.25" customHeight="1" x14ac:dyDescent="0.25">
      <c r="A286" s="73"/>
      <c r="B286" s="73"/>
      <c r="C286" s="25"/>
      <c r="D286" s="25"/>
      <c r="E286" s="25"/>
      <c r="F286" s="25"/>
      <c r="G286" s="25"/>
      <c r="H286" s="25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</row>
    <row r="287" spans="1:22" ht="14.25" customHeight="1" x14ac:dyDescent="0.25">
      <c r="A287" s="73"/>
      <c r="B287" s="73"/>
      <c r="C287" s="25"/>
      <c r="D287" s="25"/>
      <c r="E287" s="25"/>
      <c r="F287" s="25"/>
      <c r="G287" s="25"/>
      <c r="H287" s="25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</row>
    <row r="288" spans="1:22" ht="14.25" customHeight="1" x14ac:dyDescent="0.25">
      <c r="A288" s="73"/>
      <c r="B288" s="73"/>
      <c r="C288" s="25"/>
      <c r="D288" s="25"/>
      <c r="E288" s="25"/>
      <c r="F288" s="25"/>
      <c r="G288" s="25"/>
      <c r="H288" s="25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</row>
    <row r="289" spans="1:22" ht="14.25" customHeight="1" x14ac:dyDescent="0.25">
      <c r="A289" s="73"/>
      <c r="B289" s="73"/>
      <c r="C289" s="25"/>
      <c r="D289" s="25"/>
      <c r="E289" s="25"/>
      <c r="F289" s="25"/>
      <c r="G289" s="25"/>
      <c r="H289" s="25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</row>
    <row r="290" spans="1:22" ht="14.25" customHeight="1" x14ac:dyDescent="0.25">
      <c r="A290" s="73"/>
      <c r="B290" s="73"/>
      <c r="C290" s="25"/>
      <c r="D290" s="25"/>
      <c r="E290" s="25"/>
      <c r="F290" s="25"/>
      <c r="G290" s="25"/>
      <c r="H290" s="25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</row>
    <row r="291" spans="1:22" ht="14.25" customHeight="1" x14ac:dyDescent="0.25">
      <c r="A291" s="73"/>
      <c r="B291" s="73"/>
      <c r="C291" s="25"/>
      <c r="D291" s="25"/>
      <c r="E291" s="25"/>
      <c r="F291" s="25"/>
      <c r="G291" s="25"/>
      <c r="H291" s="25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</row>
    <row r="292" spans="1:22" ht="14.25" customHeight="1" x14ac:dyDescent="0.25">
      <c r="A292" s="73"/>
      <c r="B292" s="73"/>
      <c r="C292" s="25"/>
      <c r="D292" s="25"/>
      <c r="E292" s="25"/>
      <c r="F292" s="25"/>
      <c r="G292" s="25"/>
      <c r="H292" s="25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</row>
    <row r="293" spans="1:22" ht="14.25" customHeight="1" x14ac:dyDescent="0.25">
      <c r="A293" s="73"/>
      <c r="B293" s="73"/>
      <c r="C293" s="25"/>
      <c r="D293" s="25"/>
      <c r="E293" s="25"/>
      <c r="F293" s="25"/>
      <c r="G293" s="25"/>
      <c r="H293" s="25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</row>
    <row r="294" spans="1:22" ht="14.25" customHeight="1" x14ac:dyDescent="0.25">
      <c r="A294" s="73"/>
      <c r="B294" s="73"/>
      <c r="C294" s="25"/>
      <c r="D294" s="25"/>
      <c r="E294" s="25"/>
      <c r="F294" s="25"/>
      <c r="G294" s="25"/>
      <c r="H294" s="25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</row>
    <row r="295" spans="1:22" ht="14.25" customHeight="1" x14ac:dyDescent="0.25">
      <c r="A295" s="73"/>
      <c r="B295" s="73"/>
      <c r="C295" s="25"/>
      <c r="D295" s="25"/>
      <c r="E295" s="25"/>
      <c r="F295" s="25"/>
      <c r="G295" s="25"/>
      <c r="H295" s="25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</row>
    <row r="296" spans="1:22" ht="14.25" customHeight="1" x14ac:dyDescent="0.25">
      <c r="A296" s="73"/>
      <c r="B296" s="73"/>
      <c r="C296" s="25"/>
      <c r="D296" s="25"/>
      <c r="E296" s="25"/>
      <c r="F296" s="25"/>
      <c r="G296" s="25"/>
      <c r="H296" s="25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1:22" ht="14.25" customHeight="1" x14ac:dyDescent="0.25">
      <c r="A297" s="73"/>
      <c r="B297" s="73"/>
      <c r="C297" s="25"/>
      <c r="D297" s="25"/>
      <c r="E297" s="25"/>
      <c r="F297" s="25"/>
      <c r="G297" s="25"/>
      <c r="H297" s="25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</row>
    <row r="298" spans="1:22" ht="14.25" customHeight="1" x14ac:dyDescent="0.25">
      <c r="A298" s="73"/>
      <c r="B298" s="73"/>
      <c r="C298" s="25"/>
      <c r="D298" s="25"/>
      <c r="E298" s="25"/>
      <c r="F298" s="25"/>
      <c r="G298" s="25"/>
      <c r="H298" s="25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</row>
    <row r="299" spans="1:22" ht="14.25" customHeight="1" x14ac:dyDescent="0.25">
      <c r="A299" s="73"/>
      <c r="B299" s="73"/>
      <c r="C299" s="25"/>
      <c r="D299" s="25"/>
      <c r="E299" s="25"/>
      <c r="F299" s="25"/>
      <c r="G299" s="25"/>
      <c r="H299" s="25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</row>
    <row r="300" spans="1:22" ht="14.25" customHeight="1" x14ac:dyDescent="0.25">
      <c r="A300" s="73"/>
      <c r="B300" s="73"/>
      <c r="C300" s="25"/>
      <c r="D300" s="25"/>
      <c r="E300" s="25"/>
      <c r="F300" s="25"/>
      <c r="G300" s="25"/>
      <c r="H300" s="25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</row>
    <row r="301" spans="1:22" ht="14.25" customHeight="1" x14ac:dyDescent="0.25">
      <c r="A301" s="73"/>
      <c r="B301" s="73"/>
      <c r="C301" s="25"/>
      <c r="D301" s="25"/>
      <c r="E301" s="25"/>
      <c r="F301" s="25"/>
      <c r="G301" s="25"/>
      <c r="H301" s="25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</row>
    <row r="302" spans="1:22" ht="14.25" customHeight="1" x14ac:dyDescent="0.25">
      <c r="A302" s="73"/>
      <c r="B302" s="73"/>
      <c r="C302" s="25"/>
      <c r="D302" s="25"/>
      <c r="E302" s="25"/>
      <c r="F302" s="25"/>
      <c r="G302" s="25"/>
      <c r="H302" s="25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</row>
    <row r="303" spans="1:22" ht="14.25" customHeight="1" x14ac:dyDescent="0.25">
      <c r="A303" s="73"/>
      <c r="B303" s="73"/>
      <c r="C303" s="25"/>
      <c r="D303" s="25"/>
      <c r="E303" s="25"/>
      <c r="F303" s="25"/>
      <c r="G303" s="25"/>
      <c r="H303" s="25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</row>
    <row r="304" spans="1:22" ht="14.25" customHeight="1" x14ac:dyDescent="0.25">
      <c r="A304" s="73"/>
      <c r="B304" s="73"/>
      <c r="C304" s="25"/>
      <c r="D304" s="25"/>
      <c r="E304" s="25"/>
      <c r="F304" s="25"/>
      <c r="G304" s="25"/>
      <c r="H304" s="25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</row>
    <row r="305" spans="1:22" ht="14.25" customHeight="1" x14ac:dyDescent="0.25">
      <c r="A305" s="73"/>
      <c r="B305" s="73"/>
      <c r="C305" s="25"/>
      <c r="D305" s="25"/>
      <c r="E305" s="25"/>
      <c r="F305" s="25"/>
      <c r="G305" s="25"/>
      <c r="H305" s="25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</row>
    <row r="306" spans="1:22" ht="14.25" customHeight="1" x14ac:dyDescent="0.25">
      <c r="A306" s="73"/>
      <c r="B306" s="73"/>
      <c r="C306" s="25"/>
      <c r="D306" s="25"/>
      <c r="E306" s="25"/>
      <c r="F306" s="25"/>
      <c r="G306" s="25"/>
      <c r="H306" s="25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</row>
    <row r="307" spans="1:22" ht="14.25" customHeight="1" x14ac:dyDescent="0.25">
      <c r="A307" s="73"/>
      <c r="B307" s="73"/>
      <c r="C307" s="25"/>
      <c r="D307" s="25"/>
      <c r="E307" s="25"/>
      <c r="F307" s="25"/>
      <c r="G307" s="25"/>
      <c r="H307" s="25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</row>
    <row r="308" spans="1:22" ht="14.25" customHeight="1" x14ac:dyDescent="0.25">
      <c r="A308" s="73"/>
      <c r="B308" s="73"/>
      <c r="C308" s="25"/>
      <c r="D308" s="25"/>
      <c r="E308" s="25"/>
      <c r="F308" s="25"/>
      <c r="G308" s="25"/>
      <c r="H308" s="25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</row>
    <row r="309" spans="1:22" ht="14.25" customHeight="1" x14ac:dyDescent="0.25">
      <c r="A309" s="73"/>
      <c r="B309" s="73"/>
      <c r="C309" s="25"/>
      <c r="D309" s="25"/>
      <c r="E309" s="25"/>
      <c r="F309" s="25"/>
      <c r="G309" s="25"/>
      <c r="H309" s="25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</row>
    <row r="310" spans="1:22" ht="14.25" customHeight="1" x14ac:dyDescent="0.25">
      <c r="A310" s="73"/>
      <c r="B310" s="73"/>
      <c r="C310" s="25"/>
      <c r="D310" s="25"/>
      <c r="E310" s="25"/>
      <c r="F310" s="25"/>
      <c r="G310" s="25"/>
      <c r="H310" s="25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</row>
    <row r="311" spans="1:22" ht="14.25" customHeight="1" x14ac:dyDescent="0.25">
      <c r="A311" s="73"/>
      <c r="B311" s="73"/>
      <c r="C311" s="25"/>
      <c r="D311" s="25"/>
      <c r="E311" s="25"/>
      <c r="F311" s="25"/>
      <c r="G311" s="25"/>
      <c r="H311" s="25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</row>
    <row r="312" spans="1:22" ht="14.25" customHeight="1" x14ac:dyDescent="0.25">
      <c r="A312" s="73"/>
      <c r="B312" s="73"/>
      <c r="C312" s="25"/>
      <c r="D312" s="25"/>
      <c r="E312" s="25"/>
      <c r="F312" s="25"/>
      <c r="G312" s="25"/>
      <c r="H312" s="25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</row>
    <row r="313" spans="1:22" ht="14.25" customHeight="1" x14ac:dyDescent="0.25">
      <c r="A313" s="73"/>
      <c r="B313" s="73"/>
      <c r="C313" s="25"/>
      <c r="D313" s="25"/>
      <c r="E313" s="25"/>
      <c r="F313" s="25"/>
      <c r="G313" s="25"/>
      <c r="H313" s="25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</row>
    <row r="314" spans="1:22" ht="14.25" customHeight="1" x14ac:dyDescent="0.25">
      <c r="A314" s="73"/>
      <c r="B314" s="73"/>
      <c r="C314" s="25"/>
      <c r="D314" s="25"/>
      <c r="E314" s="25"/>
      <c r="F314" s="25"/>
      <c r="G314" s="25"/>
      <c r="H314" s="25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</row>
    <row r="315" spans="1:22" ht="14.25" customHeight="1" x14ac:dyDescent="0.25">
      <c r="A315" s="73"/>
      <c r="B315" s="73"/>
      <c r="C315" s="25"/>
      <c r="D315" s="25"/>
      <c r="E315" s="25"/>
      <c r="F315" s="25"/>
      <c r="G315" s="25"/>
      <c r="H315" s="25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</row>
    <row r="316" spans="1:22" ht="14.25" customHeight="1" x14ac:dyDescent="0.25">
      <c r="A316" s="73"/>
      <c r="B316" s="73"/>
      <c r="C316" s="25"/>
      <c r="D316" s="25"/>
      <c r="E316" s="25"/>
      <c r="F316" s="25"/>
      <c r="G316" s="25"/>
      <c r="H316" s="25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</row>
    <row r="317" spans="1:22" ht="14.25" customHeight="1" x14ac:dyDescent="0.25">
      <c r="A317" s="73"/>
      <c r="B317" s="73"/>
      <c r="C317" s="25"/>
      <c r="D317" s="25"/>
      <c r="E317" s="25"/>
      <c r="F317" s="25"/>
      <c r="G317" s="25"/>
      <c r="H317" s="25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</row>
    <row r="318" spans="1:22" ht="14.25" customHeight="1" x14ac:dyDescent="0.25">
      <c r="A318" s="73"/>
      <c r="B318" s="73"/>
      <c r="C318" s="25"/>
      <c r="D318" s="25"/>
      <c r="E318" s="25"/>
      <c r="F318" s="25"/>
      <c r="G318" s="25"/>
      <c r="H318" s="25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</row>
    <row r="319" spans="1:22" ht="14.25" customHeight="1" x14ac:dyDescent="0.25">
      <c r="A319" s="73"/>
      <c r="B319" s="73"/>
      <c r="C319" s="25"/>
      <c r="D319" s="25"/>
      <c r="E319" s="25"/>
      <c r="F319" s="25"/>
      <c r="G319" s="25"/>
      <c r="H319" s="25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</row>
    <row r="320" spans="1:22" ht="14.25" customHeight="1" x14ac:dyDescent="0.25">
      <c r="A320" s="73"/>
      <c r="B320" s="73"/>
      <c r="C320" s="25"/>
      <c r="D320" s="25"/>
      <c r="E320" s="25"/>
      <c r="F320" s="25"/>
      <c r="G320" s="25"/>
      <c r="H320" s="25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</row>
    <row r="321" spans="1:22" ht="14.25" customHeight="1" x14ac:dyDescent="0.25">
      <c r="A321" s="73"/>
      <c r="B321" s="73"/>
      <c r="C321" s="25"/>
      <c r="D321" s="25"/>
      <c r="E321" s="25"/>
      <c r="F321" s="25"/>
      <c r="G321" s="25"/>
      <c r="H321" s="25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</row>
    <row r="322" spans="1:22" ht="14.25" customHeight="1" x14ac:dyDescent="0.25">
      <c r="A322" s="73"/>
      <c r="B322" s="73"/>
      <c r="C322" s="25"/>
      <c r="D322" s="25"/>
      <c r="E322" s="25"/>
      <c r="F322" s="25"/>
      <c r="G322" s="25"/>
      <c r="H322" s="25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</row>
    <row r="323" spans="1:22" ht="14.25" customHeight="1" x14ac:dyDescent="0.25">
      <c r="A323" s="73"/>
      <c r="B323" s="73"/>
      <c r="C323" s="25"/>
      <c r="D323" s="25"/>
      <c r="E323" s="25"/>
      <c r="F323" s="25"/>
      <c r="G323" s="25"/>
      <c r="H323" s="25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</row>
    <row r="324" spans="1:22" ht="14.25" customHeight="1" x14ac:dyDescent="0.25">
      <c r="A324" s="73"/>
      <c r="B324" s="73"/>
      <c r="C324" s="25"/>
      <c r="D324" s="25"/>
      <c r="E324" s="25"/>
      <c r="F324" s="25"/>
      <c r="G324" s="25"/>
      <c r="H324" s="25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</row>
    <row r="325" spans="1:22" ht="14.25" customHeight="1" x14ac:dyDescent="0.25">
      <c r="A325" s="73"/>
      <c r="B325" s="73"/>
      <c r="C325" s="25"/>
      <c r="D325" s="25"/>
      <c r="E325" s="25"/>
      <c r="F325" s="25"/>
      <c r="G325" s="25"/>
      <c r="H325" s="25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</row>
    <row r="326" spans="1:22" ht="14.25" customHeight="1" x14ac:dyDescent="0.25">
      <c r="A326" s="73"/>
      <c r="B326" s="73"/>
      <c r="C326" s="25"/>
      <c r="D326" s="25"/>
      <c r="E326" s="25"/>
      <c r="F326" s="25"/>
      <c r="G326" s="25"/>
      <c r="H326" s="25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</row>
    <row r="327" spans="1:22" ht="14.25" customHeight="1" x14ac:dyDescent="0.25">
      <c r="A327" s="73"/>
      <c r="B327" s="73"/>
      <c r="C327" s="25"/>
      <c r="D327" s="25"/>
      <c r="E327" s="25"/>
      <c r="F327" s="25"/>
      <c r="G327" s="25"/>
      <c r="H327" s="25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</row>
    <row r="328" spans="1:22" ht="14.25" customHeight="1" x14ac:dyDescent="0.25">
      <c r="A328" s="73"/>
      <c r="B328" s="73"/>
      <c r="C328" s="25"/>
      <c r="D328" s="25"/>
      <c r="E328" s="25"/>
      <c r="F328" s="25"/>
      <c r="G328" s="25"/>
      <c r="H328" s="25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</row>
    <row r="329" spans="1:22" ht="14.25" customHeight="1" x14ac:dyDescent="0.25">
      <c r="A329" s="73"/>
      <c r="B329" s="73"/>
      <c r="C329" s="25"/>
      <c r="D329" s="25"/>
      <c r="E329" s="25"/>
      <c r="F329" s="25"/>
      <c r="G329" s="25"/>
      <c r="H329" s="25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</row>
    <row r="330" spans="1:22" ht="14.25" customHeight="1" x14ac:dyDescent="0.25">
      <c r="A330" s="73"/>
      <c r="B330" s="73"/>
      <c r="C330" s="25"/>
      <c r="D330" s="25"/>
      <c r="E330" s="25"/>
      <c r="F330" s="25"/>
      <c r="G330" s="25"/>
      <c r="H330" s="25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</row>
    <row r="331" spans="1:22" ht="14.25" customHeight="1" x14ac:dyDescent="0.25">
      <c r="A331" s="73"/>
      <c r="B331" s="73"/>
      <c r="C331" s="25"/>
      <c r="D331" s="25"/>
      <c r="E331" s="25"/>
      <c r="F331" s="25"/>
      <c r="G331" s="25"/>
      <c r="H331" s="25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</row>
    <row r="332" spans="1:22" ht="14.25" customHeight="1" x14ac:dyDescent="0.25">
      <c r="A332" s="73"/>
      <c r="B332" s="73"/>
      <c r="C332" s="25"/>
      <c r="D332" s="25"/>
      <c r="E332" s="25"/>
      <c r="F332" s="25"/>
      <c r="G332" s="25"/>
      <c r="H332" s="25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</row>
    <row r="333" spans="1:22" ht="14.25" customHeight="1" x14ac:dyDescent="0.25">
      <c r="A333" s="73"/>
      <c r="B333" s="73"/>
      <c r="C333" s="25"/>
      <c r="D333" s="25"/>
      <c r="E333" s="25"/>
      <c r="F333" s="25"/>
      <c r="G333" s="25"/>
      <c r="H333" s="25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</row>
    <row r="334" spans="1:22" ht="14.25" customHeight="1" x14ac:dyDescent="0.25">
      <c r="A334" s="73"/>
      <c r="B334" s="73"/>
      <c r="C334" s="25"/>
      <c r="D334" s="25"/>
      <c r="E334" s="25"/>
      <c r="F334" s="25"/>
      <c r="G334" s="25"/>
      <c r="H334" s="25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</row>
    <row r="335" spans="1:22" ht="14.25" customHeight="1" x14ac:dyDescent="0.25">
      <c r="A335" s="73"/>
      <c r="B335" s="73"/>
      <c r="C335" s="25"/>
      <c r="D335" s="25"/>
      <c r="E335" s="25"/>
      <c r="F335" s="25"/>
      <c r="G335" s="25"/>
      <c r="H335" s="25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</row>
    <row r="336" spans="1:22" ht="14.25" customHeight="1" x14ac:dyDescent="0.25">
      <c r="A336" s="73"/>
      <c r="B336" s="73"/>
      <c r="C336" s="25"/>
      <c r="D336" s="25"/>
      <c r="E336" s="25"/>
      <c r="F336" s="25"/>
      <c r="G336" s="25"/>
      <c r="H336" s="25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</row>
    <row r="337" spans="1:22" ht="14.25" customHeight="1" x14ac:dyDescent="0.25">
      <c r="A337" s="73"/>
      <c r="B337" s="73"/>
      <c r="C337" s="25"/>
      <c r="D337" s="25"/>
      <c r="E337" s="25"/>
      <c r="F337" s="25"/>
      <c r="G337" s="25"/>
      <c r="H337" s="25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</row>
    <row r="338" spans="1:22" ht="14.25" customHeight="1" x14ac:dyDescent="0.25">
      <c r="A338" s="73"/>
      <c r="B338" s="73"/>
      <c r="C338" s="25"/>
      <c r="D338" s="25"/>
      <c r="E338" s="25"/>
      <c r="F338" s="25"/>
      <c r="G338" s="25"/>
      <c r="H338" s="25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</row>
    <row r="339" spans="1:22" ht="14.25" customHeight="1" x14ac:dyDescent="0.25">
      <c r="A339" s="73"/>
      <c r="B339" s="73"/>
      <c r="C339" s="25"/>
      <c r="D339" s="25"/>
      <c r="E339" s="25"/>
      <c r="F339" s="25"/>
      <c r="G339" s="25"/>
      <c r="H339" s="25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</row>
    <row r="340" spans="1:22" ht="14.25" customHeight="1" x14ac:dyDescent="0.25">
      <c r="A340" s="73"/>
      <c r="B340" s="73"/>
      <c r="C340" s="25"/>
      <c r="D340" s="25"/>
      <c r="E340" s="25"/>
      <c r="F340" s="25"/>
      <c r="G340" s="25"/>
      <c r="H340" s="25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</row>
    <row r="341" spans="1:22" ht="15.75" customHeight="1" x14ac:dyDescent="0.25"/>
    <row r="342" spans="1:22" ht="15.75" customHeight="1" x14ac:dyDescent="0.25"/>
    <row r="343" spans="1:22" ht="15.75" customHeight="1" x14ac:dyDescent="0.25"/>
    <row r="344" spans="1:22" ht="15.75" customHeight="1" x14ac:dyDescent="0.25"/>
    <row r="345" spans="1:22" ht="15.75" customHeight="1" x14ac:dyDescent="0.25"/>
    <row r="346" spans="1:22" ht="15.75" customHeight="1" x14ac:dyDescent="0.25"/>
    <row r="347" spans="1:22" ht="15.75" customHeight="1" x14ac:dyDescent="0.25"/>
    <row r="348" spans="1:22" ht="15.75" customHeight="1" x14ac:dyDescent="0.25"/>
    <row r="349" spans="1:22" ht="15.75" customHeight="1" x14ac:dyDescent="0.25"/>
    <row r="350" spans="1:22" ht="15.75" customHeight="1" x14ac:dyDescent="0.25"/>
    <row r="351" spans="1:22" ht="15.75" customHeight="1" x14ac:dyDescent="0.25"/>
    <row r="352" spans="1:2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</sheetData>
  <autoFilter ref="C12:V12"/>
  <mergeCells count="94">
    <mergeCell ref="V26:V29"/>
    <mergeCell ref="V121:V124"/>
    <mergeCell ref="V131:V139"/>
    <mergeCell ref="V117:V119"/>
    <mergeCell ref="A134:A135"/>
    <mergeCell ref="A137:A139"/>
    <mergeCell ref="A132:A133"/>
    <mergeCell ref="A130:V130"/>
    <mergeCell ref="A131:G131"/>
    <mergeCell ref="A136:G136"/>
    <mergeCell ref="A117:G117"/>
    <mergeCell ref="A125:V125"/>
    <mergeCell ref="A118:A119"/>
    <mergeCell ref="A66:H66"/>
    <mergeCell ref="V86:V92"/>
    <mergeCell ref="A90:A92"/>
    <mergeCell ref="A127:A129"/>
    <mergeCell ref="V102:V105"/>
    <mergeCell ref="V96:V98"/>
    <mergeCell ref="V126:V129"/>
    <mergeCell ref="A123:G123"/>
    <mergeCell ref="A126:G126"/>
    <mergeCell ref="A95:V95"/>
    <mergeCell ref="A106:V106"/>
    <mergeCell ref="A74:A78"/>
    <mergeCell ref="A120:G120"/>
    <mergeCell ref="A121:A122"/>
    <mergeCell ref="A116:V116"/>
    <mergeCell ref="A99:G99"/>
    <mergeCell ref="A108:A110"/>
    <mergeCell ref="A112:A115"/>
    <mergeCell ref="A103:A105"/>
    <mergeCell ref="A111:G111"/>
    <mergeCell ref="V107:V110"/>
    <mergeCell ref="V111:V115"/>
    <mergeCell ref="A96:G96"/>
    <mergeCell ref="V67:V72"/>
    <mergeCell ref="A101:V101"/>
    <mergeCell ref="A102:G102"/>
    <mergeCell ref="A107:G107"/>
    <mergeCell ref="A31:G31"/>
    <mergeCell ref="A35:G35"/>
    <mergeCell ref="A33:G33"/>
    <mergeCell ref="A52:G52"/>
    <mergeCell ref="A97:A98"/>
    <mergeCell ref="A93:G93"/>
    <mergeCell ref="A67:A72"/>
    <mergeCell ref="A73:H73"/>
    <mergeCell ref="A84:V84"/>
    <mergeCell ref="A85:H85"/>
    <mergeCell ref="A88:A89"/>
    <mergeCell ref="A79:G79"/>
    <mergeCell ref="A81:G81"/>
    <mergeCell ref="A86:A87"/>
    <mergeCell ref="V73:V78"/>
    <mergeCell ref="A83:V83"/>
    <mergeCell ref="A54:G54"/>
    <mergeCell ref="A61:A65"/>
    <mergeCell ref="A37:V37"/>
    <mergeCell ref="A38:G38"/>
    <mergeCell ref="V38:V42"/>
    <mergeCell ref="V45:V50"/>
    <mergeCell ref="A57:A60"/>
    <mergeCell ref="V57:V60"/>
    <mergeCell ref="V61:V65"/>
    <mergeCell ref="A56:H56"/>
    <mergeCell ref="A16:G16"/>
    <mergeCell ref="J11:L11"/>
    <mergeCell ref="A15:V15"/>
    <mergeCell ref="V16:V25"/>
    <mergeCell ref="A22:A24"/>
    <mergeCell ref="A13:V13"/>
    <mergeCell ref="A17:A19"/>
    <mergeCell ref="V7:V9"/>
    <mergeCell ref="S11:U11"/>
    <mergeCell ref="V11:V12"/>
    <mergeCell ref="M11:O11"/>
    <mergeCell ref="P11:R11"/>
    <mergeCell ref="U1:U3"/>
    <mergeCell ref="V1:V3"/>
    <mergeCell ref="A51:V51"/>
    <mergeCell ref="U4:U6"/>
    <mergeCell ref="A46:A50"/>
    <mergeCell ref="A45:H45"/>
    <mergeCell ref="A43:G43"/>
    <mergeCell ref="A39:A42"/>
    <mergeCell ref="A20:A21"/>
    <mergeCell ref="A1:A9"/>
    <mergeCell ref="A14:V14"/>
    <mergeCell ref="B1:T8"/>
    <mergeCell ref="B9:R9"/>
    <mergeCell ref="B10:V10"/>
    <mergeCell ref="V4:V6"/>
    <mergeCell ref="U7:U9"/>
  </mergeCells>
  <printOptions horizontalCentered="1"/>
  <pageMargins left="0.15748031496062992" right="0.15748031496062992" top="0.15748031496062992" bottom="0.5" header="0" footer="0"/>
  <pageSetup paperSize="5" scale="34" fitToHeight="0" orientation="landscape" r:id="rId1"/>
  <rowBreaks count="4" manualBreakCount="4">
    <brk id="25" max="21" man="1"/>
    <brk id="55" max="21" man="1"/>
    <brk id="100" max="21" man="1"/>
    <brk id="119" max="2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20"/>
  <sheetViews>
    <sheetView workbookViewId="0">
      <selection activeCell="F12" sqref="F12"/>
    </sheetView>
  </sheetViews>
  <sheetFormatPr baseColWidth="10" defaultRowHeight="14.4" x14ac:dyDescent="0.3"/>
  <sheetData>
    <row r="2" spans="3:3" ht="15.6" x14ac:dyDescent="0.3">
      <c r="C2" s="188" t="s">
        <v>404</v>
      </c>
    </row>
    <row r="3" spans="3:3" ht="15.6" x14ac:dyDescent="0.3">
      <c r="C3" s="188" t="s">
        <v>403</v>
      </c>
    </row>
    <row r="4" spans="3:3" ht="15.6" x14ac:dyDescent="0.3">
      <c r="C4" s="188" t="s">
        <v>402</v>
      </c>
    </row>
    <row r="5" spans="3:3" ht="15.6" x14ac:dyDescent="0.3">
      <c r="C5" s="188" t="s">
        <v>401</v>
      </c>
    </row>
    <row r="6" spans="3:3" ht="15.6" x14ac:dyDescent="0.3">
      <c r="C6" s="188" t="s">
        <v>400</v>
      </c>
    </row>
    <row r="7" spans="3:3" ht="15.6" x14ac:dyDescent="0.3">
      <c r="C7" s="188" t="s">
        <v>399</v>
      </c>
    </row>
    <row r="8" spans="3:3" ht="15.6" x14ac:dyDescent="0.3">
      <c r="C8" s="188" t="s">
        <v>398</v>
      </c>
    </row>
    <row r="9" spans="3:3" ht="15.6" x14ac:dyDescent="0.3">
      <c r="C9" s="188" t="s">
        <v>397</v>
      </c>
    </row>
    <row r="10" spans="3:3" ht="15.6" x14ac:dyDescent="0.3">
      <c r="C10" s="188" t="s">
        <v>396</v>
      </c>
    </row>
    <row r="11" spans="3:3" ht="15.6" x14ac:dyDescent="0.3">
      <c r="C11" s="188" t="s">
        <v>395</v>
      </c>
    </row>
    <row r="12" spans="3:3" ht="15.6" x14ac:dyDescent="0.3">
      <c r="C12" s="188" t="s">
        <v>394</v>
      </c>
    </row>
    <row r="13" spans="3:3" ht="15.6" x14ac:dyDescent="0.3">
      <c r="C13" s="188" t="s">
        <v>393</v>
      </c>
    </row>
    <row r="14" spans="3:3" ht="15.6" x14ac:dyDescent="0.3">
      <c r="C14" s="188" t="s">
        <v>392</v>
      </c>
    </row>
    <row r="15" spans="3:3" ht="15.6" x14ac:dyDescent="0.3">
      <c r="C15" s="188" t="s">
        <v>391</v>
      </c>
    </row>
    <row r="16" spans="3:3" ht="15.6" x14ac:dyDescent="0.3">
      <c r="C16" s="188" t="s">
        <v>390</v>
      </c>
    </row>
    <row r="17" spans="3:3" ht="15.6" x14ac:dyDescent="0.3">
      <c r="C17" s="188" t="s">
        <v>389</v>
      </c>
    </row>
    <row r="18" spans="3:3" ht="15.6" x14ac:dyDescent="0.3">
      <c r="C18" s="188" t="s">
        <v>388</v>
      </c>
    </row>
    <row r="19" spans="3:3" ht="15.6" x14ac:dyDescent="0.3">
      <c r="C19" s="188" t="s">
        <v>387</v>
      </c>
    </row>
    <row r="20" spans="3:3" ht="15.6" x14ac:dyDescent="0.3">
      <c r="C20" s="188" t="s"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V947"/>
  <sheetViews>
    <sheetView showGridLines="0" view="pageBreakPreview" zoomScale="33" zoomScaleNormal="60" workbookViewId="0">
      <selection activeCell="C18" sqref="C18"/>
    </sheetView>
  </sheetViews>
  <sheetFormatPr baseColWidth="10" defaultColWidth="14.44140625" defaultRowHeight="15" customHeight="1" x14ac:dyDescent="0.25"/>
  <cols>
    <col min="1" max="1" width="44.33203125" style="27" customWidth="1"/>
    <col min="2" max="2" width="43.88671875" style="27" hidden="1" customWidth="1"/>
    <col min="3" max="3" width="42.33203125" style="27" customWidth="1"/>
    <col min="4" max="4" width="22.109375" style="27" customWidth="1"/>
    <col min="5" max="5" width="25" style="27" customWidth="1"/>
    <col min="6" max="6" width="28.33203125" style="27" customWidth="1"/>
    <col min="7" max="7" width="24.88671875" style="27" customWidth="1"/>
    <col min="8" max="8" width="30.6640625" style="27" customWidth="1"/>
    <col min="9" max="9" width="30.109375" style="27" customWidth="1"/>
    <col min="10" max="21" width="19.88671875" style="27" customWidth="1"/>
    <col min="22" max="22" width="60.109375" style="27" customWidth="1"/>
    <col min="23" max="23" width="19.109375" style="27" customWidth="1"/>
    <col min="24" max="16384" width="14.44140625" style="27"/>
  </cols>
  <sheetData>
    <row r="1" spans="1:22" ht="14.25" customHeight="1" x14ac:dyDescent="0.25">
      <c r="A1" s="436"/>
      <c r="B1" s="382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4"/>
      <c r="T1" s="440" t="s">
        <v>27</v>
      </c>
      <c r="U1" s="438" t="s">
        <v>28</v>
      </c>
    </row>
    <row r="2" spans="1:22" ht="14.25" customHeight="1" x14ac:dyDescent="0.25">
      <c r="A2" s="437"/>
      <c r="B2" s="382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4"/>
      <c r="T2" s="441"/>
      <c r="U2" s="438"/>
    </row>
    <row r="3" spans="1:22" ht="14.25" customHeight="1" x14ac:dyDescent="0.25">
      <c r="A3" s="437"/>
      <c r="B3" s="382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4"/>
      <c r="T3" s="442"/>
      <c r="U3" s="438"/>
    </row>
    <row r="4" spans="1:22" ht="14.25" customHeight="1" x14ac:dyDescent="0.25">
      <c r="A4" s="437"/>
      <c r="B4" s="382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4"/>
      <c r="T4" s="440" t="s">
        <v>42</v>
      </c>
      <c r="U4" s="439" t="s">
        <v>32</v>
      </c>
    </row>
    <row r="5" spans="1:22" ht="14.25" customHeight="1" x14ac:dyDescent="0.25">
      <c r="A5" s="437"/>
      <c r="B5" s="382"/>
      <c r="C5" s="446" t="s">
        <v>33</v>
      </c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383"/>
      <c r="S5" s="384"/>
      <c r="T5" s="441"/>
      <c r="U5" s="439"/>
    </row>
    <row r="6" spans="1:22" ht="14.25" customHeight="1" x14ac:dyDescent="0.25">
      <c r="A6" s="437"/>
      <c r="B6" s="382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4"/>
      <c r="T6" s="442"/>
      <c r="U6" s="439"/>
    </row>
    <row r="7" spans="1:22" ht="20.25" customHeight="1" x14ac:dyDescent="0.25">
      <c r="A7" s="437"/>
      <c r="B7" s="382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4"/>
      <c r="T7" s="443" t="s">
        <v>149</v>
      </c>
      <c r="U7" s="438" t="s">
        <v>150</v>
      </c>
    </row>
    <row r="8" spans="1:22" ht="21" customHeight="1" x14ac:dyDescent="0.25">
      <c r="A8" s="437"/>
      <c r="B8" s="382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4"/>
      <c r="T8" s="444"/>
      <c r="U8" s="438"/>
    </row>
    <row r="9" spans="1:22" ht="20.25" customHeight="1" x14ac:dyDescent="0.25">
      <c r="A9" s="437"/>
      <c r="B9" s="343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85" t="s">
        <v>148</v>
      </c>
      <c r="S9" s="352">
        <v>2025</v>
      </c>
      <c r="T9" s="445"/>
      <c r="U9" s="438"/>
    </row>
    <row r="10" spans="1:22" ht="19.5" customHeight="1" x14ac:dyDescent="0.25">
      <c r="A10" s="75" t="s">
        <v>1</v>
      </c>
      <c r="B10" s="425" t="s">
        <v>130</v>
      </c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7"/>
    </row>
    <row r="11" spans="1:22" ht="19.5" customHeight="1" x14ac:dyDescent="0.25">
      <c r="A11" s="428"/>
      <c r="B11" s="429"/>
      <c r="C11" s="429"/>
      <c r="D11" s="429"/>
      <c r="E11" s="429"/>
      <c r="F11" s="429"/>
      <c r="G11" s="429"/>
      <c r="H11" s="429"/>
      <c r="I11" s="430"/>
      <c r="J11" s="431"/>
      <c r="K11" s="431"/>
      <c r="L11" s="431"/>
      <c r="M11" s="432" t="s">
        <v>3</v>
      </c>
      <c r="N11" s="431"/>
      <c r="O11" s="433"/>
      <c r="P11" s="432" t="s">
        <v>4</v>
      </c>
      <c r="Q11" s="431"/>
      <c r="R11" s="433"/>
      <c r="S11" s="432" t="s">
        <v>5</v>
      </c>
      <c r="T11" s="431"/>
      <c r="U11" s="433"/>
      <c r="V11" s="434" t="s">
        <v>25</v>
      </c>
    </row>
    <row r="12" spans="1:22" ht="30.75" customHeight="1" x14ac:dyDescent="0.25">
      <c r="A12" s="76" t="s">
        <v>6</v>
      </c>
      <c r="B12" s="76" t="s">
        <v>44</v>
      </c>
      <c r="C12" s="86" t="s">
        <v>8</v>
      </c>
      <c r="D12" s="86" t="s">
        <v>10</v>
      </c>
      <c r="E12" s="76" t="s">
        <v>9</v>
      </c>
      <c r="F12" s="76" t="s">
        <v>45</v>
      </c>
      <c r="G12" s="76" t="s">
        <v>11</v>
      </c>
      <c r="H12" s="76" t="s">
        <v>46</v>
      </c>
      <c r="I12" s="76" t="s">
        <v>12</v>
      </c>
      <c r="J12" s="76" t="s">
        <v>13</v>
      </c>
      <c r="K12" s="76" t="s">
        <v>14</v>
      </c>
      <c r="L12" s="76" t="s">
        <v>15</v>
      </c>
      <c r="M12" s="76" t="s">
        <v>16</v>
      </c>
      <c r="N12" s="76" t="s">
        <v>17</v>
      </c>
      <c r="O12" s="76" t="s">
        <v>18</v>
      </c>
      <c r="P12" s="76" t="s">
        <v>19</v>
      </c>
      <c r="Q12" s="76" t="s">
        <v>20</v>
      </c>
      <c r="R12" s="76" t="s">
        <v>21</v>
      </c>
      <c r="S12" s="76" t="s">
        <v>22</v>
      </c>
      <c r="T12" s="76" t="s">
        <v>23</v>
      </c>
      <c r="U12" s="76" t="s">
        <v>24</v>
      </c>
      <c r="V12" s="435"/>
    </row>
    <row r="13" spans="1:22" ht="19.5" customHeight="1" x14ac:dyDescent="0.25">
      <c r="A13" s="422" t="s">
        <v>151</v>
      </c>
      <c r="B13" s="423"/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4"/>
    </row>
    <row r="14" spans="1:22" ht="19.5" customHeight="1" x14ac:dyDescent="0.25">
      <c r="A14" s="422" t="s">
        <v>131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3"/>
      <c r="R14" s="423"/>
      <c r="S14" s="423"/>
      <c r="T14" s="423"/>
      <c r="U14" s="423"/>
      <c r="V14" s="424"/>
    </row>
    <row r="15" spans="1:22" ht="19.5" customHeight="1" x14ac:dyDescent="0.25">
      <c r="A15" s="447" t="s">
        <v>132</v>
      </c>
      <c r="B15" s="448"/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9"/>
    </row>
    <row r="16" spans="1:22" ht="47.4" customHeight="1" x14ac:dyDescent="0.25">
      <c r="A16" s="422" t="s">
        <v>152</v>
      </c>
      <c r="B16" s="423"/>
      <c r="C16" s="423"/>
      <c r="D16" s="423"/>
      <c r="E16" s="423"/>
      <c r="F16" s="423"/>
      <c r="G16" s="424"/>
      <c r="H16" s="32" t="s">
        <v>500</v>
      </c>
      <c r="I16" s="33">
        <f>+I20</f>
        <v>1400</v>
      </c>
      <c r="J16" s="33"/>
      <c r="K16" s="33"/>
      <c r="L16" s="33"/>
      <c r="M16" s="33">
        <f t="shared" ref="M16:U16" si="0">+M20</f>
        <v>100</v>
      </c>
      <c r="N16" s="33">
        <f t="shared" si="0"/>
        <v>100</v>
      </c>
      <c r="O16" s="33">
        <f t="shared" si="0"/>
        <v>200</v>
      </c>
      <c r="P16" s="33">
        <f t="shared" si="0"/>
        <v>200</v>
      </c>
      <c r="Q16" s="33">
        <f t="shared" si="0"/>
        <v>200</v>
      </c>
      <c r="R16" s="33">
        <f t="shared" si="0"/>
        <v>200</v>
      </c>
      <c r="S16" s="33">
        <f t="shared" si="0"/>
        <v>100</v>
      </c>
      <c r="T16" s="33">
        <f t="shared" si="0"/>
        <v>100</v>
      </c>
      <c r="U16" s="33">
        <f t="shared" si="0"/>
        <v>100</v>
      </c>
      <c r="V16" s="576" t="s">
        <v>914</v>
      </c>
    </row>
    <row r="17" spans="1:22" ht="60" customHeight="1" x14ac:dyDescent="0.25">
      <c r="A17" s="453" t="s">
        <v>775</v>
      </c>
      <c r="B17" s="323"/>
      <c r="C17" s="327" t="s">
        <v>705</v>
      </c>
      <c r="D17" s="241" t="s">
        <v>126</v>
      </c>
      <c r="E17" s="45" t="s">
        <v>699</v>
      </c>
      <c r="F17" s="59" t="s">
        <v>304</v>
      </c>
      <c r="G17" s="59" t="s">
        <v>618</v>
      </c>
      <c r="H17" s="304" t="s">
        <v>133</v>
      </c>
      <c r="I17" s="33">
        <f t="shared" ref="I17:I22" si="1">SUM(J17:U17)</f>
        <v>48</v>
      </c>
      <c r="J17" s="33"/>
      <c r="K17" s="33"/>
      <c r="L17" s="33">
        <v>3</v>
      </c>
      <c r="M17" s="33">
        <v>5</v>
      </c>
      <c r="N17" s="33">
        <v>5</v>
      </c>
      <c r="O17" s="33">
        <v>5</v>
      </c>
      <c r="P17" s="33">
        <v>5</v>
      </c>
      <c r="Q17" s="33">
        <v>5</v>
      </c>
      <c r="R17" s="33">
        <v>5</v>
      </c>
      <c r="S17" s="33">
        <v>5</v>
      </c>
      <c r="T17" s="33">
        <v>5</v>
      </c>
      <c r="U17" s="33">
        <v>5</v>
      </c>
      <c r="V17" s="577"/>
    </row>
    <row r="18" spans="1:22" ht="60" customHeight="1" x14ac:dyDescent="0.25">
      <c r="A18" s="454"/>
      <c r="B18" s="323"/>
      <c r="C18" s="328" t="s">
        <v>701</v>
      </c>
      <c r="D18" s="241" t="s">
        <v>126</v>
      </c>
      <c r="E18" s="45" t="s">
        <v>699</v>
      </c>
      <c r="F18" s="59" t="s">
        <v>304</v>
      </c>
      <c r="G18" s="59" t="s">
        <v>707</v>
      </c>
      <c r="H18" s="304" t="s">
        <v>702</v>
      </c>
      <c r="I18" s="33">
        <f t="shared" si="1"/>
        <v>10</v>
      </c>
      <c r="J18" s="33"/>
      <c r="K18" s="33"/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33">
        <v>1</v>
      </c>
      <c r="R18" s="33">
        <v>1</v>
      </c>
      <c r="S18" s="33">
        <v>1</v>
      </c>
      <c r="T18" s="33">
        <v>1</v>
      </c>
      <c r="U18" s="33">
        <v>1</v>
      </c>
      <c r="V18" s="577"/>
    </row>
    <row r="19" spans="1:22" ht="66.599999999999994" customHeight="1" x14ac:dyDescent="0.25">
      <c r="A19" s="454"/>
      <c r="B19" s="323"/>
      <c r="C19" s="329" t="s">
        <v>826</v>
      </c>
      <c r="D19" s="241" t="s">
        <v>280</v>
      </c>
      <c r="E19" s="45" t="s">
        <v>699</v>
      </c>
      <c r="F19" s="59"/>
      <c r="G19" s="59" t="s">
        <v>827</v>
      </c>
      <c r="H19" s="304" t="s">
        <v>828</v>
      </c>
      <c r="I19" s="33">
        <f t="shared" si="1"/>
        <v>50</v>
      </c>
      <c r="J19" s="33">
        <v>0</v>
      </c>
      <c r="K19" s="33">
        <v>0</v>
      </c>
      <c r="L19" s="33">
        <v>50</v>
      </c>
      <c r="M19" s="33"/>
      <c r="N19" s="33"/>
      <c r="O19" s="33"/>
      <c r="P19" s="33"/>
      <c r="Q19" s="33"/>
      <c r="R19" s="33"/>
      <c r="S19" s="33"/>
      <c r="T19" s="33"/>
      <c r="U19" s="33"/>
      <c r="V19" s="577"/>
    </row>
    <row r="20" spans="1:22" ht="123.6" customHeight="1" x14ac:dyDescent="0.25">
      <c r="A20" s="455"/>
      <c r="B20" s="323"/>
      <c r="C20" s="329" t="s">
        <v>706</v>
      </c>
      <c r="D20" s="241" t="s">
        <v>39</v>
      </c>
      <c r="E20" s="45" t="s">
        <v>699</v>
      </c>
      <c r="F20" s="59" t="s">
        <v>304</v>
      </c>
      <c r="G20" s="59" t="s">
        <v>708</v>
      </c>
      <c r="H20" s="304" t="s">
        <v>500</v>
      </c>
      <c r="I20" s="33">
        <f t="shared" si="1"/>
        <v>1400</v>
      </c>
      <c r="J20" s="33"/>
      <c r="K20" s="33"/>
      <c r="L20" s="33">
        <v>100</v>
      </c>
      <c r="M20" s="33">
        <v>100</v>
      </c>
      <c r="N20" s="33">
        <v>100</v>
      </c>
      <c r="O20" s="33">
        <v>200</v>
      </c>
      <c r="P20" s="33">
        <v>200</v>
      </c>
      <c r="Q20" s="33">
        <v>200</v>
      </c>
      <c r="R20" s="33">
        <v>200</v>
      </c>
      <c r="S20" s="33">
        <v>100</v>
      </c>
      <c r="T20" s="33">
        <v>100</v>
      </c>
      <c r="U20" s="33">
        <v>100</v>
      </c>
      <c r="V20" s="578"/>
    </row>
    <row r="21" spans="1:22" ht="13.8" x14ac:dyDescent="0.25">
      <c r="A21" s="450" t="s">
        <v>134</v>
      </c>
      <c r="B21" s="451"/>
      <c r="C21" s="451"/>
      <c r="D21" s="451"/>
      <c r="E21" s="451"/>
      <c r="F21" s="451"/>
      <c r="G21" s="452"/>
      <c r="H21" s="32" t="s">
        <v>135</v>
      </c>
      <c r="I21" s="33">
        <f t="shared" si="1"/>
        <v>7</v>
      </c>
      <c r="J21" s="33">
        <f t="shared" ref="J21:U21" si="2">J22</f>
        <v>1</v>
      </c>
      <c r="K21" s="33">
        <f t="shared" si="2"/>
        <v>1</v>
      </c>
      <c r="L21" s="33">
        <f t="shared" si="2"/>
        <v>1</v>
      </c>
      <c r="M21" s="33">
        <f t="shared" si="2"/>
        <v>0</v>
      </c>
      <c r="N21" s="33">
        <f t="shared" si="2"/>
        <v>0</v>
      </c>
      <c r="O21" s="33">
        <f t="shared" si="2"/>
        <v>1</v>
      </c>
      <c r="P21" s="33">
        <f t="shared" si="2"/>
        <v>0</v>
      </c>
      <c r="Q21" s="33">
        <f t="shared" si="2"/>
        <v>0</v>
      </c>
      <c r="R21" s="33">
        <f t="shared" si="2"/>
        <v>2</v>
      </c>
      <c r="S21" s="33">
        <f t="shared" si="2"/>
        <v>0</v>
      </c>
      <c r="T21" s="33">
        <f t="shared" si="2"/>
        <v>1</v>
      </c>
      <c r="U21" s="33">
        <f t="shared" si="2"/>
        <v>0</v>
      </c>
      <c r="V21" s="33"/>
    </row>
    <row r="22" spans="1:22" s="294" customFormat="1" ht="69" x14ac:dyDescent="0.25">
      <c r="A22" s="357" t="s">
        <v>704</v>
      </c>
      <c r="B22" s="358"/>
      <c r="C22" s="358" t="s">
        <v>736</v>
      </c>
      <c r="D22" s="358" t="s">
        <v>39</v>
      </c>
      <c r="E22" s="358" t="s">
        <v>75</v>
      </c>
      <c r="F22" s="57" t="s">
        <v>699</v>
      </c>
      <c r="G22" s="358" t="s">
        <v>712</v>
      </c>
      <c r="H22" s="358" t="s">
        <v>703</v>
      </c>
      <c r="I22" s="33">
        <f t="shared" si="1"/>
        <v>7</v>
      </c>
      <c r="J22" s="33">
        <v>1</v>
      </c>
      <c r="K22" s="33">
        <v>1</v>
      </c>
      <c r="L22" s="33">
        <v>1</v>
      </c>
      <c r="M22" s="33"/>
      <c r="N22" s="33"/>
      <c r="O22" s="33">
        <v>1</v>
      </c>
      <c r="P22" s="33"/>
      <c r="Q22" s="33"/>
      <c r="R22" s="33">
        <v>2</v>
      </c>
      <c r="S22" s="33"/>
      <c r="T22" s="33">
        <v>1</v>
      </c>
      <c r="U22" s="33"/>
      <c r="V22" s="736" t="s">
        <v>914</v>
      </c>
    </row>
    <row r="23" spans="1:22" ht="40.200000000000003" customHeight="1" x14ac:dyDescent="0.25">
      <c r="A23" s="422" t="s">
        <v>136</v>
      </c>
      <c r="B23" s="423"/>
      <c r="C23" s="423"/>
      <c r="D23" s="423"/>
      <c r="E23" s="423"/>
      <c r="F23" s="423"/>
      <c r="G23" s="424"/>
      <c r="H23" s="32" t="s">
        <v>491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s="333" customFormat="1" ht="108.6" customHeight="1" x14ac:dyDescent="0.25">
      <c r="A24" s="465" t="s">
        <v>776</v>
      </c>
      <c r="B24" s="330"/>
      <c r="C24" s="342" t="s">
        <v>829</v>
      </c>
      <c r="D24" s="331" t="s">
        <v>280</v>
      </c>
      <c r="E24" s="59" t="s">
        <v>490</v>
      </c>
      <c r="F24" s="331"/>
      <c r="G24" s="331" t="s">
        <v>830</v>
      </c>
      <c r="H24" s="332" t="s">
        <v>831</v>
      </c>
      <c r="I24" s="33">
        <f t="shared" ref="I24:I43" si="3">SUM(J24:U24)</f>
        <v>10</v>
      </c>
      <c r="J24" s="33">
        <v>2</v>
      </c>
      <c r="K24" s="33">
        <v>3</v>
      </c>
      <c r="L24" s="33">
        <v>5</v>
      </c>
      <c r="M24" s="33"/>
      <c r="N24" s="33"/>
      <c r="O24" s="33"/>
      <c r="P24" s="33"/>
      <c r="Q24" s="33"/>
      <c r="R24" s="33"/>
      <c r="S24" s="33"/>
      <c r="T24" s="33"/>
      <c r="U24" s="33"/>
      <c r="V24" s="576" t="s">
        <v>914</v>
      </c>
    </row>
    <row r="25" spans="1:22" s="333" customFormat="1" ht="89.4" customHeight="1" x14ac:dyDescent="0.25">
      <c r="A25" s="466"/>
      <c r="B25" s="330"/>
      <c r="C25" s="342" t="s">
        <v>832</v>
      </c>
      <c r="D25" s="331" t="s">
        <v>280</v>
      </c>
      <c r="E25" s="59" t="s">
        <v>490</v>
      </c>
      <c r="F25" s="331" t="s">
        <v>833</v>
      </c>
      <c r="G25" s="331" t="s">
        <v>834</v>
      </c>
      <c r="H25" s="332" t="s">
        <v>835</v>
      </c>
      <c r="I25" s="33">
        <f t="shared" si="3"/>
        <v>15</v>
      </c>
      <c r="J25" s="33">
        <v>5</v>
      </c>
      <c r="K25" s="33">
        <v>5</v>
      </c>
      <c r="L25" s="33">
        <v>5</v>
      </c>
      <c r="M25" s="33"/>
      <c r="N25" s="33"/>
      <c r="O25" s="33"/>
      <c r="P25" s="33"/>
      <c r="Q25" s="33"/>
      <c r="R25" s="33"/>
      <c r="S25" s="33"/>
      <c r="T25" s="33"/>
      <c r="U25" s="33"/>
      <c r="V25" s="577"/>
    </row>
    <row r="26" spans="1:22" s="333" customFormat="1" ht="124.95" customHeight="1" x14ac:dyDescent="0.25">
      <c r="A26" s="466"/>
      <c r="B26" s="330"/>
      <c r="C26" s="342" t="s">
        <v>852</v>
      </c>
      <c r="D26" s="331" t="s">
        <v>280</v>
      </c>
      <c r="E26" s="59" t="s">
        <v>490</v>
      </c>
      <c r="F26" s="331"/>
      <c r="G26" s="331" t="s">
        <v>830</v>
      </c>
      <c r="H26" s="332" t="s">
        <v>836</v>
      </c>
      <c r="I26" s="33">
        <f t="shared" si="3"/>
        <v>2</v>
      </c>
      <c r="J26" s="33">
        <v>0</v>
      </c>
      <c r="K26" s="33">
        <v>1</v>
      </c>
      <c r="L26" s="33">
        <v>1</v>
      </c>
      <c r="M26" s="33"/>
      <c r="N26" s="33"/>
      <c r="O26" s="33"/>
      <c r="P26" s="33"/>
      <c r="Q26" s="33"/>
      <c r="R26" s="33"/>
      <c r="S26" s="33"/>
      <c r="T26" s="33"/>
      <c r="U26" s="33"/>
      <c r="V26" s="577"/>
    </row>
    <row r="27" spans="1:22" ht="87.6" customHeight="1" x14ac:dyDescent="0.25">
      <c r="A27" s="467"/>
      <c r="B27" s="323"/>
      <c r="C27" s="219" t="s">
        <v>489</v>
      </c>
      <c r="D27" s="59" t="s">
        <v>126</v>
      </c>
      <c r="E27" s="59" t="s">
        <v>490</v>
      </c>
      <c r="F27" s="52"/>
      <c r="G27" s="59" t="s">
        <v>692</v>
      </c>
      <c r="H27" s="304" t="s">
        <v>526</v>
      </c>
      <c r="I27" s="33">
        <f t="shared" si="3"/>
        <v>99</v>
      </c>
      <c r="J27" s="33">
        <v>5</v>
      </c>
      <c r="K27" s="33">
        <v>10</v>
      </c>
      <c r="L27" s="33">
        <v>10</v>
      </c>
      <c r="M27" s="33">
        <v>10</v>
      </c>
      <c r="N27" s="33">
        <v>8</v>
      </c>
      <c r="O27" s="33">
        <v>8</v>
      </c>
      <c r="P27" s="33">
        <v>10</v>
      </c>
      <c r="Q27" s="33">
        <v>10</v>
      </c>
      <c r="R27" s="33">
        <v>8</v>
      </c>
      <c r="S27" s="33">
        <v>8</v>
      </c>
      <c r="T27" s="33">
        <v>8</v>
      </c>
      <c r="U27" s="33">
        <v>4</v>
      </c>
      <c r="V27" s="577"/>
    </row>
    <row r="28" spans="1:22" ht="87.6" customHeight="1" x14ac:dyDescent="0.25">
      <c r="A28" s="458" t="s">
        <v>777</v>
      </c>
      <c r="B28" s="323"/>
      <c r="C28" s="334" t="s">
        <v>601</v>
      </c>
      <c r="D28" s="59" t="s">
        <v>39</v>
      </c>
      <c r="E28" s="213" t="s">
        <v>602</v>
      </c>
      <c r="F28" s="59" t="s">
        <v>174</v>
      </c>
      <c r="G28" s="59" t="s">
        <v>693</v>
      </c>
      <c r="H28" s="304" t="s">
        <v>491</v>
      </c>
      <c r="I28" s="33">
        <f t="shared" si="3"/>
        <v>7408</v>
      </c>
      <c r="J28" s="33">
        <v>0</v>
      </c>
      <c r="K28" s="33">
        <v>0</v>
      </c>
      <c r="L28" s="33">
        <v>1570</v>
      </c>
      <c r="M28" s="33"/>
      <c r="N28" s="33"/>
      <c r="O28" s="33">
        <v>1941</v>
      </c>
      <c r="P28" s="33"/>
      <c r="Q28" s="33"/>
      <c r="R28" s="33">
        <v>1946</v>
      </c>
      <c r="S28" s="33"/>
      <c r="T28" s="33"/>
      <c r="U28" s="33">
        <v>1951</v>
      </c>
      <c r="V28" s="577"/>
    </row>
    <row r="29" spans="1:22" ht="87.6" customHeight="1" x14ac:dyDescent="0.25">
      <c r="A29" s="459"/>
      <c r="B29" s="323"/>
      <c r="C29" s="335" t="s">
        <v>594</v>
      </c>
      <c r="D29" s="59" t="s">
        <v>126</v>
      </c>
      <c r="E29" s="213" t="s">
        <v>602</v>
      </c>
      <c r="F29" s="59" t="s">
        <v>612</v>
      </c>
      <c r="G29" s="59" t="s">
        <v>694</v>
      </c>
      <c r="H29" s="304" t="s">
        <v>597</v>
      </c>
      <c r="I29" s="33">
        <f t="shared" si="3"/>
        <v>4</v>
      </c>
      <c r="J29" s="33">
        <v>0</v>
      </c>
      <c r="K29" s="33">
        <v>0</v>
      </c>
      <c r="L29" s="33">
        <v>0</v>
      </c>
      <c r="M29" s="33"/>
      <c r="N29" s="33"/>
      <c r="O29" s="33">
        <v>1</v>
      </c>
      <c r="P29" s="33"/>
      <c r="Q29" s="33"/>
      <c r="R29" s="33">
        <v>2</v>
      </c>
      <c r="S29" s="33"/>
      <c r="T29" s="33"/>
      <c r="U29" s="33">
        <v>1</v>
      </c>
      <c r="V29" s="577"/>
    </row>
    <row r="30" spans="1:22" ht="87.6" customHeight="1" x14ac:dyDescent="0.25">
      <c r="A30" s="459"/>
      <c r="B30" s="323"/>
      <c r="C30" s="335" t="s">
        <v>595</v>
      </c>
      <c r="D30" s="59" t="s">
        <v>126</v>
      </c>
      <c r="E30" s="213" t="s">
        <v>602</v>
      </c>
      <c r="F30" s="323"/>
      <c r="G30" s="213" t="s">
        <v>611</v>
      </c>
      <c r="H30" s="304" t="s">
        <v>598</v>
      </c>
      <c r="I30" s="33">
        <f t="shared" si="3"/>
        <v>10</v>
      </c>
      <c r="J30" s="33">
        <v>0</v>
      </c>
      <c r="K30" s="33">
        <v>0</v>
      </c>
      <c r="L30" s="33">
        <v>1</v>
      </c>
      <c r="M30" s="33">
        <v>1</v>
      </c>
      <c r="N30" s="33">
        <v>1</v>
      </c>
      <c r="O30" s="33">
        <v>1</v>
      </c>
      <c r="P30" s="33">
        <v>1</v>
      </c>
      <c r="Q30" s="33">
        <v>1</v>
      </c>
      <c r="R30" s="33">
        <v>1</v>
      </c>
      <c r="S30" s="33">
        <v>1</v>
      </c>
      <c r="T30" s="33">
        <v>1</v>
      </c>
      <c r="U30" s="33">
        <v>1</v>
      </c>
      <c r="V30" s="577"/>
    </row>
    <row r="31" spans="1:22" ht="87.6" customHeight="1" x14ac:dyDescent="0.25">
      <c r="A31" s="459"/>
      <c r="B31" s="323"/>
      <c r="C31" s="336" t="s">
        <v>600</v>
      </c>
      <c r="D31" s="59" t="s">
        <v>126</v>
      </c>
      <c r="E31" s="213" t="s">
        <v>602</v>
      </c>
      <c r="F31" s="323"/>
      <c r="G31" s="59" t="s">
        <v>613</v>
      </c>
      <c r="H31" s="304" t="s">
        <v>599</v>
      </c>
      <c r="I31" s="33">
        <f t="shared" si="3"/>
        <v>10460450</v>
      </c>
      <c r="J31" s="33">
        <v>511500</v>
      </c>
      <c r="K31" s="33">
        <v>511500</v>
      </c>
      <c r="L31" s="33">
        <v>511500</v>
      </c>
      <c r="M31" s="33">
        <v>979000</v>
      </c>
      <c r="N31" s="33">
        <v>979000</v>
      </c>
      <c r="O31" s="33">
        <v>990000</v>
      </c>
      <c r="P31" s="33">
        <v>974600</v>
      </c>
      <c r="Q31" s="33">
        <v>974600</v>
      </c>
      <c r="R31" s="33">
        <v>976800</v>
      </c>
      <c r="S31" s="33">
        <v>1016400</v>
      </c>
      <c r="T31" s="33">
        <v>1017280</v>
      </c>
      <c r="U31" s="33">
        <v>1018270</v>
      </c>
      <c r="V31" s="577"/>
    </row>
    <row r="32" spans="1:22" ht="87.6" customHeight="1" x14ac:dyDescent="0.25">
      <c r="A32" s="459"/>
      <c r="B32" s="323"/>
      <c r="C32" s="336" t="s">
        <v>665</v>
      </c>
      <c r="D32" s="59" t="s">
        <v>126</v>
      </c>
      <c r="E32" s="213" t="s">
        <v>602</v>
      </c>
      <c r="F32" s="323"/>
      <c r="G32" s="59" t="s">
        <v>613</v>
      </c>
      <c r="H32" s="304" t="s">
        <v>599</v>
      </c>
      <c r="I32" s="33">
        <f t="shared" si="3"/>
        <v>1149500</v>
      </c>
      <c r="J32" s="33">
        <v>0</v>
      </c>
      <c r="K32" s="33">
        <v>0</v>
      </c>
      <c r="L32" s="33">
        <v>159500</v>
      </c>
      <c r="M32" s="33">
        <v>110000</v>
      </c>
      <c r="N32" s="33">
        <v>110000</v>
      </c>
      <c r="O32" s="33">
        <v>110000</v>
      </c>
      <c r="P32" s="33">
        <v>110000</v>
      </c>
      <c r="Q32" s="33">
        <v>110000</v>
      </c>
      <c r="R32" s="33">
        <v>110000</v>
      </c>
      <c r="S32" s="33">
        <v>110000</v>
      </c>
      <c r="T32" s="33">
        <v>110000</v>
      </c>
      <c r="U32" s="33">
        <v>110000</v>
      </c>
      <c r="V32" s="577"/>
    </row>
    <row r="33" spans="1:22" ht="87.6" customHeight="1" x14ac:dyDescent="0.25">
      <c r="A33" s="459"/>
      <c r="B33" s="323"/>
      <c r="C33" s="336" t="s">
        <v>837</v>
      </c>
      <c r="D33" s="59" t="s">
        <v>126</v>
      </c>
      <c r="E33" s="213" t="s">
        <v>602</v>
      </c>
      <c r="F33" s="323"/>
      <c r="G33" s="59" t="s">
        <v>613</v>
      </c>
      <c r="H33" s="304" t="s">
        <v>599</v>
      </c>
      <c r="I33" s="33">
        <f t="shared" si="3"/>
        <v>385000</v>
      </c>
      <c r="J33" s="33">
        <v>0</v>
      </c>
      <c r="K33" s="33">
        <v>33000</v>
      </c>
      <c r="L33" s="33">
        <v>33000</v>
      </c>
      <c r="M33" s="33">
        <v>33000</v>
      </c>
      <c r="N33" s="33">
        <v>33000</v>
      </c>
      <c r="O33" s="33">
        <v>44000</v>
      </c>
      <c r="P33" s="33">
        <v>33000</v>
      </c>
      <c r="Q33" s="33">
        <v>33000</v>
      </c>
      <c r="R33" s="33">
        <v>44000</v>
      </c>
      <c r="S33" s="33">
        <v>33000</v>
      </c>
      <c r="T33" s="33">
        <v>33000</v>
      </c>
      <c r="U33" s="33">
        <v>33000</v>
      </c>
      <c r="V33" s="577"/>
    </row>
    <row r="34" spans="1:22" ht="87.6" customHeight="1" x14ac:dyDescent="0.25">
      <c r="A34" s="459"/>
      <c r="B34" s="323"/>
      <c r="C34" s="336" t="s">
        <v>666</v>
      </c>
      <c r="D34" s="59" t="s">
        <v>126</v>
      </c>
      <c r="E34" s="213" t="s">
        <v>602</v>
      </c>
      <c r="F34" s="323"/>
      <c r="G34" s="59" t="s">
        <v>613</v>
      </c>
      <c r="H34" s="304" t="s">
        <v>599</v>
      </c>
      <c r="I34" s="33">
        <f t="shared" si="3"/>
        <v>302500</v>
      </c>
      <c r="J34" s="33">
        <v>0</v>
      </c>
      <c r="K34" s="33">
        <v>0</v>
      </c>
      <c r="L34" s="33">
        <v>44000</v>
      </c>
      <c r="M34" s="33">
        <v>22000</v>
      </c>
      <c r="N34" s="33">
        <v>33000</v>
      </c>
      <c r="O34" s="33">
        <v>33000</v>
      </c>
      <c r="P34" s="33">
        <v>22000</v>
      </c>
      <c r="Q34" s="33">
        <v>33000</v>
      </c>
      <c r="R34" s="33">
        <v>33000</v>
      </c>
      <c r="S34" s="33">
        <v>27500</v>
      </c>
      <c r="T34" s="33">
        <v>27500</v>
      </c>
      <c r="U34" s="33">
        <v>27500</v>
      </c>
      <c r="V34" s="577"/>
    </row>
    <row r="35" spans="1:22" ht="87.6" customHeight="1" x14ac:dyDescent="0.25">
      <c r="A35" s="460"/>
      <c r="B35" s="323"/>
      <c r="C35" s="336" t="s">
        <v>691</v>
      </c>
      <c r="D35" s="59" t="s">
        <v>126</v>
      </c>
      <c r="E35" s="213" t="s">
        <v>602</v>
      </c>
      <c r="F35" s="323"/>
      <c r="G35" s="59" t="s">
        <v>614</v>
      </c>
      <c r="H35" s="304" t="s">
        <v>596</v>
      </c>
      <c r="I35" s="33">
        <f t="shared" si="3"/>
        <v>11</v>
      </c>
      <c r="J35" s="33">
        <v>0</v>
      </c>
      <c r="K35" s="33">
        <v>0</v>
      </c>
      <c r="L35" s="33">
        <v>2</v>
      </c>
      <c r="M35" s="33"/>
      <c r="N35" s="33"/>
      <c r="O35" s="33">
        <v>3</v>
      </c>
      <c r="P35" s="33"/>
      <c r="Q35" s="33"/>
      <c r="R35" s="33">
        <v>3</v>
      </c>
      <c r="S35" s="33"/>
      <c r="T35" s="33"/>
      <c r="U35" s="33">
        <v>3</v>
      </c>
      <c r="V35" s="577"/>
    </row>
    <row r="36" spans="1:22" ht="50.25" customHeight="1" x14ac:dyDescent="0.25">
      <c r="A36" s="450" t="s">
        <v>137</v>
      </c>
      <c r="B36" s="451"/>
      <c r="C36" s="451"/>
      <c r="D36" s="451"/>
      <c r="E36" s="451"/>
      <c r="F36" s="451"/>
      <c r="G36" s="452"/>
      <c r="H36" s="32" t="s">
        <v>138</v>
      </c>
      <c r="I36" s="33">
        <f t="shared" si="3"/>
        <v>500</v>
      </c>
      <c r="J36" s="33"/>
      <c r="K36" s="33"/>
      <c r="L36" s="33">
        <f t="shared" ref="L36" si="4">+L40</f>
        <v>125</v>
      </c>
      <c r="M36" s="33">
        <f t="shared" ref="M36:U36" si="5">+M40</f>
        <v>0</v>
      </c>
      <c r="N36" s="33">
        <f t="shared" si="5"/>
        <v>0</v>
      </c>
      <c r="O36" s="33">
        <f t="shared" si="5"/>
        <v>125</v>
      </c>
      <c r="P36" s="33">
        <f t="shared" si="5"/>
        <v>0</v>
      </c>
      <c r="Q36" s="33">
        <f t="shared" si="5"/>
        <v>0</v>
      </c>
      <c r="R36" s="33">
        <f t="shared" si="5"/>
        <v>125</v>
      </c>
      <c r="S36" s="33">
        <f t="shared" si="5"/>
        <v>0</v>
      </c>
      <c r="T36" s="33">
        <f t="shared" si="5"/>
        <v>125</v>
      </c>
      <c r="U36" s="33">
        <f t="shared" si="5"/>
        <v>0</v>
      </c>
      <c r="V36" s="577"/>
    </row>
    <row r="37" spans="1:22" s="79" customFormat="1" ht="126.75" customHeight="1" x14ac:dyDescent="0.25">
      <c r="A37" s="462" t="s">
        <v>446</v>
      </c>
      <c r="B37" s="45"/>
      <c r="C37" s="337" t="s">
        <v>617</v>
      </c>
      <c r="D37" s="217" t="s">
        <v>126</v>
      </c>
      <c r="E37" s="45" t="s">
        <v>449</v>
      </c>
      <c r="F37" s="45" t="s">
        <v>448</v>
      </c>
      <c r="G37" s="45" t="s">
        <v>695</v>
      </c>
      <c r="H37" s="45" t="s">
        <v>140</v>
      </c>
      <c r="I37" s="33">
        <f t="shared" si="3"/>
        <v>700</v>
      </c>
      <c r="J37" s="33">
        <v>200</v>
      </c>
      <c r="K37" s="33">
        <v>200</v>
      </c>
      <c r="L37" s="33">
        <v>300</v>
      </c>
      <c r="M37" s="33"/>
      <c r="N37" s="33"/>
      <c r="O37" s="33"/>
      <c r="P37" s="33"/>
      <c r="Q37" s="33"/>
      <c r="R37" s="33"/>
      <c r="S37" s="33"/>
      <c r="T37" s="33"/>
      <c r="U37" s="33"/>
      <c r="V37" s="577"/>
    </row>
    <row r="38" spans="1:22" s="79" customFormat="1" ht="126.75" customHeight="1" x14ac:dyDescent="0.25">
      <c r="A38" s="463"/>
      <c r="B38" s="45"/>
      <c r="C38" s="338" t="s">
        <v>713</v>
      </c>
      <c r="D38" s="217" t="s">
        <v>126</v>
      </c>
      <c r="E38" s="45" t="s">
        <v>449</v>
      </c>
      <c r="F38" s="45" t="s">
        <v>448</v>
      </c>
      <c r="G38" s="45" t="s">
        <v>618</v>
      </c>
      <c r="H38" s="45" t="s">
        <v>252</v>
      </c>
      <c r="I38" s="33">
        <f t="shared" si="3"/>
        <v>4</v>
      </c>
      <c r="J38" s="33">
        <v>0</v>
      </c>
      <c r="K38" s="33">
        <v>0</v>
      </c>
      <c r="L38" s="33">
        <v>1</v>
      </c>
      <c r="M38" s="33"/>
      <c r="N38" s="33"/>
      <c r="O38" s="33">
        <v>1</v>
      </c>
      <c r="P38" s="33"/>
      <c r="Q38" s="33"/>
      <c r="R38" s="33">
        <v>1</v>
      </c>
      <c r="S38" s="33">
        <v>1</v>
      </c>
      <c r="T38" s="33"/>
      <c r="U38" s="33"/>
      <c r="V38" s="577"/>
    </row>
    <row r="39" spans="1:22" s="79" customFormat="1" ht="126.75" hidden="1" customHeight="1" x14ac:dyDescent="0.25">
      <c r="A39" s="463"/>
      <c r="B39" s="45"/>
      <c r="C39" s="337" t="s">
        <v>447</v>
      </c>
      <c r="D39" s="217" t="s">
        <v>126</v>
      </c>
      <c r="E39" s="45" t="s">
        <v>449</v>
      </c>
      <c r="F39" s="45" t="s">
        <v>448</v>
      </c>
      <c r="G39" s="45" t="s">
        <v>618</v>
      </c>
      <c r="H39" s="45" t="s">
        <v>140</v>
      </c>
      <c r="I39" s="33">
        <f t="shared" si="3"/>
        <v>700</v>
      </c>
      <c r="J39" s="33">
        <v>0</v>
      </c>
      <c r="K39" s="33">
        <v>0</v>
      </c>
      <c r="L39" s="33">
        <v>0</v>
      </c>
      <c r="M39" s="33"/>
      <c r="N39" s="33"/>
      <c r="O39" s="33">
        <v>232</v>
      </c>
      <c r="P39" s="33"/>
      <c r="Q39" s="33"/>
      <c r="R39" s="33">
        <v>234</v>
      </c>
      <c r="S39" s="33"/>
      <c r="T39" s="33">
        <v>234</v>
      </c>
      <c r="U39" s="33"/>
      <c r="V39" s="577"/>
    </row>
    <row r="40" spans="1:22" ht="81.75" customHeight="1" x14ac:dyDescent="0.25">
      <c r="A40" s="463"/>
      <c r="B40" s="326" t="s">
        <v>139</v>
      </c>
      <c r="C40" s="337" t="s">
        <v>696</v>
      </c>
      <c r="D40" s="217" t="s">
        <v>39</v>
      </c>
      <c r="E40" s="217" t="s">
        <v>449</v>
      </c>
      <c r="F40" s="217" t="s">
        <v>448</v>
      </c>
      <c r="G40" s="217" t="s">
        <v>616</v>
      </c>
      <c r="H40" s="217" t="s">
        <v>450</v>
      </c>
      <c r="I40" s="33">
        <f t="shared" si="3"/>
        <v>500</v>
      </c>
      <c r="J40" s="33">
        <v>0</v>
      </c>
      <c r="K40" s="33">
        <v>0</v>
      </c>
      <c r="L40" s="33">
        <v>125</v>
      </c>
      <c r="M40" s="33"/>
      <c r="N40" s="33"/>
      <c r="O40" s="33">
        <v>125</v>
      </c>
      <c r="P40" s="33"/>
      <c r="Q40" s="33"/>
      <c r="R40" s="33">
        <v>125</v>
      </c>
      <c r="S40" s="33"/>
      <c r="T40" s="33">
        <v>125</v>
      </c>
      <c r="U40" s="33"/>
      <c r="V40" s="577"/>
    </row>
    <row r="41" spans="1:22" ht="81.75" customHeight="1" x14ac:dyDescent="0.25">
      <c r="A41" s="464"/>
      <c r="B41" s="326"/>
      <c r="C41" s="337" t="s">
        <v>615</v>
      </c>
      <c r="D41" s="217" t="s">
        <v>126</v>
      </c>
      <c r="E41" s="45" t="s">
        <v>449</v>
      </c>
      <c r="F41" s="45" t="s">
        <v>448</v>
      </c>
      <c r="G41" s="39" t="s">
        <v>618</v>
      </c>
      <c r="H41" s="39" t="s">
        <v>451</v>
      </c>
      <c r="I41" s="33">
        <f t="shared" si="3"/>
        <v>1</v>
      </c>
      <c r="J41" s="33">
        <v>0</v>
      </c>
      <c r="K41" s="33">
        <v>0</v>
      </c>
      <c r="L41" s="33">
        <v>0</v>
      </c>
      <c r="M41" s="33"/>
      <c r="N41" s="33"/>
      <c r="O41" s="33"/>
      <c r="P41" s="33"/>
      <c r="Q41" s="33"/>
      <c r="R41" s="33">
        <v>1</v>
      </c>
      <c r="S41" s="33"/>
      <c r="T41" s="33"/>
      <c r="U41" s="33"/>
      <c r="V41" s="578"/>
    </row>
    <row r="42" spans="1:22" ht="33.75" customHeight="1" x14ac:dyDescent="0.25">
      <c r="A42" s="422" t="s">
        <v>619</v>
      </c>
      <c r="B42" s="423"/>
      <c r="C42" s="423"/>
      <c r="D42" s="423"/>
      <c r="E42" s="423"/>
      <c r="F42" s="423"/>
      <c r="G42" s="424"/>
      <c r="H42" s="32" t="s">
        <v>142</v>
      </c>
      <c r="I42" s="33">
        <v>230</v>
      </c>
      <c r="J42" s="33"/>
      <c r="K42" s="33"/>
      <c r="L42" s="33" t="e">
        <f>+L43+L44+#REF!</f>
        <v>#REF!</v>
      </c>
      <c r="M42" s="33" t="e">
        <f>+M43+M44+#REF!</f>
        <v>#REF!</v>
      </c>
      <c r="N42" s="33" t="e">
        <f>+N43+N44+#REF!</f>
        <v>#REF!</v>
      </c>
      <c r="O42" s="33" t="e">
        <f>+O43+O44+#REF!</f>
        <v>#REF!</v>
      </c>
      <c r="P42" s="33" t="e">
        <f>+P43+P44+#REF!</f>
        <v>#REF!</v>
      </c>
      <c r="Q42" s="33" t="e">
        <f>+Q43+Q44+#REF!</f>
        <v>#REF!</v>
      </c>
      <c r="R42" s="33" t="e">
        <f>+R43+R44+#REF!</f>
        <v>#REF!</v>
      </c>
      <c r="S42" s="33" t="e">
        <f>+S43+S44+#REF!</f>
        <v>#REF!</v>
      </c>
      <c r="T42" s="33" t="e">
        <f>+T43+T44+#REF!</f>
        <v>#REF!</v>
      </c>
      <c r="U42" s="33" t="e">
        <f>+U43+U44+#REF!</f>
        <v>#REF!</v>
      </c>
      <c r="V42" s="33"/>
    </row>
    <row r="43" spans="1:22" ht="87.75" hidden="1" customHeight="1" x14ac:dyDescent="0.25">
      <c r="A43" s="764" t="s">
        <v>778</v>
      </c>
      <c r="B43" s="324"/>
      <c r="C43" s="339"/>
      <c r="D43" s="139"/>
      <c r="E43" s="206"/>
      <c r="F43" s="45"/>
      <c r="G43" s="14"/>
      <c r="H43" s="14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472" t="s">
        <v>914</v>
      </c>
    </row>
    <row r="44" spans="1:22" ht="87.75" customHeight="1" x14ac:dyDescent="0.25">
      <c r="A44" s="765"/>
      <c r="B44" s="324"/>
      <c r="C44" s="339" t="s">
        <v>698</v>
      </c>
      <c r="D44" s="139" t="s">
        <v>39</v>
      </c>
      <c r="E44" s="45" t="s">
        <v>699</v>
      </c>
      <c r="F44" s="206" t="s">
        <v>457</v>
      </c>
      <c r="G44" s="14" t="s">
        <v>700</v>
      </c>
      <c r="H44" s="14" t="s">
        <v>142</v>
      </c>
      <c r="I44" s="33">
        <f>SUM(J44:U44)</f>
        <v>230</v>
      </c>
      <c r="J44" s="33">
        <v>0</v>
      </c>
      <c r="K44" s="33">
        <v>0</v>
      </c>
      <c r="L44" s="33">
        <v>20</v>
      </c>
      <c r="M44" s="33">
        <v>20</v>
      </c>
      <c r="N44" s="33">
        <v>20</v>
      </c>
      <c r="O44" s="33">
        <v>20</v>
      </c>
      <c r="P44" s="33">
        <v>20</v>
      </c>
      <c r="Q44" s="33">
        <v>20</v>
      </c>
      <c r="R44" s="33">
        <v>20</v>
      </c>
      <c r="S44" s="33">
        <v>20</v>
      </c>
      <c r="T44" s="33">
        <v>50</v>
      </c>
      <c r="U44" s="33">
        <v>20</v>
      </c>
      <c r="V44" s="473"/>
    </row>
    <row r="45" spans="1:22" ht="34.5" customHeight="1" x14ac:dyDescent="0.25">
      <c r="A45" s="422" t="s">
        <v>739</v>
      </c>
      <c r="B45" s="423"/>
      <c r="C45" s="423"/>
      <c r="D45" s="423"/>
      <c r="E45" s="423"/>
      <c r="F45" s="423"/>
      <c r="G45" s="424"/>
      <c r="H45" s="32" t="s">
        <v>376</v>
      </c>
      <c r="I45" s="33">
        <f>+I46</f>
        <v>61113</v>
      </c>
      <c r="J45" s="33">
        <f t="shared" ref="J45:U45" si="6">+J46</f>
        <v>0</v>
      </c>
      <c r="K45" s="33">
        <f t="shared" si="6"/>
        <v>0</v>
      </c>
      <c r="L45" s="33">
        <f t="shared" si="6"/>
        <v>12000</v>
      </c>
      <c r="M45" s="33">
        <f t="shared" si="6"/>
        <v>0</v>
      </c>
      <c r="N45" s="33">
        <f t="shared" si="6"/>
        <v>0</v>
      </c>
      <c r="O45" s="33">
        <f t="shared" si="6"/>
        <v>17334</v>
      </c>
      <c r="P45" s="33">
        <f t="shared" si="6"/>
        <v>0</v>
      </c>
      <c r="Q45" s="33">
        <f t="shared" si="6"/>
        <v>0</v>
      </c>
      <c r="R45" s="33">
        <f t="shared" si="6"/>
        <v>23112</v>
      </c>
      <c r="S45" s="33">
        <f t="shared" si="6"/>
        <v>0</v>
      </c>
      <c r="T45" s="33">
        <f t="shared" si="6"/>
        <v>0</v>
      </c>
      <c r="U45" s="33">
        <f t="shared" si="6"/>
        <v>8667</v>
      </c>
      <c r="V45" s="33"/>
    </row>
    <row r="46" spans="1:22" ht="84.75" customHeight="1" x14ac:dyDescent="0.25">
      <c r="A46" s="471" t="s">
        <v>918</v>
      </c>
      <c r="B46" s="365"/>
      <c r="C46" s="339" t="s">
        <v>758</v>
      </c>
      <c r="D46" s="139" t="s">
        <v>39</v>
      </c>
      <c r="E46" s="206" t="s">
        <v>505</v>
      </c>
      <c r="F46" s="206" t="s">
        <v>174</v>
      </c>
      <c r="G46" s="14" t="s">
        <v>504</v>
      </c>
      <c r="H46" s="304" t="s">
        <v>376</v>
      </c>
      <c r="I46" s="33">
        <f>SUM(J46:U46)</f>
        <v>61113</v>
      </c>
      <c r="J46" s="33">
        <v>0</v>
      </c>
      <c r="K46" s="33">
        <v>0</v>
      </c>
      <c r="L46" s="33">
        <v>12000</v>
      </c>
      <c r="M46" s="33"/>
      <c r="N46" s="33"/>
      <c r="O46" s="33">
        <v>17334</v>
      </c>
      <c r="P46" s="33"/>
      <c r="Q46" s="33"/>
      <c r="R46" s="33">
        <v>23112</v>
      </c>
      <c r="S46" s="33"/>
      <c r="T46" s="33"/>
      <c r="U46" s="33">
        <v>8667</v>
      </c>
      <c r="V46" s="733" t="s">
        <v>914</v>
      </c>
    </row>
    <row r="47" spans="1:22" ht="84.75" customHeight="1" x14ac:dyDescent="0.25">
      <c r="A47" s="471"/>
      <c r="B47" s="365"/>
      <c r="C47" s="339" t="s">
        <v>782</v>
      </c>
      <c r="D47" s="139" t="s">
        <v>126</v>
      </c>
      <c r="E47" s="206" t="s">
        <v>492</v>
      </c>
      <c r="F47" s="206"/>
      <c r="G47" s="220" t="s">
        <v>783</v>
      </c>
      <c r="H47" s="304" t="s">
        <v>784</v>
      </c>
      <c r="I47" s="33">
        <f>SUM(J47:U47)</f>
        <v>480</v>
      </c>
      <c r="J47" s="33">
        <v>76</v>
      </c>
      <c r="K47" s="33">
        <v>102</v>
      </c>
      <c r="L47" s="33">
        <v>102</v>
      </c>
      <c r="M47" s="33"/>
      <c r="N47" s="33"/>
      <c r="O47" s="33"/>
      <c r="P47" s="33"/>
      <c r="Q47" s="33"/>
      <c r="R47" s="33"/>
      <c r="S47" s="33"/>
      <c r="T47" s="33"/>
      <c r="U47" s="33">
        <v>200</v>
      </c>
      <c r="V47" s="735"/>
    </row>
    <row r="48" spans="1:22" ht="27.75" customHeight="1" x14ac:dyDescent="0.25">
      <c r="A48" s="447" t="s">
        <v>620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  <c r="R48" s="448"/>
      <c r="S48" s="448"/>
      <c r="T48" s="448"/>
      <c r="U48" s="448"/>
      <c r="V48" s="449"/>
    </row>
    <row r="49" spans="1:22" ht="34.5" customHeight="1" x14ac:dyDescent="0.25">
      <c r="A49" s="422" t="s">
        <v>741</v>
      </c>
      <c r="B49" s="423"/>
      <c r="C49" s="423"/>
      <c r="D49" s="423"/>
      <c r="E49" s="423"/>
      <c r="F49" s="423"/>
      <c r="G49" s="424"/>
      <c r="H49" s="32" t="s">
        <v>453</v>
      </c>
      <c r="I49" s="33">
        <f t="shared" ref="I49:I55" si="7">SUM(J49:U49)</f>
        <v>9800</v>
      </c>
      <c r="J49" s="33"/>
      <c r="K49" s="33"/>
      <c r="L49" s="33">
        <f>+L51+L52+L53+L54+L55</f>
        <v>2450</v>
      </c>
      <c r="M49" s="33">
        <f t="shared" ref="M49:U49" si="8">+M51+M52+M53+M54+M55</f>
        <v>0</v>
      </c>
      <c r="N49" s="33">
        <f t="shared" si="8"/>
        <v>0</v>
      </c>
      <c r="O49" s="33">
        <f t="shared" si="8"/>
        <v>2450</v>
      </c>
      <c r="P49" s="33">
        <f t="shared" si="8"/>
        <v>0</v>
      </c>
      <c r="Q49" s="33">
        <f t="shared" si="8"/>
        <v>0</v>
      </c>
      <c r="R49" s="33">
        <f t="shared" si="8"/>
        <v>2450</v>
      </c>
      <c r="S49" s="33">
        <f t="shared" si="8"/>
        <v>0</v>
      </c>
      <c r="T49" s="33">
        <f t="shared" si="8"/>
        <v>2450</v>
      </c>
      <c r="U49" s="33">
        <f t="shared" si="8"/>
        <v>0</v>
      </c>
      <c r="V49" s="33"/>
    </row>
    <row r="50" spans="1:22" s="294" customFormat="1" ht="55.2" x14ac:dyDescent="0.25">
      <c r="A50" s="474" t="s">
        <v>779</v>
      </c>
      <c r="B50" s="49"/>
      <c r="C50" s="57" t="s">
        <v>555</v>
      </c>
      <c r="D50" s="49" t="s">
        <v>126</v>
      </c>
      <c r="E50" s="57" t="s">
        <v>76</v>
      </c>
      <c r="F50" s="57" t="s">
        <v>452</v>
      </c>
      <c r="G50" s="49" t="s">
        <v>556</v>
      </c>
      <c r="H50" s="264" t="s">
        <v>100</v>
      </c>
      <c r="I50" s="33">
        <f t="shared" si="7"/>
        <v>2</v>
      </c>
      <c r="J50" s="33"/>
      <c r="K50" s="33"/>
      <c r="L50" s="33"/>
      <c r="M50" s="33"/>
      <c r="N50" s="33"/>
      <c r="O50" s="33">
        <v>1</v>
      </c>
      <c r="P50" s="33"/>
      <c r="Q50" s="33"/>
      <c r="R50" s="33">
        <v>1</v>
      </c>
      <c r="S50" s="33"/>
      <c r="T50" s="33"/>
      <c r="U50" s="33"/>
      <c r="V50" s="737" t="s">
        <v>914</v>
      </c>
    </row>
    <row r="51" spans="1:22" ht="142.94999999999999" customHeight="1" x14ac:dyDescent="0.25">
      <c r="A51" s="475"/>
      <c r="B51" s="39"/>
      <c r="C51" s="341" t="s">
        <v>838</v>
      </c>
      <c r="D51" s="39" t="s">
        <v>39</v>
      </c>
      <c r="E51" s="45" t="s">
        <v>452</v>
      </c>
      <c r="F51" s="39" t="s">
        <v>457</v>
      </c>
      <c r="G51" s="39" t="s">
        <v>454</v>
      </c>
      <c r="H51" s="304" t="s">
        <v>453</v>
      </c>
      <c r="I51" s="33">
        <f t="shared" si="7"/>
        <v>500</v>
      </c>
      <c r="J51" s="33">
        <v>0</v>
      </c>
      <c r="K51" s="33">
        <v>0</v>
      </c>
      <c r="L51" s="33">
        <v>125</v>
      </c>
      <c r="M51" s="33"/>
      <c r="N51" s="33"/>
      <c r="O51" s="33">
        <v>125</v>
      </c>
      <c r="P51" s="33"/>
      <c r="Q51" s="33"/>
      <c r="R51" s="33">
        <v>125</v>
      </c>
      <c r="S51" s="33"/>
      <c r="T51" s="33">
        <v>125</v>
      </c>
      <c r="U51" s="33"/>
      <c r="V51" s="738"/>
    </row>
    <row r="52" spans="1:22" ht="68.25" customHeight="1" x14ac:dyDescent="0.25">
      <c r="A52" s="475"/>
      <c r="B52" s="39"/>
      <c r="C52" s="341" t="s">
        <v>455</v>
      </c>
      <c r="D52" s="39" t="s">
        <v>39</v>
      </c>
      <c r="E52" s="45" t="s">
        <v>452</v>
      </c>
      <c r="F52" s="39" t="s">
        <v>457</v>
      </c>
      <c r="G52" s="39" t="s">
        <v>458</v>
      </c>
      <c r="H52" s="304" t="s">
        <v>453</v>
      </c>
      <c r="I52" s="33">
        <f t="shared" si="7"/>
        <v>7000</v>
      </c>
      <c r="J52" s="33">
        <v>0</v>
      </c>
      <c r="K52" s="33">
        <v>0</v>
      </c>
      <c r="L52" s="33">
        <v>1750</v>
      </c>
      <c r="M52" s="33"/>
      <c r="N52" s="33"/>
      <c r="O52" s="33">
        <v>1750</v>
      </c>
      <c r="P52" s="33"/>
      <c r="Q52" s="33"/>
      <c r="R52" s="33">
        <v>1750</v>
      </c>
      <c r="S52" s="33"/>
      <c r="T52" s="33">
        <v>1750</v>
      </c>
      <c r="U52" s="33"/>
      <c r="V52" s="738"/>
    </row>
    <row r="53" spans="1:22" ht="68.25" customHeight="1" x14ac:dyDescent="0.25">
      <c r="A53" s="475"/>
      <c r="B53" s="39"/>
      <c r="C53" s="341" t="s">
        <v>839</v>
      </c>
      <c r="D53" s="39" t="s">
        <v>39</v>
      </c>
      <c r="E53" s="45" t="s">
        <v>452</v>
      </c>
      <c r="F53" s="39" t="s">
        <v>457</v>
      </c>
      <c r="G53" s="39" t="s">
        <v>458</v>
      </c>
      <c r="H53" s="304" t="s">
        <v>453</v>
      </c>
      <c r="I53" s="33">
        <f t="shared" si="7"/>
        <v>1000</v>
      </c>
      <c r="J53" s="33">
        <v>0</v>
      </c>
      <c r="K53" s="33">
        <v>0</v>
      </c>
      <c r="L53" s="33">
        <v>250</v>
      </c>
      <c r="M53" s="33"/>
      <c r="N53" s="33"/>
      <c r="O53" s="33">
        <v>250</v>
      </c>
      <c r="P53" s="33"/>
      <c r="Q53" s="33"/>
      <c r="R53" s="33">
        <v>250</v>
      </c>
      <c r="S53" s="33"/>
      <c r="T53" s="33">
        <v>250</v>
      </c>
      <c r="U53" s="33"/>
      <c r="V53" s="738"/>
    </row>
    <row r="54" spans="1:22" ht="68.25" customHeight="1" x14ac:dyDescent="0.25">
      <c r="A54" s="475"/>
      <c r="B54" s="39"/>
      <c r="C54" s="341" t="s">
        <v>840</v>
      </c>
      <c r="D54" s="39" t="s">
        <v>39</v>
      </c>
      <c r="E54" s="45" t="s">
        <v>452</v>
      </c>
      <c r="F54" s="39" t="s">
        <v>457</v>
      </c>
      <c r="G54" s="39" t="s">
        <v>458</v>
      </c>
      <c r="H54" s="304" t="s">
        <v>453</v>
      </c>
      <c r="I54" s="33">
        <f t="shared" si="7"/>
        <v>1000</v>
      </c>
      <c r="J54" s="33">
        <v>0</v>
      </c>
      <c r="K54" s="33"/>
      <c r="L54" s="33">
        <v>250</v>
      </c>
      <c r="M54" s="33"/>
      <c r="N54" s="33"/>
      <c r="O54" s="33">
        <v>250</v>
      </c>
      <c r="P54" s="33"/>
      <c r="Q54" s="33"/>
      <c r="R54" s="33">
        <v>250</v>
      </c>
      <c r="S54" s="33"/>
      <c r="T54" s="33">
        <v>250</v>
      </c>
      <c r="U54" s="33"/>
      <c r="V54" s="738"/>
    </row>
    <row r="55" spans="1:22" ht="68.25" customHeight="1" x14ac:dyDescent="0.25">
      <c r="A55" s="476"/>
      <c r="B55" s="39"/>
      <c r="C55" s="341" t="s">
        <v>841</v>
      </c>
      <c r="D55" s="39" t="s">
        <v>39</v>
      </c>
      <c r="E55" s="45" t="s">
        <v>452</v>
      </c>
      <c r="F55" s="39" t="s">
        <v>457</v>
      </c>
      <c r="G55" s="39" t="s">
        <v>454</v>
      </c>
      <c r="H55" s="304" t="s">
        <v>453</v>
      </c>
      <c r="I55" s="33">
        <f t="shared" si="7"/>
        <v>300</v>
      </c>
      <c r="J55" s="33">
        <v>0</v>
      </c>
      <c r="K55" s="33">
        <v>0</v>
      </c>
      <c r="L55" s="33">
        <v>75</v>
      </c>
      <c r="M55" s="33"/>
      <c r="N55" s="33"/>
      <c r="O55" s="33">
        <v>75</v>
      </c>
      <c r="P55" s="33"/>
      <c r="Q55" s="33"/>
      <c r="R55" s="33">
        <v>75</v>
      </c>
      <c r="S55" s="33"/>
      <c r="T55" s="33">
        <v>75</v>
      </c>
      <c r="U55" s="33"/>
      <c r="V55" s="739"/>
    </row>
    <row r="56" spans="1:22" ht="85.5" customHeight="1" x14ac:dyDescent="0.25">
      <c r="A56" s="325" t="s">
        <v>780</v>
      </c>
      <c r="B56" s="39" t="s">
        <v>143</v>
      </c>
      <c r="C56" s="341" t="s">
        <v>456</v>
      </c>
      <c r="D56" s="39" t="s">
        <v>280</v>
      </c>
      <c r="E56" s="341" t="s">
        <v>452</v>
      </c>
      <c r="F56" s="39" t="s">
        <v>78</v>
      </c>
      <c r="G56" s="39" t="s">
        <v>460</v>
      </c>
      <c r="H56" s="39" t="s">
        <v>459</v>
      </c>
      <c r="I56" s="33">
        <f>SUM(J56:U56)</f>
        <v>16</v>
      </c>
      <c r="J56" s="33">
        <v>0</v>
      </c>
      <c r="K56" s="33">
        <v>0</v>
      </c>
      <c r="L56" s="33">
        <v>4</v>
      </c>
      <c r="M56" s="33"/>
      <c r="N56" s="33"/>
      <c r="O56" s="33">
        <v>4</v>
      </c>
      <c r="P56" s="33"/>
      <c r="Q56" s="33"/>
      <c r="R56" s="33">
        <v>4</v>
      </c>
      <c r="S56" s="33"/>
      <c r="T56" s="33">
        <v>4</v>
      </c>
      <c r="U56" s="33"/>
      <c r="V56" s="740" t="s">
        <v>914</v>
      </c>
    </row>
    <row r="57" spans="1:22" ht="32.25" customHeight="1" x14ac:dyDescent="0.25">
      <c r="A57" s="422" t="s">
        <v>147</v>
      </c>
      <c r="B57" s="423"/>
      <c r="C57" s="423"/>
      <c r="D57" s="423"/>
      <c r="E57" s="423"/>
      <c r="F57" s="423"/>
      <c r="G57" s="424"/>
      <c r="H57" s="46" t="s">
        <v>491</v>
      </c>
      <c r="I57" s="33">
        <f>SUM(J57:U57)</f>
        <v>170</v>
      </c>
      <c r="J57" s="33">
        <f t="shared" ref="J57:U57" si="9">+J58</f>
        <v>50</v>
      </c>
      <c r="K57" s="33">
        <f t="shared" si="9"/>
        <v>50</v>
      </c>
      <c r="L57" s="33">
        <f t="shared" si="9"/>
        <v>50</v>
      </c>
      <c r="M57" s="33">
        <f t="shared" si="9"/>
        <v>0</v>
      </c>
      <c r="N57" s="33">
        <f t="shared" si="9"/>
        <v>0</v>
      </c>
      <c r="O57" s="33">
        <f t="shared" si="9"/>
        <v>0</v>
      </c>
      <c r="P57" s="33">
        <f t="shared" si="9"/>
        <v>0</v>
      </c>
      <c r="Q57" s="33">
        <f t="shared" si="9"/>
        <v>20</v>
      </c>
      <c r="R57" s="33">
        <f t="shared" si="9"/>
        <v>0</v>
      </c>
      <c r="S57" s="33">
        <f t="shared" si="9"/>
        <v>0</v>
      </c>
      <c r="T57" s="33">
        <f t="shared" si="9"/>
        <v>0</v>
      </c>
      <c r="U57" s="33">
        <f t="shared" si="9"/>
        <v>0</v>
      </c>
      <c r="V57" s="33"/>
    </row>
    <row r="58" spans="1:22" s="294" customFormat="1" ht="118.5" customHeight="1" x14ac:dyDescent="0.25">
      <c r="A58" s="357" t="s">
        <v>781</v>
      </c>
      <c r="B58" s="357"/>
      <c r="C58" s="357" t="s">
        <v>842</v>
      </c>
      <c r="D58" s="359" t="s">
        <v>331</v>
      </c>
      <c r="E58" s="357" t="s">
        <v>307</v>
      </c>
      <c r="F58" s="357" t="s">
        <v>78</v>
      </c>
      <c r="G58" s="360" t="s">
        <v>338</v>
      </c>
      <c r="H58" s="49" t="s">
        <v>491</v>
      </c>
      <c r="I58" s="33">
        <f>SUM(J58:U58)</f>
        <v>170</v>
      </c>
      <c r="J58" s="33">
        <v>50</v>
      </c>
      <c r="K58" s="33">
        <v>50</v>
      </c>
      <c r="L58" s="33">
        <v>50</v>
      </c>
      <c r="M58" s="33"/>
      <c r="N58" s="33"/>
      <c r="O58" s="33"/>
      <c r="P58" s="33"/>
      <c r="Q58" s="33">
        <v>20</v>
      </c>
      <c r="R58" s="33"/>
      <c r="S58" s="33"/>
      <c r="T58" s="33"/>
      <c r="U58" s="33"/>
      <c r="V58" s="736" t="s">
        <v>914</v>
      </c>
    </row>
    <row r="59" spans="1:22" ht="14.25" customHeight="1" x14ac:dyDescent="0.25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4"/>
    </row>
    <row r="60" spans="1:22" ht="14.25" customHeight="1" x14ac:dyDescent="0.25">
      <c r="A60" s="73"/>
      <c r="B60" s="25"/>
      <c r="C60" s="25"/>
      <c r="D60" s="25"/>
      <c r="E60" s="25"/>
      <c r="F60" s="25"/>
      <c r="G60" s="25"/>
      <c r="H60" s="25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1:22" ht="14.25" customHeight="1" x14ac:dyDescent="0.25">
      <c r="A61" s="73"/>
      <c r="B61" s="25"/>
      <c r="C61" s="25"/>
      <c r="D61" s="25"/>
      <c r="E61" s="25"/>
      <c r="F61" s="25"/>
      <c r="G61" s="25"/>
      <c r="H61" s="25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1:22" ht="14.25" customHeight="1" x14ac:dyDescent="0.25">
      <c r="A62" s="73"/>
      <c r="B62" s="25"/>
      <c r="C62" s="25"/>
      <c r="D62" s="25"/>
      <c r="E62" s="25"/>
      <c r="F62" s="25"/>
      <c r="G62" s="25"/>
      <c r="H62" s="25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1:22" ht="14.25" customHeight="1" x14ac:dyDescent="0.25">
      <c r="A63" s="73"/>
      <c r="B63" s="25"/>
      <c r="C63" s="25"/>
      <c r="D63" s="25"/>
      <c r="E63" s="25"/>
      <c r="F63" s="25"/>
      <c r="G63" s="25"/>
      <c r="H63" s="25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ht="14.25" customHeight="1" x14ac:dyDescent="0.25">
      <c r="A64" s="73"/>
      <c r="B64" s="25"/>
      <c r="C64" s="25"/>
      <c r="D64" s="25"/>
      <c r="E64" s="25"/>
      <c r="F64" s="25"/>
      <c r="G64" s="25"/>
      <c r="H64" s="25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1:22" ht="14.25" customHeight="1" x14ac:dyDescent="0.25">
      <c r="A65" s="73"/>
      <c r="B65" s="25"/>
      <c r="C65" s="25"/>
      <c r="D65" s="25"/>
      <c r="E65" s="25"/>
      <c r="F65" s="25"/>
      <c r="G65" s="25"/>
      <c r="H65" s="25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1:22" ht="14.25" customHeight="1" x14ac:dyDescent="0.25">
      <c r="A66" s="73"/>
      <c r="B66" s="25"/>
      <c r="C66" s="25"/>
      <c r="D66" s="25"/>
      <c r="E66" s="25"/>
      <c r="F66" s="25"/>
      <c r="G66" s="25"/>
      <c r="H66" s="25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1:22" ht="14.25" customHeight="1" x14ac:dyDescent="0.25">
      <c r="A67" s="73"/>
      <c r="B67" s="25"/>
      <c r="C67" s="25"/>
      <c r="D67" s="25"/>
      <c r="E67" s="25"/>
      <c r="F67" s="25"/>
      <c r="G67" s="25"/>
      <c r="H67" s="25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1:22" ht="14.25" customHeight="1" x14ac:dyDescent="0.25">
      <c r="A68" s="73"/>
      <c r="B68" s="25"/>
      <c r="C68" s="25"/>
      <c r="D68" s="25"/>
      <c r="E68" s="25"/>
      <c r="F68" s="25"/>
      <c r="G68" s="25"/>
      <c r="H68" s="25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2" ht="14.25" customHeight="1" x14ac:dyDescent="0.25">
      <c r="A69" s="73"/>
      <c r="B69" s="25"/>
      <c r="C69" s="25"/>
      <c r="D69" s="25"/>
      <c r="E69" s="25"/>
      <c r="F69" s="25"/>
      <c r="G69" s="25"/>
      <c r="H69" s="2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2" ht="14.25" customHeight="1" x14ac:dyDescent="0.25">
      <c r="A70" s="73"/>
      <c r="B70" s="25"/>
      <c r="C70" s="25"/>
      <c r="D70" s="25"/>
      <c r="E70" s="25"/>
      <c r="F70" s="25"/>
      <c r="G70" s="25"/>
      <c r="H70" s="25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2" ht="14.25" customHeight="1" x14ac:dyDescent="0.25">
      <c r="A71" s="73"/>
      <c r="B71" s="25"/>
      <c r="C71" s="25"/>
      <c r="D71" s="25"/>
      <c r="E71" s="25"/>
      <c r="F71" s="25"/>
      <c r="G71" s="25"/>
      <c r="H71" s="25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2" ht="14.25" customHeight="1" x14ac:dyDescent="0.25">
      <c r="A72" s="73"/>
      <c r="B72" s="25"/>
      <c r="C72" s="25"/>
      <c r="D72" s="25"/>
      <c r="E72" s="25"/>
      <c r="F72" s="25"/>
      <c r="G72" s="25"/>
      <c r="H72" s="25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ht="14.25" customHeight="1" x14ac:dyDescent="0.25">
      <c r="A73" s="73"/>
      <c r="B73" s="25"/>
      <c r="C73" s="25"/>
      <c r="D73" s="25"/>
      <c r="E73" s="25"/>
      <c r="F73" s="25"/>
      <c r="G73" s="25"/>
      <c r="H73" s="25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2" ht="14.25" customHeight="1" x14ac:dyDescent="0.25">
      <c r="A74" s="73"/>
      <c r="B74" s="25"/>
      <c r="C74" s="25"/>
      <c r="D74" s="25"/>
      <c r="E74" s="25"/>
      <c r="F74" s="25"/>
      <c r="G74" s="25"/>
      <c r="H74" s="25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2" ht="14.25" customHeight="1" x14ac:dyDescent="0.25">
      <c r="A75" s="73"/>
      <c r="B75" s="25"/>
      <c r="C75" s="25"/>
      <c r="D75" s="25"/>
      <c r="E75" s="25"/>
      <c r="F75" s="25"/>
      <c r="G75" s="25"/>
      <c r="H75" s="25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1:22" ht="14.25" customHeight="1" x14ac:dyDescent="0.25">
      <c r="A76" s="73"/>
      <c r="B76" s="25"/>
      <c r="C76" s="25"/>
      <c r="D76" s="25"/>
      <c r="E76" s="25"/>
      <c r="F76" s="25"/>
      <c r="G76" s="25"/>
      <c r="H76" s="25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1:22" ht="14.25" customHeight="1" x14ac:dyDescent="0.25">
      <c r="A77" s="73"/>
      <c r="B77" s="25"/>
      <c r="C77" s="25"/>
      <c r="D77" s="25"/>
      <c r="E77" s="25"/>
      <c r="F77" s="25"/>
      <c r="G77" s="25"/>
      <c r="H77" s="25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ht="14.25" customHeight="1" x14ac:dyDescent="0.25">
      <c r="A78" s="73"/>
      <c r="B78" s="25"/>
      <c r="C78" s="25"/>
      <c r="D78" s="25"/>
      <c r="E78" s="25"/>
      <c r="F78" s="25"/>
      <c r="G78" s="25"/>
      <c r="H78" s="25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1:22" ht="14.25" customHeight="1" x14ac:dyDescent="0.25">
      <c r="A79" s="73"/>
      <c r="B79" s="25"/>
      <c r="C79" s="25"/>
      <c r="D79" s="25"/>
      <c r="E79" s="25"/>
      <c r="F79" s="25"/>
      <c r="G79" s="25"/>
      <c r="H79" s="2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1:22" ht="14.25" customHeight="1" x14ac:dyDescent="0.25">
      <c r="A80" s="73"/>
      <c r="B80" s="25"/>
      <c r="C80" s="25"/>
      <c r="D80" s="25"/>
      <c r="E80" s="25"/>
      <c r="F80" s="25"/>
      <c r="G80" s="25"/>
      <c r="H80" s="25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1:22" ht="14.25" customHeight="1" x14ac:dyDescent="0.25">
      <c r="A81" s="73"/>
      <c r="B81" s="25"/>
      <c r="C81" s="25"/>
      <c r="D81" s="25"/>
      <c r="E81" s="25"/>
      <c r="F81" s="25"/>
      <c r="G81" s="25"/>
      <c r="H81" s="25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1:22" ht="14.25" customHeight="1" x14ac:dyDescent="0.25">
      <c r="A82" s="73"/>
      <c r="B82" s="25"/>
      <c r="C82" s="25"/>
      <c r="D82" s="25"/>
      <c r="E82" s="25"/>
      <c r="F82" s="25"/>
      <c r="G82" s="25"/>
      <c r="H82" s="25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2" ht="14.25" customHeight="1" x14ac:dyDescent="0.25">
      <c r="A83" s="73"/>
      <c r="B83" s="25"/>
      <c r="C83" s="25"/>
      <c r="D83" s="25"/>
      <c r="E83" s="25"/>
      <c r="F83" s="25"/>
      <c r="G83" s="25"/>
      <c r="H83" s="25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 ht="14.25" customHeight="1" x14ac:dyDescent="0.25">
      <c r="A84" s="73"/>
      <c r="B84" s="25"/>
      <c r="C84" s="25"/>
      <c r="D84" s="25"/>
      <c r="E84" s="25"/>
      <c r="F84" s="25"/>
      <c r="G84" s="25"/>
      <c r="H84" s="25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2" ht="14.25" customHeight="1" x14ac:dyDescent="0.25">
      <c r="A85" s="73"/>
      <c r="B85" s="25"/>
      <c r="C85" s="25"/>
      <c r="D85" s="25"/>
      <c r="E85" s="25"/>
      <c r="F85" s="25"/>
      <c r="G85" s="25"/>
      <c r="H85" s="25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1:22" ht="14.25" customHeight="1" x14ac:dyDescent="0.25">
      <c r="A86" s="73"/>
      <c r="B86" s="25"/>
      <c r="C86" s="25"/>
      <c r="D86" s="25"/>
      <c r="E86" s="25"/>
      <c r="F86" s="25"/>
      <c r="G86" s="25"/>
      <c r="H86" s="25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1:22" ht="14.25" customHeight="1" x14ac:dyDescent="0.25">
      <c r="A87" s="73"/>
      <c r="B87" s="25"/>
      <c r="C87" s="25"/>
      <c r="D87" s="25"/>
      <c r="E87" s="25"/>
      <c r="F87" s="25"/>
      <c r="G87" s="25"/>
      <c r="H87" s="25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2" ht="14.25" customHeight="1" x14ac:dyDescent="0.25">
      <c r="A88" s="73"/>
      <c r="B88" s="25"/>
      <c r="C88" s="25"/>
      <c r="D88" s="25"/>
      <c r="E88" s="25"/>
      <c r="F88" s="25"/>
      <c r="G88" s="25"/>
      <c r="H88" s="25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1:22" ht="14.25" customHeight="1" x14ac:dyDescent="0.25">
      <c r="A89" s="73"/>
      <c r="B89" s="25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 ht="14.25" customHeight="1" x14ac:dyDescent="0.25">
      <c r="A90" s="73"/>
      <c r="B90" s="25"/>
      <c r="C90" s="25"/>
      <c r="D90" s="25"/>
      <c r="E90" s="25"/>
      <c r="F90" s="25"/>
      <c r="G90" s="25"/>
      <c r="H90" s="25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2" ht="14.25" customHeight="1" x14ac:dyDescent="0.25">
      <c r="A91" s="73"/>
      <c r="B91" s="25"/>
      <c r="C91" s="25"/>
      <c r="D91" s="25"/>
      <c r="E91" s="25"/>
      <c r="F91" s="25"/>
      <c r="G91" s="25"/>
      <c r="H91" s="25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 ht="14.25" customHeight="1" x14ac:dyDescent="0.25">
      <c r="A92" s="73"/>
      <c r="B92" s="25"/>
      <c r="C92" s="25"/>
      <c r="D92" s="25"/>
      <c r="E92" s="25"/>
      <c r="F92" s="25"/>
      <c r="G92" s="25"/>
      <c r="H92" s="25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2" ht="14.25" customHeight="1" x14ac:dyDescent="0.25">
      <c r="A93" s="73"/>
      <c r="B93" s="25"/>
      <c r="C93" s="25"/>
      <c r="D93" s="25"/>
      <c r="E93" s="25"/>
      <c r="F93" s="25"/>
      <c r="G93" s="25"/>
      <c r="H93" s="25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2" ht="14.25" customHeight="1" x14ac:dyDescent="0.25">
      <c r="A94" s="73"/>
      <c r="B94" s="25"/>
      <c r="C94" s="25"/>
      <c r="D94" s="25"/>
      <c r="E94" s="25"/>
      <c r="F94" s="25"/>
      <c r="G94" s="25"/>
      <c r="H94" s="25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 ht="14.25" customHeight="1" x14ac:dyDescent="0.25">
      <c r="A95" s="73"/>
      <c r="B95" s="25"/>
      <c r="C95" s="25"/>
      <c r="D95" s="25"/>
      <c r="E95" s="25"/>
      <c r="F95" s="25"/>
      <c r="G95" s="25"/>
      <c r="H95" s="25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 ht="14.25" customHeight="1" x14ac:dyDescent="0.25">
      <c r="A96" s="73"/>
      <c r="B96" s="25"/>
      <c r="C96" s="25"/>
      <c r="D96" s="25"/>
      <c r="E96" s="25"/>
      <c r="F96" s="25"/>
      <c r="G96" s="25"/>
      <c r="H96" s="25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 ht="14.25" customHeight="1" x14ac:dyDescent="0.25">
      <c r="A97" s="73"/>
      <c r="B97" s="25"/>
      <c r="C97" s="25"/>
      <c r="D97" s="25"/>
      <c r="E97" s="25"/>
      <c r="F97" s="25"/>
      <c r="G97" s="25"/>
      <c r="H97" s="25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 ht="14.25" customHeight="1" x14ac:dyDescent="0.25">
      <c r="A98" s="73"/>
      <c r="B98" s="25"/>
      <c r="C98" s="25"/>
      <c r="D98" s="25"/>
      <c r="E98" s="25"/>
      <c r="F98" s="25"/>
      <c r="G98" s="25"/>
      <c r="H98" s="25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 ht="14.25" customHeight="1" x14ac:dyDescent="0.25">
      <c r="A99" s="73"/>
      <c r="B99" s="25"/>
      <c r="C99" s="25"/>
      <c r="D99" s="25"/>
      <c r="E99" s="25"/>
      <c r="F99" s="25"/>
      <c r="G99" s="25"/>
      <c r="H99" s="25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 ht="14.25" customHeight="1" x14ac:dyDescent="0.25">
      <c r="A100" s="73"/>
      <c r="B100" s="25"/>
      <c r="C100" s="25"/>
      <c r="D100" s="25"/>
      <c r="E100" s="25"/>
      <c r="F100" s="25"/>
      <c r="G100" s="25"/>
      <c r="H100" s="25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 ht="14.25" customHeight="1" x14ac:dyDescent="0.25">
      <c r="A101" s="73"/>
      <c r="B101" s="25"/>
      <c r="C101" s="25"/>
      <c r="D101" s="25"/>
      <c r="E101" s="25"/>
      <c r="F101" s="25"/>
      <c r="G101" s="25"/>
      <c r="H101" s="25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 ht="14.25" customHeight="1" x14ac:dyDescent="0.25">
      <c r="A102" s="73"/>
      <c r="B102" s="25"/>
      <c r="C102" s="25"/>
      <c r="D102" s="25"/>
      <c r="E102" s="25"/>
      <c r="F102" s="25"/>
      <c r="G102" s="25"/>
      <c r="H102" s="25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 ht="14.25" customHeight="1" x14ac:dyDescent="0.25">
      <c r="A103" s="73"/>
      <c r="B103" s="25"/>
      <c r="C103" s="25"/>
      <c r="D103" s="25"/>
      <c r="E103" s="25"/>
      <c r="F103" s="25"/>
      <c r="G103" s="25"/>
      <c r="H103" s="25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 ht="14.25" customHeight="1" x14ac:dyDescent="0.25">
      <c r="A104" s="73"/>
      <c r="B104" s="25"/>
      <c r="C104" s="25"/>
      <c r="D104" s="25"/>
      <c r="E104" s="25"/>
      <c r="F104" s="25"/>
      <c r="G104" s="25"/>
      <c r="H104" s="25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 ht="14.25" customHeight="1" x14ac:dyDescent="0.25">
      <c r="A105" s="73"/>
      <c r="B105" s="25"/>
      <c r="C105" s="25"/>
      <c r="D105" s="25"/>
      <c r="E105" s="25"/>
      <c r="F105" s="25"/>
      <c r="G105" s="25"/>
      <c r="H105" s="25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1:22" ht="14.25" customHeight="1" x14ac:dyDescent="0.25">
      <c r="A106" s="73"/>
      <c r="B106" s="25"/>
      <c r="C106" s="25"/>
      <c r="D106" s="25"/>
      <c r="E106" s="25"/>
      <c r="F106" s="25"/>
      <c r="G106" s="25"/>
      <c r="H106" s="25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1:22" ht="14.25" customHeight="1" x14ac:dyDescent="0.25">
      <c r="A107" s="73"/>
      <c r="B107" s="25"/>
      <c r="C107" s="25"/>
      <c r="D107" s="25"/>
      <c r="E107" s="25"/>
      <c r="F107" s="25"/>
      <c r="G107" s="25"/>
      <c r="H107" s="25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</row>
    <row r="108" spans="1:22" ht="14.25" customHeight="1" x14ac:dyDescent="0.25">
      <c r="A108" s="73"/>
      <c r="B108" s="25"/>
      <c r="C108" s="25"/>
      <c r="D108" s="25"/>
      <c r="E108" s="25"/>
      <c r="F108" s="25"/>
      <c r="G108" s="25"/>
      <c r="H108" s="25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 ht="14.25" customHeight="1" x14ac:dyDescent="0.25">
      <c r="A109" s="73"/>
      <c r="B109" s="25"/>
      <c r="C109" s="25"/>
      <c r="D109" s="25"/>
      <c r="E109" s="25"/>
      <c r="F109" s="25"/>
      <c r="G109" s="25"/>
      <c r="H109" s="25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1:22" ht="14.25" customHeight="1" x14ac:dyDescent="0.25">
      <c r="A110" s="73"/>
      <c r="B110" s="25"/>
      <c r="C110" s="25"/>
      <c r="D110" s="25"/>
      <c r="E110" s="25"/>
      <c r="F110" s="25"/>
      <c r="G110" s="25"/>
      <c r="H110" s="25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</row>
    <row r="111" spans="1:22" ht="14.25" customHeight="1" x14ac:dyDescent="0.25">
      <c r="A111" s="73"/>
      <c r="B111" s="25"/>
      <c r="C111" s="25"/>
      <c r="D111" s="25"/>
      <c r="E111" s="25"/>
      <c r="F111" s="25"/>
      <c r="G111" s="25"/>
      <c r="H111" s="25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</row>
    <row r="112" spans="1:22" ht="14.25" customHeight="1" x14ac:dyDescent="0.25">
      <c r="A112" s="73"/>
      <c r="B112" s="25"/>
      <c r="C112" s="25"/>
      <c r="D112" s="25"/>
      <c r="E112" s="25"/>
      <c r="F112" s="25"/>
      <c r="G112" s="25"/>
      <c r="H112" s="25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1:22" ht="14.25" customHeight="1" x14ac:dyDescent="0.25">
      <c r="A113" s="73"/>
      <c r="B113" s="25"/>
      <c r="C113" s="25"/>
      <c r="D113" s="25"/>
      <c r="E113" s="25"/>
      <c r="F113" s="25"/>
      <c r="G113" s="25"/>
      <c r="H113" s="25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1:22" ht="14.25" customHeight="1" x14ac:dyDescent="0.25">
      <c r="A114" s="73"/>
      <c r="B114" s="25"/>
      <c r="C114" s="25"/>
      <c r="D114" s="25"/>
      <c r="E114" s="25"/>
      <c r="F114" s="25"/>
      <c r="G114" s="25"/>
      <c r="H114" s="25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</row>
    <row r="115" spans="1:22" ht="14.25" customHeight="1" x14ac:dyDescent="0.25">
      <c r="A115" s="73"/>
      <c r="B115" s="25"/>
      <c r="C115" s="25"/>
      <c r="D115" s="25"/>
      <c r="E115" s="25"/>
      <c r="F115" s="25"/>
      <c r="G115" s="25"/>
      <c r="H115" s="25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</row>
    <row r="116" spans="1:22" ht="14.25" customHeight="1" x14ac:dyDescent="0.25">
      <c r="A116" s="73"/>
      <c r="B116" s="25"/>
      <c r="C116" s="25"/>
      <c r="D116" s="25"/>
      <c r="E116" s="25"/>
      <c r="F116" s="25"/>
      <c r="G116" s="25"/>
      <c r="H116" s="25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1:22" ht="14.25" customHeight="1" x14ac:dyDescent="0.25">
      <c r="A117" s="73"/>
      <c r="B117" s="25"/>
      <c r="C117" s="25"/>
      <c r="D117" s="25"/>
      <c r="E117" s="25"/>
      <c r="F117" s="25"/>
      <c r="G117" s="25"/>
      <c r="H117" s="25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</row>
    <row r="118" spans="1:22" ht="14.25" customHeight="1" x14ac:dyDescent="0.25">
      <c r="A118" s="73"/>
      <c r="B118" s="25"/>
      <c r="C118" s="25"/>
      <c r="D118" s="25"/>
      <c r="E118" s="25"/>
      <c r="F118" s="25"/>
      <c r="G118" s="25"/>
      <c r="H118" s="25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</row>
    <row r="119" spans="1:22" ht="14.25" customHeight="1" x14ac:dyDescent="0.25">
      <c r="A119" s="73"/>
      <c r="B119" s="25"/>
      <c r="C119" s="25"/>
      <c r="D119" s="25"/>
      <c r="E119" s="25"/>
      <c r="F119" s="25"/>
      <c r="G119" s="25"/>
      <c r="H119" s="25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</row>
    <row r="120" spans="1:22" ht="14.25" customHeight="1" x14ac:dyDescent="0.25">
      <c r="A120" s="73"/>
      <c r="B120" s="25"/>
      <c r="C120" s="25"/>
      <c r="D120" s="25"/>
      <c r="E120" s="25"/>
      <c r="F120" s="25"/>
      <c r="G120" s="25"/>
      <c r="H120" s="25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</row>
    <row r="121" spans="1:22" ht="14.25" customHeight="1" x14ac:dyDescent="0.25">
      <c r="A121" s="73"/>
      <c r="B121" s="25"/>
      <c r="C121" s="25"/>
      <c r="D121" s="25"/>
      <c r="E121" s="25"/>
      <c r="F121" s="25"/>
      <c r="G121" s="25"/>
      <c r="H121" s="25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</row>
    <row r="122" spans="1:22" ht="14.25" customHeight="1" x14ac:dyDescent="0.25">
      <c r="A122" s="73"/>
      <c r="B122" s="25"/>
      <c r="C122" s="25"/>
      <c r="D122" s="25"/>
      <c r="E122" s="25"/>
      <c r="F122" s="25"/>
      <c r="G122" s="25"/>
      <c r="H122" s="25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</row>
    <row r="123" spans="1:22" ht="14.25" customHeight="1" x14ac:dyDescent="0.25">
      <c r="A123" s="73"/>
      <c r="B123" s="25"/>
      <c r="C123" s="25"/>
      <c r="D123" s="25"/>
      <c r="E123" s="25"/>
      <c r="F123" s="25"/>
      <c r="G123" s="25"/>
      <c r="H123" s="25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</row>
    <row r="124" spans="1:22" ht="14.25" customHeight="1" x14ac:dyDescent="0.25">
      <c r="A124" s="73"/>
      <c r="B124" s="25"/>
      <c r="C124" s="25"/>
      <c r="D124" s="25"/>
      <c r="E124" s="25"/>
      <c r="F124" s="25"/>
      <c r="G124" s="25"/>
      <c r="H124" s="25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</row>
    <row r="125" spans="1:22" ht="14.25" customHeight="1" x14ac:dyDescent="0.25">
      <c r="A125" s="73"/>
      <c r="B125" s="25"/>
      <c r="C125" s="25"/>
      <c r="D125" s="25"/>
      <c r="E125" s="25"/>
      <c r="F125" s="25"/>
      <c r="G125" s="25"/>
      <c r="H125" s="25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</row>
    <row r="126" spans="1:22" ht="14.25" customHeight="1" x14ac:dyDescent="0.25">
      <c r="A126" s="73"/>
      <c r="B126" s="25"/>
      <c r="C126" s="25"/>
      <c r="D126" s="25"/>
      <c r="E126" s="25"/>
      <c r="F126" s="25"/>
      <c r="G126" s="25"/>
      <c r="H126" s="25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1:22" ht="14.25" customHeight="1" x14ac:dyDescent="0.25">
      <c r="A127" s="73"/>
      <c r="B127" s="25"/>
      <c r="C127" s="25"/>
      <c r="D127" s="25"/>
      <c r="E127" s="25"/>
      <c r="F127" s="25"/>
      <c r="G127" s="25"/>
      <c r="H127" s="25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</row>
    <row r="128" spans="1:22" ht="14.25" customHeight="1" x14ac:dyDescent="0.25">
      <c r="A128" s="73"/>
      <c r="B128" s="25"/>
      <c r="C128" s="25"/>
      <c r="D128" s="25"/>
      <c r="E128" s="25"/>
      <c r="F128" s="25"/>
      <c r="G128" s="25"/>
      <c r="H128" s="25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</row>
    <row r="129" spans="1:22" ht="14.25" customHeight="1" x14ac:dyDescent="0.25">
      <c r="A129" s="73"/>
      <c r="B129" s="25"/>
      <c r="C129" s="25"/>
      <c r="D129" s="25"/>
      <c r="E129" s="25"/>
      <c r="F129" s="25"/>
      <c r="G129" s="25"/>
      <c r="H129" s="25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</row>
    <row r="130" spans="1:22" ht="14.25" customHeight="1" x14ac:dyDescent="0.25">
      <c r="A130" s="73"/>
      <c r="B130" s="25"/>
      <c r="C130" s="25"/>
      <c r="D130" s="25"/>
      <c r="E130" s="25"/>
      <c r="F130" s="25"/>
      <c r="G130" s="25"/>
      <c r="H130" s="25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</row>
    <row r="131" spans="1:22" ht="14.25" customHeight="1" x14ac:dyDescent="0.25">
      <c r="A131" s="73"/>
      <c r="B131" s="25"/>
      <c r="C131" s="25"/>
      <c r="D131" s="25"/>
      <c r="E131" s="25"/>
      <c r="F131" s="25"/>
      <c r="G131" s="25"/>
      <c r="H131" s="25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</row>
    <row r="132" spans="1:22" ht="14.25" customHeight="1" x14ac:dyDescent="0.25">
      <c r="A132" s="73"/>
      <c r="B132" s="25"/>
      <c r="C132" s="25"/>
      <c r="D132" s="25"/>
      <c r="E132" s="25"/>
      <c r="F132" s="25"/>
      <c r="G132" s="25"/>
      <c r="H132" s="25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</row>
    <row r="133" spans="1:22" ht="14.25" customHeight="1" x14ac:dyDescent="0.25">
      <c r="A133" s="73"/>
      <c r="B133" s="25"/>
      <c r="C133" s="25"/>
      <c r="D133" s="25"/>
      <c r="E133" s="25"/>
      <c r="F133" s="25"/>
      <c r="G133" s="25"/>
      <c r="H133" s="25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</row>
    <row r="134" spans="1:22" ht="14.25" customHeight="1" x14ac:dyDescent="0.25">
      <c r="A134" s="73"/>
      <c r="B134" s="25"/>
      <c r="C134" s="25"/>
      <c r="D134" s="25"/>
      <c r="E134" s="25"/>
      <c r="F134" s="25"/>
      <c r="G134" s="25"/>
      <c r="H134" s="25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</row>
    <row r="135" spans="1:22" ht="14.25" customHeight="1" x14ac:dyDescent="0.25">
      <c r="A135" s="73"/>
      <c r="B135" s="25"/>
      <c r="C135" s="25"/>
      <c r="D135" s="25"/>
      <c r="E135" s="25"/>
      <c r="F135" s="25"/>
      <c r="G135" s="25"/>
      <c r="H135" s="25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</row>
    <row r="136" spans="1:22" ht="14.25" customHeight="1" x14ac:dyDescent="0.25">
      <c r="A136" s="73"/>
      <c r="B136" s="25"/>
      <c r="C136" s="25"/>
      <c r="D136" s="25"/>
      <c r="E136" s="25"/>
      <c r="F136" s="25"/>
      <c r="G136" s="25"/>
      <c r="H136" s="25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</row>
    <row r="137" spans="1:22" ht="14.25" customHeight="1" x14ac:dyDescent="0.25">
      <c r="A137" s="73"/>
      <c r="B137" s="25"/>
      <c r="C137" s="25"/>
      <c r="D137" s="25"/>
      <c r="E137" s="25"/>
      <c r="F137" s="25"/>
      <c r="G137" s="25"/>
      <c r="H137" s="25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</row>
    <row r="138" spans="1:22" ht="14.25" customHeight="1" x14ac:dyDescent="0.25">
      <c r="A138" s="73"/>
      <c r="B138" s="25"/>
      <c r="C138" s="25"/>
      <c r="D138" s="25"/>
      <c r="E138" s="25"/>
      <c r="F138" s="25"/>
      <c r="G138" s="25"/>
      <c r="H138" s="25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</row>
    <row r="139" spans="1:22" ht="14.25" customHeight="1" x14ac:dyDescent="0.25">
      <c r="A139" s="73"/>
      <c r="B139" s="25"/>
      <c r="C139" s="25"/>
      <c r="D139" s="25"/>
      <c r="E139" s="25"/>
      <c r="F139" s="25"/>
      <c r="G139" s="25"/>
      <c r="H139" s="25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</row>
    <row r="140" spans="1:22" ht="14.25" customHeight="1" x14ac:dyDescent="0.25">
      <c r="A140" s="73"/>
      <c r="B140" s="25"/>
      <c r="C140" s="25"/>
      <c r="D140" s="25"/>
      <c r="E140" s="25"/>
      <c r="F140" s="25"/>
      <c r="G140" s="25"/>
      <c r="H140" s="25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</row>
    <row r="141" spans="1:22" ht="14.25" customHeight="1" x14ac:dyDescent="0.25">
      <c r="A141" s="73"/>
      <c r="B141" s="25"/>
      <c r="C141" s="25"/>
      <c r="D141" s="25"/>
      <c r="E141" s="25"/>
      <c r="F141" s="25"/>
      <c r="G141" s="25"/>
      <c r="H141" s="25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</row>
    <row r="142" spans="1:22" ht="14.25" customHeight="1" x14ac:dyDescent="0.25">
      <c r="A142" s="73"/>
      <c r="B142" s="25"/>
      <c r="C142" s="25"/>
      <c r="D142" s="25"/>
      <c r="E142" s="25"/>
      <c r="F142" s="25"/>
      <c r="G142" s="25"/>
      <c r="H142" s="25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1:22" ht="14.25" customHeight="1" x14ac:dyDescent="0.25">
      <c r="A143" s="73"/>
      <c r="B143" s="25"/>
      <c r="C143" s="25"/>
      <c r="D143" s="25"/>
      <c r="E143" s="25"/>
      <c r="F143" s="25"/>
      <c r="G143" s="25"/>
      <c r="H143" s="25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</row>
    <row r="144" spans="1:22" ht="14.25" customHeight="1" x14ac:dyDescent="0.25">
      <c r="A144" s="73"/>
      <c r="B144" s="25"/>
      <c r="C144" s="25"/>
      <c r="D144" s="25"/>
      <c r="E144" s="25"/>
      <c r="F144" s="25"/>
      <c r="G144" s="25"/>
      <c r="H144" s="25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</row>
    <row r="145" spans="1:22" ht="14.25" customHeight="1" x14ac:dyDescent="0.25">
      <c r="A145" s="73"/>
      <c r="B145" s="25"/>
      <c r="C145" s="25"/>
      <c r="D145" s="25"/>
      <c r="E145" s="25"/>
      <c r="F145" s="25"/>
      <c r="G145" s="25"/>
      <c r="H145" s="25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</row>
    <row r="146" spans="1:22" ht="14.25" customHeight="1" x14ac:dyDescent="0.25">
      <c r="A146" s="73"/>
      <c r="B146" s="25"/>
      <c r="C146" s="25"/>
      <c r="D146" s="25"/>
      <c r="E146" s="25"/>
      <c r="F146" s="25"/>
      <c r="G146" s="25"/>
      <c r="H146" s="25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1:22" ht="14.25" customHeight="1" x14ac:dyDescent="0.25">
      <c r="A147" s="73"/>
      <c r="B147" s="25"/>
      <c r="C147" s="25"/>
      <c r="D147" s="25"/>
      <c r="E147" s="25"/>
      <c r="F147" s="25"/>
      <c r="G147" s="25"/>
      <c r="H147" s="25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1:22" ht="14.25" customHeight="1" x14ac:dyDescent="0.25">
      <c r="A148" s="73"/>
      <c r="B148" s="25"/>
      <c r="C148" s="25"/>
      <c r="D148" s="25"/>
      <c r="E148" s="25"/>
      <c r="F148" s="25"/>
      <c r="G148" s="25"/>
      <c r="H148" s="25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4.25" customHeight="1" x14ac:dyDescent="0.25">
      <c r="A149" s="73"/>
      <c r="B149" s="25"/>
      <c r="C149" s="25"/>
      <c r="D149" s="25"/>
      <c r="E149" s="25"/>
      <c r="F149" s="25"/>
      <c r="G149" s="25"/>
      <c r="H149" s="25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4.25" customHeight="1" x14ac:dyDescent="0.25">
      <c r="A150" s="73"/>
      <c r="B150" s="25"/>
      <c r="C150" s="25"/>
      <c r="D150" s="25"/>
      <c r="E150" s="25"/>
      <c r="F150" s="25"/>
      <c r="G150" s="25"/>
      <c r="H150" s="25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4.25" customHeight="1" x14ac:dyDescent="0.25">
      <c r="A151" s="73"/>
      <c r="B151" s="25"/>
      <c r="C151" s="25"/>
      <c r="D151" s="25"/>
      <c r="E151" s="25"/>
      <c r="F151" s="25"/>
      <c r="G151" s="25"/>
      <c r="H151" s="25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4.25" customHeight="1" x14ac:dyDescent="0.25">
      <c r="A152" s="73"/>
      <c r="B152" s="25"/>
      <c r="C152" s="25"/>
      <c r="D152" s="25"/>
      <c r="E152" s="25"/>
      <c r="F152" s="25"/>
      <c r="G152" s="25"/>
      <c r="H152" s="25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4.25" customHeight="1" x14ac:dyDescent="0.25">
      <c r="A153" s="73"/>
      <c r="B153" s="25"/>
      <c r="C153" s="25"/>
      <c r="D153" s="25"/>
      <c r="E153" s="25"/>
      <c r="F153" s="25"/>
      <c r="G153" s="25"/>
      <c r="H153" s="25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4.25" customHeight="1" x14ac:dyDescent="0.25">
      <c r="A154" s="73"/>
      <c r="B154" s="25"/>
      <c r="C154" s="25"/>
      <c r="D154" s="25"/>
      <c r="E154" s="25"/>
      <c r="F154" s="25"/>
      <c r="G154" s="25"/>
      <c r="H154" s="25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4.25" customHeight="1" x14ac:dyDescent="0.25">
      <c r="A155" s="73"/>
      <c r="B155" s="25"/>
      <c r="C155" s="25"/>
      <c r="D155" s="25"/>
      <c r="E155" s="25"/>
      <c r="F155" s="25"/>
      <c r="G155" s="25"/>
      <c r="H155" s="25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4.25" customHeight="1" x14ac:dyDescent="0.25">
      <c r="A156" s="73"/>
      <c r="B156" s="25"/>
      <c r="C156" s="25"/>
      <c r="D156" s="25"/>
      <c r="E156" s="25"/>
      <c r="F156" s="25"/>
      <c r="G156" s="25"/>
      <c r="H156" s="2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4.25" customHeight="1" x14ac:dyDescent="0.25">
      <c r="A157" s="73"/>
      <c r="B157" s="25"/>
      <c r="C157" s="25"/>
      <c r="D157" s="25"/>
      <c r="E157" s="25"/>
      <c r="F157" s="25"/>
      <c r="G157" s="25"/>
      <c r="H157" s="25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4.25" customHeight="1" x14ac:dyDescent="0.25">
      <c r="A158" s="73"/>
      <c r="B158" s="25"/>
      <c r="C158" s="25"/>
      <c r="D158" s="25"/>
      <c r="E158" s="25"/>
      <c r="F158" s="25"/>
      <c r="G158" s="25"/>
      <c r="H158" s="2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4.25" customHeight="1" x14ac:dyDescent="0.25">
      <c r="A159" s="73"/>
      <c r="B159" s="25"/>
      <c r="C159" s="25"/>
      <c r="D159" s="25"/>
      <c r="E159" s="25"/>
      <c r="F159" s="25"/>
      <c r="G159" s="25"/>
      <c r="H159" s="25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4.25" customHeight="1" x14ac:dyDescent="0.25">
      <c r="A160" s="73"/>
      <c r="B160" s="25"/>
      <c r="C160" s="25"/>
      <c r="D160" s="25"/>
      <c r="E160" s="25"/>
      <c r="F160" s="25"/>
      <c r="G160" s="25"/>
      <c r="H160" s="25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4.25" customHeight="1" x14ac:dyDescent="0.25">
      <c r="A161" s="73"/>
      <c r="B161" s="25"/>
      <c r="C161" s="25"/>
      <c r="D161" s="25"/>
      <c r="E161" s="25"/>
      <c r="F161" s="25"/>
      <c r="G161" s="25"/>
      <c r="H161" s="25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4.25" customHeight="1" x14ac:dyDescent="0.25">
      <c r="A162" s="73"/>
      <c r="B162" s="25"/>
      <c r="C162" s="25"/>
      <c r="D162" s="25"/>
      <c r="E162" s="25"/>
      <c r="F162" s="25"/>
      <c r="G162" s="25"/>
      <c r="H162" s="25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4.25" customHeight="1" x14ac:dyDescent="0.25">
      <c r="A163" s="73"/>
      <c r="B163" s="25"/>
      <c r="C163" s="25"/>
      <c r="D163" s="25"/>
      <c r="E163" s="25"/>
      <c r="F163" s="25"/>
      <c r="G163" s="25"/>
      <c r="H163" s="2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4.25" customHeight="1" x14ac:dyDescent="0.25">
      <c r="A164" s="73"/>
      <c r="B164" s="25"/>
      <c r="C164" s="25"/>
      <c r="D164" s="25"/>
      <c r="E164" s="25"/>
      <c r="F164" s="25"/>
      <c r="G164" s="25"/>
      <c r="H164" s="2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4.25" customHeight="1" x14ac:dyDescent="0.25">
      <c r="A165" s="73"/>
      <c r="B165" s="25"/>
      <c r="C165" s="25"/>
      <c r="D165" s="25"/>
      <c r="E165" s="25"/>
      <c r="F165" s="25"/>
      <c r="G165" s="25"/>
      <c r="H165" s="2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4.25" customHeight="1" x14ac:dyDescent="0.25">
      <c r="A166" s="73"/>
      <c r="B166" s="25"/>
      <c r="C166" s="25"/>
      <c r="D166" s="25"/>
      <c r="E166" s="25"/>
      <c r="F166" s="25"/>
      <c r="G166" s="25"/>
      <c r="H166" s="25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4.25" customHeight="1" x14ac:dyDescent="0.25">
      <c r="A167" s="73"/>
      <c r="B167" s="25"/>
      <c r="C167" s="25"/>
      <c r="D167" s="25"/>
      <c r="E167" s="25"/>
      <c r="F167" s="25"/>
      <c r="G167" s="25"/>
      <c r="H167" s="25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4.25" customHeight="1" x14ac:dyDescent="0.25">
      <c r="A168" s="73"/>
      <c r="B168" s="25"/>
      <c r="C168" s="25"/>
      <c r="D168" s="25"/>
      <c r="E168" s="25"/>
      <c r="F168" s="25"/>
      <c r="G168" s="25"/>
      <c r="H168" s="25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4.25" customHeight="1" x14ac:dyDescent="0.25">
      <c r="A169" s="73"/>
      <c r="B169" s="25"/>
      <c r="C169" s="25"/>
      <c r="D169" s="25"/>
      <c r="E169" s="25"/>
      <c r="F169" s="25"/>
      <c r="G169" s="25"/>
      <c r="H169" s="25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4.25" customHeight="1" x14ac:dyDescent="0.25">
      <c r="A170" s="73"/>
      <c r="B170" s="25"/>
      <c r="C170" s="25"/>
      <c r="D170" s="25"/>
      <c r="E170" s="25"/>
      <c r="F170" s="25"/>
      <c r="G170" s="25"/>
      <c r="H170" s="25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4.25" customHeight="1" x14ac:dyDescent="0.25">
      <c r="A171" s="73"/>
      <c r="B171" s="25"/>
      <c r="C171" s="25"/>
      <c r="D171" s="25"/>
      <c r="E171" s="25"/>
      <c r="F171" s="25"/>
      <c r="G171" s="25"/>
      <c r="H171" s="2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4.25" customHeight="1" x14ac:dyDescent="0.25">
      <c r="A172" s="73"/>
      <c r="B172" s="25"/>
      <c r="C172" s="25"/>
      <c r="D172" s="25"/>
      <c r="E172" s="25"/>
      <c r="F172" s="25"/>
      <c r="G172" s="25"/>
      <c r="H172" s="25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4.25" customHeight="1" x14ac:dyDescent="0.25">
      <c r="A173" s="73"/>
      <c r="B173" s="25"/>
      <c r="C173" s="25"/>
      <c r="D173" s="25"/>
      <c r="E173" s="25"/>
      <c r="F173" s="25"/>
      <c r="G173" s="25"/>
      <c r="H173" s="2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4.25" customHeight="1" x14ac:dyDescent="0.25">
      <c r="A174" s="73"/>
      <c r="B174" s="25"/>
      <c r="C174" s="25"/>
      <c r="D174" s="25"/>
      <c r="E174" s="25"/>
      <c r="F174" s="25"/>
      <c r="G174" s="25"/>
      <c r="H174" s="25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4.25" customHeight="1" x14ac:dyDescent="0.25">
      <c r="A175" s="73"/>
      <c r="B175" s="25"/>
      <c r="C175" s="25"/>
      <c r="D175" s="25"/>
      <c r="E175" s="25"/>
      <c r="F175" s="25"/>
      <c r="G175" s="25"/>
      <c r="H175" s="25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4.25" customHeight="1" x14ac:dyDescent="0.25">
      <c r="A176" s="73"/>
      <c r="B176" s="25"/>
      <c r="C176" s="25"/>
      <c r="D176" s="25"/>
      <c r="E176" s="25"/>
      <c r="F176" s="25"/>
      <c r="G176" s="25"/>
      <c r="H176" s="25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4.25" customHeight="1" x14ac:dyDescent="0.25">
      <c r="A177" s="73"/>
      <c r="B177" s="25"/>
      <c r="C177" s="25"/>
      <c r="D177" s="25"/>
      <c r="E177" s="25"/>
      <c r="F177" s="25"/>
      <c r="G177" s="25"/>
      <c r="H177" s="25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4.25" customHeight="1" x14ac:dyDescent="0.25">
      <c r="A178" s="73"/>
      <c r="B178" s="25"/>
      <c r="C178" s="25"/>
      <c r="D178" s="25"/>
      <c r="E178" s="25"/>
      <c r="F178" s="25"/>
      <c r="G178" s="25"/>
      <c r="H178" s="25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4.25" customHeight="1" x14ac:dyDescent="0.25">
      <c r="A179" s="73"/>
      <c r="B179" s="25"/>
      <c r="C179" s="25"/>
      <c r="D179" s="25"/>
      <c r="E179" s="25"/>
      <c r="F179" s="25"/>
      <c r="G179" s="25"/>
      <c r="H179" s="25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4.25" customHeight="1" x14ac:dyDescent="0.25">
      <c r="A180" s="73"/>
      <c r="B180" s="25"/>
      <c r="C180" s="25"/>
      <c r="D180" s="25"/>
      <c r="E180" s="25"/>
      <c r="F180" s="25"/>
      <c r="G180" s="25"/>
      <c r="H180" s="25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4.25" customHeight="1" x14ac:dyDescent="0.25">
      <c r="A181" s="73"/>
      <c r="B181" s="25"/>
      <c r="C181" s="25"/>
      <c r="D181" s="25"/>
      <c r="E181" s="25"/>
      <c r="F181" s="25"/>
      <c r="G181" s="25"/>
      <c r="H181" s="25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4.25" customHeight="1" x14ac:dyDescent="0.25">
      <c r="A182" s="73"/>
      <c r="B182" s="25"/>
      <c r="C182" s="25"/>
      <c r="D182" s="25"/>
      <c r="E182" s="25"/>
      <c r="F182" s="25"/>
      <c r="G182" s="25"/>
      <c r="H182" s="25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4.25" customHeight="1" x14ac:dyDescent="0.25">
      <c r="A183" s="73"/>
      <c r="B183" s="25"/>
      <c r="C183" s="25"/>
      <c r="D183" s="25"/>
      <c r="E183" s="25"/>
      <c r="F183" s="25"/>
      <c r="G183" s="25"/>
      <c r="H183" s="25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4.25" customHeight="1" x14ac:dyDescent="0.25">
      <c r="A184" s="73"/>
      <c r="B184" s="25"/>
      <c r="C184" s="25"/>
      <c r="D184" s="25"/>
      <c r="E184" s="25"/>
      <c r="F184" s="25"/>
      <c r="G184" s="25"/>
      <c r="H184" s="25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4.25" customHeight="1" x14ac:dyDescent="0.25">
      <c r="A185" s="73"/>
      <c r="B185" s="25"/>
      <c r="C185" s="25"/>
      <c r="D185" s="25"/>
      <c r="E185" s="25"/>
      <c r="F185" s="25"/>
      <c r="G185" s="25"/>
      <c r="H185" s="25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4.25" customHeight="1" x14ac:dyDescent="0.25">
      <c r="A186" s="73"/>
      <c r="B186" s="25"/>
      <c r="C186" s="25"/>
      <c r="D186" s="25"/>
      <c r="E186" s="25"/>
      <c r="F186" s="25"/>
      <c r="G186" s="25"/>
      <c r="H186" s="25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4.25" customHeight="1" x14ac:dyDescent="0.25">
      <c r="A187" s="73"/>
      <c r="B187" s="25"/>
      <c r="C187" s="25"/>
      <c r="D187" s="25"/>
      <c r="E187" s="25"/>
      <c r="F187" s="25"/>
      <c r="G187" s="25"/>
      <c r="H187" s="25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4.25" customHeight="1" x14ac:dyDescent="0.25">
      <c r="A188" s="73"/>
      <c r="B188" s="25"/>
      <c r="C188" s="25"/>
      <c r="D188" s="25"/>
      <c r="E188" s="25"/>
      <c r="F188" s="25"/>
      <c r="G188" s="25"/>
      <c r="H188" s="25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4.25" customHeight="1" x14ac:dyDescent="0.25">
      <c r="A189" s="73"/>
      <c r="B189" s="25"/>
      <c r="C189" s="25"/>
      <c r="D189" s="25"/>
      <c r="E189" s="25"/>
      <c r="F189" s="25"/>
      <c r="G189" s="25"/>
      <c r="H189" s="25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4.25" customHeight="1" x14ac:dyDescent="0.25">
      <c r="A190" s="73"/>
      <c r="B190" s="25"/>
      <c r="C190" s="25"/>
      <c r="D190" s="25"/>
      <c r="E190" s="25"/>
      <c r="F190" s="25"/>
      <c r="G190" s="25"/>
      <c r="H190" s="25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4.25" customHeight="1" x14ac:dyDescent="0.25">
      <c r="A191" s="73"/>
      <c r="B191" s="25"/>
      <c r="C191" s="25"/>
      <c r="D191" s="25"/>
      <c r="E191" s="25"/>
      <c r="F191" s="25"/>
      <c r="G191" s="25"/>
      <c r="H191" s="25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4.25" customHeight="1" x14ac:dyDescent="0.25">
      <c r="A192" s="73"/>
      <c r="B192" s="25"/>
      <c r="C192" s="25"/>
      <c r="D192" s="25"/>
      <c r="E192" s="25"/>
      <c r="F192" s="25"/>
      <c r="G192" s="25"/>
      <c r="H192" s="25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4.25" customHeight="1" x14ac:dyDescent="0.25">
      <c r="A193" s="73"/>
      <c r="B193" s="25"/>
      <c r="C193" s="25"/>
      <c r="D193" s="25"/>
      <c r="E193" s="25"/>
      <c r="F193" s="25"/>
      <c r="G193" s="25"/>
      <c r="H193" s="25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4.25" customHeight="1" x14ac:dyDescent="0.25">
      <c r="A194" s="73"/>
      <c r="B194" s="25"/>
      <c r="C194" s="25"/>
      <c r="D194" s="25"/>
      <c r="E194" s="25"/>
      <c r="F194" s="25"/>
      <c r="G194" s="25"/>
      <c r="H194" s="25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4.25" customHeight="1" x14ac:dyDescent="0.25">
      <c r="A195" s="73"/>
      <c r="B195" s="25"/>
      <c r="C195" s="25"/>
      <c r="D195" s="25"/>
      <c r="E195" s="25"/>
      <c r="F195" s="25"/>
      <c r="G195" s="25"/>
      <c r="H195" s="25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4.25" customHeight="1" x14ac:dyDescent="0.25">
      <c r="A196" s="73"/>
      <c r="B196" s="25"/>
      <c r="C196" s="25"/>
      <c r="D196" s="25"/>
      <c r="E196" s="25"/>
      <c r="F196" s="25"/>
      <c r="G196" s="25"/>
      <c r="H196" s="25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4.25" customHeight="1" x14ac:dyDescent="0.25">
      <c r="A197" s="73"/>
      <c r="B197" s="25"/>
      <c r="C197" s="25"/>
      <c r="D197" s="25"/>
      <c r="E197" s="25"/>
      <c r="F197" s="25"/>
      <c r="G197" s="25"/>
      <c r="H197" s="25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4.25" customHeight="1" x14ac:dyDescent="0.25">
      <c r="A198" s="73"/>
      <c r="B198" s="25"/>
      <c r="C198" s="25"/>
      <c r="D198" s="25"/>
      <c r="E198" s="25"/>
      <c r="F198" s="25"/>
      <c r="G198" s="25"/>
      <c r="H198" s="25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4.25" customHeight="1" x14ac:dyDescent="0.25">
      <c r="A199" s="73"/>
      <c r="B199" s="25"/>
      <c r="C199" s="25"/>
      <c r="D199" s="25"/>
      <c r="E199" s="25"/>
      <c r="F199" s="25"/>
      <c r="G199" s="25"/>
      <c r="H199" s="25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4.25" customHeight="1" x14ac:dyDescent="0.25">
      <c r="A200" s="73"/>
      <c r="B200" s="25"/>
      <c r="C200" s="25"/>
      <c r="D200" s="25"/>
      <c r="E200" s="25"/>
      <c r="F200" s="25"/>
      <c r="G200" s="25"/>
      <c r="H200" s="25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4.25" customHeight="1" x14ac:dyDescent="0.25">
      <c r="A201" s="73"/>
      <c r="B201" s="25"/>
      <c r="C201" s="25"/>
      <c r="D201" s="25"/>
      <c r="E201" s="25"/>
      <c r="F201" s="25"/>
      <c r="G201" s="25"/>
      <c r="H201" s="25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4.25" customHeight="1" x14ac:dyDescent="0.25">
      <c r="A202" s="73"/>
      <c r="B202" s="25"/>
      <c r="C202" s="25"/>
      <c r="D202" s="25"/>
      <c r="E202" s="25"/>
      <c r="F202" s="25"/>
      <c r="G202" s="25"/>
      <c r="H202" s="25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4.25" customHeight="1" x14ac:dyDescent="0.25">
      <c r="A203" s="73"/>
      <c r="B203" s="25"/>
      <c r="C203" s="25"/>
      <c r="D203" s="25"/>
      <c r="E203" s="25"/>
      <c r="F203" s="25"/>
      <c r="G203" s="25"/>
      <c r="H203" s="25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4.25" customHeight="1" x14ac:dyDescent="0.25">
      <c r="A204" s="73"/>
      <c r="B204" s="25"/>
      <c r="C204" s="25"/>
      <c r="D204" s="25"/>
      <c r="E204" s="25"/>
      <c r="F204" s="25"/>
      <c r="G204" s="25"/>
      <c r="H204" s="25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4.25" customHeight="1" x14ac:dyDescent="0.25">
      <c r="A205" s="73"/>
      <c r="B205" s="25"/>
      <c r="C205" s="25"/>
      <c r="D205" s="25"/>
      <c r="E205" s="25"/>
      <c r="F205" s="25"/>
      <c r="G205" s="25"/>
      <c r="H205" s="25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4.25" customHeight="1" x14ac:dyDescent="0.25">
      <c r="A206" s="73"/>
      <c r="B206" s="25"/>
      <c r="C206" s="25"/>
      <c r="D206" s="25"/>
      <c r="E206" s="25"/>
      <c r="F206" s="25"/>
      <c r="G206" s="25"/>
      <c r="H206" s="25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4.25" customHeight="1" x14ac:dyDescent="0.25">
      <c r="A207" s="73"/>
      <c r="B207" s="25"/>
      <c r="C207" s="25"/>
      <c r="D207" s="25"/>
      <c r="E207" s="25"/>
      <c r="F207" s="25"/>
      <c r="G207" s="25"/>
      <c r="H207" s="25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4.25" customHeight="1" x14ac:dyDescent="0.25">
      <c r="A208" s="73"/>
      <c r="B208" s="25"/>
      <c r="C208" s="25"/>
      <c r="D208" s="25"/>
      <c r="E208" s="25"/>
      <c r="F208" s="25"/>
      <c r="G208" s="25"/>
      <c r="H208" s="25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4.25" customHeight="1" x14ac:dyDescent="0.25">
      <c r="A209" s="73"/>
      <c r="B209" s="25"/>
      <c r="C209" s="25"/>
      <c r="D209" s="25"/>
      <c r="E209" s="25"/>
      <c r="F209" s="25"/>
      <c r="G209" s="25"/>
      <c r="H209" s="25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4.25" customHeight="1" x14ac:dyDescent="0.25">
      <c r="A210" s="73"/>
      <c r="B210" s="25"/>
      <c r="C210" s="25"/>
      <c r="D210" s="25"/>
      <c r="E210" s="25"/>
      <c r="F210" s="25"/>
      <c r="G210" s="25"/>
      <c r="H210" s="25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4.25" customHeight="1" x14ac:dyDescent="0.25">
      <c r="A211" s="73"/>
      <c r="B211" s="25"/>
      <c r="C211" s="25"/>
      <c r="D211" s="25"/>
      <c r="E211" s="25"/>
      <c r="F211" s="25"/>
      <c r="G211" s="25"/>
      <c r="H211" s="25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4.25" customHeight="1" x14ac:dyDescent="0.25">
      <c r="A212" s="73"/>
      <c r="B212" s="25"/>
      <c r="C212" s="25"/>
      <c r="D212" s="25"/>
      <c r="E212" s="25"/>
      <c r="F212" s="25"/>
      <c r="G212" s="25"/>
      <c r="H212" s="25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4.25" customHeight="1" x14ac:dyDescent="0.25">
      <c r="A213" s="73"/>
      <c r="B213" s="25"/>
      <c r="C213" s="25"/>
      <c r="D213" s="25"/>
      <c r="E213" s="25"/>
      <c r="F213" s="25"/>
      <c r="G213" s="25"/>
      <c r="H213" s="25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4.25" customHeight="1" x14ac:dyDescent="0.25">
      <c r="A214" s="73"/>
      <c r="B214" s="25"/>
      <c r="C214" s="25"/>
      <c r="D214" s="25"/>
      <c r="E214" s="25"/>
      <c r="F214" s="25"/>
      <c r="G214" s="25"/>
      <c r="H214" s="25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4.25" customHeight="1" x14ac:dyDescent="0.25">
      <c r="A215" s="73"/>
      <c r="B215" s="25"/>
      <c r="C215" s="25"/>
      <c r="D215" s="25"/>
      <c r="E215" s="25"/>
      <c r="F215" s="25"/>
      <c r="G215" s="25"/>
      <c r="H215" s="25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4.25" customHeight="1" x14ac:dyDescent="0.25">
      <c r="A216" s="73"/>
      <c r="B216" s="25"/>
      <c r="C216" s="25"/>
      <c r="D216" s="25"/>
      <c r="E216" s="25"/>
      <c r="F216" s="25"/>
      <c r="G216" s="25"/>
      <c r="H216" s="25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4.25" customHeight="1" x14ac:dyDescent="0.25">
      <c r="A217" s="73"/>
      <c r="B217" s="25"/>
      <c r="C217" s="25"/>
      <c r="D217" s="25"/>
      <c r="E217" s="25"/>
      <c r="F217" s="25"/>
      <c r="G217" s="25"/>
      <c r="H217" s="25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4.25" customHeight="1" x14ac:dyDescent="0.25">
      <c r="A218" s="73"/>
      <c r="B218" s="25"/>
      <c r="C218" s="25"/>
      <c r="D218" s="25"/>
      <c r="E218" s="25"/>
      <c r="F218" s="25"/>
      <c r="G218" s="25"/>
      <c r="H218" s="25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4.25" customHeight="1" x14ac:dyDescent="0.25">
      <c r="A219" s="73"/>
      <c r="B219" s="25"/>
      <c r="C219" s="25"/>
      <c r="D219" s="25"/>
      <c r="E219" s="25"/>
      <c r="F219" s="25"/>
      <c r="G219" s="25"/>
      <c r="H219" s="25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4.25" customHeight="1" x14ac:dyDescent="0.25">
      <c r="A220" s="73"/>
      <c r="B220" s="25"/>
      <c r="C220" s="25"/>
      <c r="D220" s="25"/>
      <c r="E220" s="25"/>
      <c r="F220" s="25"/>
      <c r="G220" s="25"/>
      <c r="H220" s="25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4.25" customHeight="1" x14ac:dyDescent="0.25">
      <c r="A221" s="73"/>
      <c r="B221" s="25"/>
      <c r="C221" s="25"/>
      <c r="D221" s="25"/>
      <c r="E221" s="25"/>
      <c r="F221" s="25"/>
      <c r="G221" s="25"/>
      <c r="H221" s="25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4.25" customHeight="1" x14ac:dyDescent="0.25">
      <c r="A222" s="73"/>
      <c r="B222" s="25"/>
      <c r="C222" s="25"/>
      <c r="D222" s="25"/>
      <c r="E222" s="25"/>
      <c r="F222" s="25"/>
      <c r="G222" s="25"/>
      <c r="H222" s="25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4.25" customHeight="1" x14ac:dyDescent="0.25">
      <c r="A223" s="73"/>
      <c r="B223" s="25"/>
      <c r="C223" s="25"/>
      <c r="D223" s="25"/>
      <c r="E223" s="25"/>
      <c r="F223" s="25"/>
      <c r="G223" s="25"/>
      <c r="H223" s="25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4.25" customHeight="1" x14ac:dyDescent="0.25">
      <c r="A224" s="73"/>
      <c r="B224" s="25"/>
      <c r="C224" s="25"/>
      <c r="D224" s="25"/>
      <c r="E224" s="25"/>
      <c r="F224" s="25"/>
      <c r="G224" s="25"/>
      <c r="H224" s="25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4.25" customHeight="1" x14ac:dyDescent="0.25">
      <c r="A225" s="73"/>
      <c r="B225" s="25"/>
      <c r="C225" s="25"/>
      <c r="D225" s="25"/>
      <c r="E225" s="25"/>
      <c r="F225" s="25"/>
      <c r="G225" s="25"/>
      <c r="H225" s="25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4.25" customHeight="1" x14ac:dyDescent="0.25">
      <c r="A226" s="73"/>
      <c r="B226" s="25"/>
      <c r="C226" s="25"/>
      <c r="D226" s="25"/>
      <c r="E226" s="25"/>
      <c r="F226" s="25"/>
      <c r="G226" s="25"/>
      <c r="H226" s="25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4.25" customHeight="1" x14ac:dyDescent="0.25">
      <c r="A227" s="73"/>
      <c r="B227" s="25"/>
      <c r="C227" s="25"/>
      <c r="D227" s="25"/>
      <c r="E227" s="25"/>
      <c r="F227" s="25"/>
      <c r="G227" s="25"/>
      <c r="H227" s="25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4.25" customHeight="1" x14ac:dyDescent="0.25">
      <c r="A228" s="73"/>
      <c r="B228" s="25"/>
      <c r="C228" s="25"/>
      <c r="D228" s="25"/>
      <c r="E228" s="25"/>
      <c r="F228" s="25"/>
      <c r="G228" s="25"/>
      <c r="H228" s="25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4.25" customHeight="1" x14ac:dyDescent="0.25">
      <c r="A229" s="73"/>
      <c r="B229" s="25"/>
      <c r="C229" s="25"/>
      <c r="D229" s="25"/>
      <c r="E229" s="25"/>
      <c r="F229" s="25"/>
      <c r="G229" s="25"/>
      <c r="H229" s="25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4.25" customHeight="1" x14ac:dyDescent="0.25">
      <c r="A230" s="73"/>
      <c r="B230" s="25"/>
      <c r="C230" s="25"/>
      <c r="D230" s="25"/>
      <c r="E230" s="25"/>
      <c r="F230" s="25"/>
      <c r="G230" s="25"/>
      <c r="H230" s="25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4.25" customHeight="1" x14ac:dyDescent="0.25">
      <c r="A231" s="73"/>
      <c r="B231" s="25"/>
      <c r="C231" s="25"/>
      <c r="D231" s="25"/>
      <c r="E231" s="25"/>
      <c r="F231" s="25"/>
      <c r="G231" s="25"/>
      <c r="H231" s="25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4.25" customHeight="1" x14ac:dyDescent="0.25">
      <c r="A232" s="73"/>
      <c r="B232" s="25"/>
      <c r="C232" s="25"/>
      <c r="D232" s="25"/>
      <c r="E232" s="25"/>
      <c r="F232" s="25"/>
      <c r="G232" s="25"/>
      <c r="H232" s="25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4.25" customHeight="1" x14ac:dyDescent="0.25">
      <c r="A233" s="73"/>
      <c r="B233" s="25"/>
      <c r="C233" s="25"/>
      <c r="D233" s="25"/>
      <c r="E233" s="25"/>
      <c r="F233" s="25"/>
      <c r="G233" s="25"/>
      <c r="H233" s="25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4.25" customHeight="1" x14ac:dyDescent="0.25">
      <c r="A234" s="73"/>
      <c r="B234" s="25"/>
      <c r="C234" s="25"/>
      <c r="D234" s="25"/>
      <c r="E234" s="25"/>
      <c r="F234" s="25"/>
      <c r="G234" s="25"/>
      <c r="H234" s="25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4.25" customHeight="1" x14ac:dyDescent="0.25">
      <c r="A235" s="73"/>
      <c r="B235" s="25"/>
      <c r="C235" s="25"/>
      <c r="D235" s="25"/>
      <c r="E235" s="25"/>
      <c r="F235" s="25"/>
      <c r="G235" s="25"/>
      <c r="H235" s="25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4.25" customHeight="1" x14ac:dyDescent="0.25">
      <c r="A236" s="73"/>
      <c r="B236" s="25"/>
      <c r="C236" s="25"/>
      <c r="D236" s="25"/>
      <c r="E236" s="25"/>
      <c r="F236" s="25"/>
      <c r="G236" s="25"/>
      <c r="H236" s="25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4.25" customHeight="1" x14ac:dyDescent="0.25">
      <c r="A237" s="73"/>
      <c r="B237" s="25"/>
      <c r="C237" s="25"/>
      <c r="D237" s="25"/>
      <c r="E237" s="25"/>
      <c r="F237" s="25"/>
      <c r="G237" s="25"/>
      <c r="H237" s="25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4.25" customHeight="1" x14ac:dyDescent="0.25">
      <c r="A238" s="73"/>
      <c r="B238" s="25"/>
      <c r="C238" s="25"/>
      <c r="D238" s="25"/>
      <c r="E238" s="25"/>
      <c r="F238" s="25"/>
      <c r="G238" s="25"/>
      <c r="H238" s="25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4.25" customHeight="1" x14ac:dyDescent="0.25">
      <c r="A239" s="73"/>
      <c r="B239" s="25"/>
      <c r="C239" s="25"/>
      <c r="D239" s="25"/>
      <c r="E239" s="25"/>
      <c r="F239" s="25"/>
      <c r="G239" s="25"/>
      <c r="H239" s="25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4.25" customHeight="1" x14ac:dyDescent="0.25">
      <c r="A240" s="73"/>
      <c r="B240" s="25"/>
      <c r="C240" s="25"/>
      <c r="D240" s="25"/>
      <c r="E240" s="25"/>
      <c r="F240" s="25"/>
      <c r="G240" s="25"/>
      <c r="H240" s="25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4.25" customHeight="1" x14ac:dyDescent="0.25">
      <c r="A241" s="73"/>
      <c r="B241" s="25"/>
      <c r="C241" s="25"/>
      <c r="D241" s="25"/>
      <c r="E241" s="25"/>
      <c r="F241" s="25"/>
      <c r="G241" s="25"/>
      <c r="H241" s="25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4.25" customHeight="1" x14ac:dyDescent="0.25">
      <c r="A242" s="73"/>
      <c r="B242" s="25"/>
      <c r="C242" s="25"/>
      <c r="D242" s="25"/>
      <c r="E242" s="25"/>
      <c r="F242" s="25"/>
      <c r="G242" s="25"/>
      <c r="H242" s="25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4.25" customHeight="1" x14ac:dyDescent="0.25">
      <c r="A243" s="73"/>
      <c r="B243" s="25"/>
      <c r="C243" s="25"/>
      <c r="D243" s="25"/>
      <c r="E243" s="25"/>
      <c r="F243" s="25"/>
      <c r="G243" s="25"/>
      <c r="H243" s="25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4.25" customHeight="1" x14ac:dyDescent="0.25">
      <c r="A244" s="73"/>
      <c r="B244" s="25"/>
      <c r="C244" s="25"/>
      <c r="D244" s="25"/>
      <c r="E244" s="25"/>
      <c r="F244" s="25"/>
      <c r="G244" s="25"/>
      <c r="H244" s="25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4.25" customHeight="1" x14ac:dyDescent="0.25">
      <c r="A245" s="73"/>
      <c r="B245" s="25"/>
      <c r="C245" s="25"/>
      <c r="D245" s="25"/>
      <c r="E245" s="25"/>
      <c r="F245" s="25"/>
      <c r="G245" s="25"/>
      <c r="H245" s="25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4.25" customHeight="1" x14ac:dyDescent="0.25">
      <c r="A246" s="73"/>
      <c r="B246" s="25"/>
      <c r="C246" s="25"/>
      <c r="D246" s="25"/>
      <c r="E246" s="25"/>
      <c r="F246" s="25"/>
      <c r="G246" s="25"/>
      <c r="H246" s="25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4.25" customHeight="1" x14ac:dyDescent="0.25">
      <c r="A247" s="73"/>
      <c r="B247" s="25"/>
      <c r="C247" s="25"/>
      <c r="D247" s="25"/>
      <c r="E247" s="25"/>
      <c r="F247" s="25"/>
      <c r="G247" s="25"/>
      <c r="H247" s="25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4.25" customHeight="1" x14ac:dyDescent="0.25">
      <c r="A248" s="73"/>
      <c r="B248" s="25"/>
      <c r="C248" s="25"/>
      <c r="D248" s="25"/>
      <c r="E248" s="25"/>
      <c r="F248" s="25"/>
      <c r="G248" s="25"/>
      <c r="H248" s="25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4.25" customHeight="1" x14ac:dyDescent="0.25">
      <c r="A249" s="73"/>
      <c r="B249" s="25"/>
      <c r="C249" s="25"/>
      <c r="D249" s="25"/>
      <c r="E249" s="25"/>
      <c r="F249" s="25"/>
      <c r="G249" s="25"/>
      <c r="H249" s="25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4.25" customHeight="1" x14ac:dyDescent="0.25">
      <c r="A250" s="73"/>
      <c r="B250" s="25"/>
      <c r="C250" s="25"/>
      <c r="D250" s="25"/>
      <c r="E250" s="25"/>
      <c r="F250" s="25"/>
      <c r="G250" s="25"/>
      <c r="H250" s="25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4.25" customHeight="1" x14ac:dyDescent="0.25">
      <c r="A251" s="73"/>
      <c r="B251" s="25"/>
      <c r="C251" s="25"/>
      <c r="D251" s="25"/>
      <c r="E251" s="25"/>
      <c r="F251" s="25"/>
      <c r="G251" s="25"/>
      <c r="H251" s="25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4.25" customHeight="1" x14ac:dyDescent="0.25">
      <c r="A252" s="73"/>
      <c r="B252" s="25"/>
      <c r="C252" s="25"/>
      <c r="D252" s="25"/>
      <c r="E252" s="25"/>
      <c r="F252" s="25"/>
      <c r="G252" s="25"/>
      <c r="H252" s="25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4.25" customHeight="1" x14ac:dyDescent="0.25">
      <c r="A253" s="73"/>
      <c r="B253" s="25"/>
      <c r="C253" s="25"/>
      <c r="D253" s="25"/>
      <c r="E253" s="25"/>
      <c r="F253" s="25"/>
      <c r="G253" s="25"/>
      <c r="H253" s="25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4.25" customHeight="1" x14ac:dyDescent="0.25">
      <c r="A254" s="73"/>
      <c r="B254" s="25"/>
      <c r="C254" s="25"/>
      <c r="D254" s="25"/>
      <c r="E254" s="25"/>
      <c r="F254" s="25"/>
      <c r="G254" s="25"/>
      <c r="H254" s="25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4.25" customHeight="1" x14ac:dyDescent="0.25">
      <c r="A255" s="73"/>
      <c r="B255" s="25"/>
      <c r="C255" s="25"/>
      <c r="D255" s="25"/>
      <c r="E255" s="25"/>
      <c r="F255" s="25"/>
      <c r="G255" s="25"/>
      <c r="H255" s="25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</sheetData>
  <autoFilter ref="A12:V59"/>
  <mergeCells count="39">
    <mergeCell ref="A42:G42"/>
    <mergeCell ref="A43:A44"/>
    <mergeCell ref="V43:V44"/>
    <mergeCell ref="A45:G45"/>
    <mergeCell ref="A46:A47"/>
    <mergeCell ref="A48:V48"/>
    <mergeCell ref="A49:G49"/>
    <mergeCell ref="A50:A55"/>
    <mergeCell ref="V50:V55"/>
    <mergeCell ref="V46:V47"/>
    <mergeCell ref="A57:G57"/>
    <mergeCell ref="A28:A35"/>
    <mergeCell ref="A36:G36"/>
    <mergeCell ref="A37:A41"/>
    <mergeCell ref="A24:A27"/>
    <mergeCell ref="V24:V41"/>
    <mergeCell ref="A14:V14"/>
    <mergeCell ref="A15:V15"/>
    <mergeCell ref="A16:G16"/>
    <mergeCell ref="A21:G21"/>
    <mergeCell ref="A23:G23"/>
    <mergeCell ref="A17:A20"/>
    <mergeCell ref="V16:V20"/>
    <mergeCell ref="A1:A9"/>
    <mergeCell ref="U1:U3"/>
    <mergeCell ref="U4:U6"/>
    <mergeCell ref="U7:U9"/>
    <mergeCell ref="T1:T3"/>
    <mergeCell ref="T4:T6"/>
    <mergeCell ref="T7:T9"/>
    <mergeCell ref="C5:Q5"/>
    <mergeCell ref="A13:V13"/>
    <mergeCell ref="B10:V10"/>
    <mergeCell ref="A11:I11"/>
    <mergeCell ref="J11:L11"/>
    <mergeCell ref="M11:O11"/>
    <mergeCell ref="P11:R11"/>
    <mergeCell ref="S11:U11"/>
    <mergeCell ref="V11:V12"/>
  </mergeCells>
  <printOptions horizontalCentered="1" verticalCentered="1"/>
  <pageMargins left="0.15748031496062992" right="0.59055118110236227" top="0.27559055118110237" bottom="0.15748031496062992" header="0.15748031496062992" footer="0.15748031496062992"/>
  <pageSetup paperSize="5" scale="26" fitToHeight="6" orientation="landscape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40"/>
  <sheetViews>
    <sheetView showGridLines="0" view="pageBreakPreview" zoomScale="33" zoomScaleNormal="90" zoomScaleSheetLayoutView="80" workbookViewId="0">
      <selection activeCell="C18" sqref="C18"/>
    </sheetView>
  </sheetViews>
  <sheetFormatPr baseColWidth="10" defaultColWidth="23.88671875" defaultRowHeight="13.8" x14ac:dyDescent="0.25"/>
  <cols>
    <col min="1" max="1" width="45.33203125" style="8" customWidth="1"/>
    <col min="2" max="2" width="11.5546875" style="1" hidden="1" customWidth="1"/>
    <col min="3" max="3" width="34.6640625" style="1" customWidth="1"/>
    <col min="4" max="4" width="38" style="1" customWidth="1"/>
    <col min="5" max="5" width="20.88671875" style="1" customWidth="1"/>
    <col min="6" max="6" width="28.33203125" style="1" customWidth="1"/>
    <col min="7" max="7" width="20.88671875" style="1" customWidth="1"/>
    <col min="8" max="8" width="21.5546875" style="1" customWidth="1"/>
    <col min="9" max="9" width="12.33203125" style="2" customWidth="1"/>
    <col min="10" max="20" width="21.6640625" style="2" customWidth="1"/>
    <col min="21" max="21" width="22.88671875" style="2" customWidth="1"/>
    <col min="22" max="22" width="20.109375" style="2" customWidth="1"/>
    <col min="23" max="16384" width="23.88671875" style="4"/>
  </cols>
  <sheetData>
    <row r="1" spans="1:22" ht="14.4" customHeight="1" x14ac:dyDescent="0.25">
      <c r="A1" s="487"/>
      <c r="B1" s="487"/>
      <c r="C1" s="479" t="s">
        <v>33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 t="s">
        <v>27</v>
      </c>
      <c r="V1" s="479" t="s">
        <v>28</v>
      </c>
    </row>
    <row r="2" spans="1:22" ht="14.4" customHeight="1" x14ac:dyDescent="0.25">
      <c r="A2" s="487"/>
      <c r="B2" s="487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</row>
    <row r="3" spans="1:22" ht="14.4" customHeight="1" x14ac:dyDescent="0.25">
      <c r="A3" s="487"/>
      <c r="B3" s="487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</row>
    <row r="4" spans="1:22" ht="14.4" customHeight="1" x14ac:dyDescent="0.25">
      <c r="A4" s="487"/>
      <c r="B4" s="487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 t="s">
        <v>29</v>
      </c>
      <c r="V4" s="489" t="s">
        <v>32</v>
      </c>
    </row>
    <row r="5" spans="1:22" ht="14.4" customHeight="1" x14ac:dyDescent="0.25">
      <c r="A5" s="487"/>
      <c r="B5" s="487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89"/>
    </row>
    <row r="6" spans="1:22" ht="14.4" customHeight="1" x14ac:dyDescent="0.25">
      <c r="A6" s="487"/>
      <c r="B6" s="487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89"/>
    </row>
    <row r="7" spans="1:22" ht="20.399999999999999" customHeight="1" x14ac:dyDescent="0.25">
      <c r="A7" s="487"/>
      <c r="B7" s="487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90" t="s">
        <v>30</v>
      </c>
      <c r="V7" s="479" t="s">
        <v>31</v>
      </c>
    </row>
    <row r="8" spans="1:22" ht="21" customHeight="1" x14ac:dyDescent="0.25">
      <c r="A8" s="487"/>
      <c r="B8" s="48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8"/>
      <c r="S8" s="481" t="s">
        <v>0</v>
      </c>
      <c r="T8" s="483">
        <v>2025</v>
      </c>
      <c r="U8" s="490"/>
      <c r="V8" s="479"/>
    </row>
    <row r="9" spans="1:22" ht="6.75" customHeight="1" x14ac:dyDescent="0.25">
      <c r="A9" s="487"/>
      <c r="B9" s="487"/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80"/>
      <c r="S9" s="482"/>
      <c r="T9" s="484"/>
      <c r="U9" s="490"/>
      <c r="V9" s="479"/>
    </row>
    <row r="10" spans="1:22" ht="24.75" customHeight="1" x14ac:dyDescent="0.25">
      <c r="A10" s="485" t="s">
        <v>1</v>
      </c>
      <c r="B10" s="485"/>
      <c r="C10" s="486" t="s">
        <v>153</v>
      </c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</row>
    <row r="11" spans="1:22" ht="18" customHeight="1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491" t="s">
        <v>2</v>
      </c>
      <c r="K11" s="491"/>
      <c r="L11" s="491"/>
      <c r="M11" s="491" t="s">
        <v>3</v>
      </c>
      <c r="N11" s="491"/>
      <c r="O11" s="491"/>
      <c r="P11" s="491" t="s">
        <v>4</v>
      </c>
      <c r="Q11" s="491"/>
      <c r="R11" s="491"/>
      <c r="S11" s="491" t="s">
        <v>5</v>
      </c>
      <c r="T11" s="491"/>
      <c r="U11" s="491"/>
      <c r="V11" s="492" t="s">
        <v>25</v>
      </c>
    </row>
    <row r="12" spans="1:22" s="5" customFormat="1" ht="41.4" x14ac:dyDescent="0.25">
      <c r="A12" s="12" t="s">
        <v>6</v>
      </c>
      <c r="B12" s="12" t="s">
        <v>7</v>
      </c>
      <c r="C12" s="12" t="s">
        <v>8</v>
      </c>
      <c r="D12" s="12" t="s">
        <v>10</v>
      </c>
      <c r="E12" s="12" t="s">
        <v>9</v>
      </c>
      <c r="F12" s="12" t="s">
        <v>45</v>
      </c>
      <c r="G12" s="12" t="s">
        <v>11</v>
      </c>
      <c r="H12" s="12" t="s">
        <v>34</v>
      </c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2" t="s">
        <v>17</v>
      </c>
      <c r="O12" s="12" t="s">
        <v>18</v>
      </c>
      <c r="P12" s="12" t="s">
        <v>19</v>
      </c>
      <c r="Q12" s="12" t="s">
        <v>20</v>
      </c>
      <c r="R12" s="12" t="s">
        <v>21</v>
      </c>
      <c r="S12" s="12" t="s">
        <v>22</v>
      </c>
      <c r="T12" s="12" t="s">
        <v>23</v>
      </c>
      <c r="U12" s="12" t="s">
        <v>24</v>
      </c>
      <c r="V12" s="493"/>
    </row>
    <row r="13" spans="1:22" s="5" customFormat="1" ht="21.75" customHeight="1" x14ac:dyDescent="0.25">
      <c r="A13" s="500" t="s">
        <v>151</v>
      </c>
      <c r="B13" s="500"/>
      <c r="C13" s="500"/>
      <c r="D13" s="500"/>
      <c r="E13" s="500"/>
      <c r="F13" s="500"/>
      <c r="G13" s="500"/>
      <c r="H13" s="500"/>
      <c r="I13" s="500"/>
      <c r="J13" s="500"/>
      <c r="K13" s="500"/>
      <c r="L13" s="500"/>
      <c r="M13" s="500"/>
      <c r="N13" s="500"/>
      <c r="O13" s="500"/>
      <c r="P13" s="500"/>
      <c r="Q13" s="500"/>
      <c r="R13" s="500"/>
      <c r="S13" s="500"/>
      <c r="T13" s="500"/>
      <c r="U13" s="500"/>
      <c r="V13" s="500"/>
    </row>
    <row r="14" spans="1:22" s="5" customFormat="1" ht="24.75" customHeight="1" x14ac:dyDescent="0.25">
      <c r="A14" s="500" t="s">
        <v>154</v>
      </c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</row>
    <row r="15" spans="1:22" s="5" customFormat="1" ht="30.75" customHeight="1" x14ac:dyDescent="0.25">
      <c r="A15" s="500" t="s">
        <v>155</v>
      </c>
      <c r="B15" s="500"/>
      <c r="C15" s="500"/>
      <c r="D15" s="500"/>
      <c r="E15" s="500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</row>
    <row r="16" spans="1:22" s="5" customFormat="1" ht="29.25" customHeight="1" x14ac:dyDescent="0.25">
      <c r="A16" s="501" t="s">
        <v>156</v>
      </c>
      <c r="B16" s="502"/>
      <c r="C16" s="502"/>
      <c r="D16" s="502"/>
      <c r="E16" s="502"/>
      <c r="F16" s="502"/>
      <c r="G16" s="503"/>
      <c r="H16" s="90" t="s">
        <v>576</v>
      </c>
      <c r="I16" s="88">
        <f>+I17</f>
        <v>240</v>
      </c>
      <c r="J16" s="88">
        <f t="shared" ref="J16:T16" si="0">+J17</f>
        <v>0</v>
      </c>
      <c r="K16" s="88">
        <f t="shared" si="0"/>
        <v>24</v>
      </c>
      <c r="L16" s="88">
        <f t="shared" si="0"/>
        <v>24</v>
      </c>
      <c r="M16" s="88">
        <f t="shared" si="0"/>
        <v>24</v>
      </c>
      <c r="N16" s="88">
        <f t="shared" si="0"/>
        <v>24</v>
      </c>
      <c r="O16" s="88">
        <f t="shared" si="0"/>
        <v>24</v>
      </c>
      <c r="P16" s="88">
        <f t="shared" si="0"/>
        <v>24</v>
      </c>
      <c r="Q16" s="88">
        <f t="shared" si="0"/>
        <v>24</v>
      </c>
      <c r="R16" s="88">
        <f t="shared" si="0"/>
        <v>24</v>
      </c>
      <c r="S16" s="88">
        <f t="shared" si="0"/>
        <v>24</v>
      </c>
      <c r="T16" s="88">
        <f t="shared" si="0"/>
        <v>24</v>
      </c>
      <c r="U16" s="88">
        <f>+U17</f>
        <v>0</v>
      </c>
      <c r="V16" s="506" t="s">
        <v>914</v>
      </c>
    </row>
    <row r="17" spans="1:22" s="6" customFormat="1" ht="78" customHeight="1" x14ac:dyDescent="0.25">
      <c r="A17" s="495" t="s">
        <v>575</v>
      </c>
      <c r="B17" s="13"/>
      <c r="C17" s="139" t="s">
        <v>789</v>
      </c>
      <c r="D17" s="139" t="s">
        <v>39</v>
      </c>
      <c r="E17" s="139" t="s">
        <v>577</v>
      </c>
      <c r="F17" s="15" t="s">
        <v>332</v>
      </c>
      <c r="G17" s="15" t="s">
        <v>580</v>
      </c>
      <c r="H17" s="15" t="s">
        <v>588</v>
      </c>
      <c r="I17" s="88">
        <f>+SUM(J17:U17)</f>
        <v>240</v>
      </c>
      <c r="J17" s="88"/>
      <c r="K17" s="88">
        <v>24</v>
      </c>
      <c r="L17" s="88">
        <v>24</v>
      </c>
      <c r="M17" s="88">
        <v>24</v>
      </c>
      <c r="N17" s="88">
        <v>24</v>
      </c>
      <c r="O17" s="88">
        <v>24</v>
      </c>
      <c r="P17" s="88">
        <v>24</v>
      </c>
      <c r="Q17" s="88">
        <v>24</v>
      </c>
      <c r="R17" s="88">
        <v>24</v>
      </c>
      <c r="S17" s="88">
        <v>24</v>
      </c>
      <c r="T17" s="89">
        <v>24</v>
      </c>
      <c r="U17" s="88"/>
      <c r="V17" s="507"/>
    </row>
    <row r="18" spans="1:22" s="6" customFormat="1" ht="78" customHeight="1" x14ac:dyDescent="0.25">
      <c r="A18" s="496"/>
      <c r="B18" s="13"/>
      <c r="C18" s="139" t="s">
        <v>800</v>
      </c>
      <c r="D18" s="313" t="s">
        <v>280</v>
      </c>
      <c r="E18" s="313" t="s">
        <v>577</v>
      </c>
      <c r="F18" s="245" t="s">
        <v>579</v>
      </c>
      <c r="G18" s="245" t="s">
        <v>578</v>
      </c>
      <c r="H18" s="15" t="s">
        <v>802</v>
      </c>
      <c r="I18" s="88">
        <f>+SUM(J18:U18)</f>
        <v>4</v>
      </c>
      <c r="J18" s="88"/>
      <c r="K18" s="88"/>
      <c r="L18" s="88">
        <v>1</v>
      </c>
      <c r="M18" s="88"/>
      <c r="N18" s="88"/>
      <c r="O18" s="88">
        <v>1</v>
      </c>
      <c r="P18" s="88"/>
      <c r="Q18" s="88"/>
      <c r="R18" s="88">
        <v>1</v>
      </c>
      <c r="S18" s="88"/>
      <c r="T18" s="88"/>
      <c r="U18" s="88">
        <v>1</v>
      </c>
      <c r="V18" s="507"/>
    </row>
    <row r="19" spans="1:22" s="6" customFormat="1" ht="78" customHeight="1" x14ac:dyDescent="0.25">
      <c r="A19" s="496"/>
      <c r="B19" s="13"/>
      <c r="C19" s="139" t="s">
        <v>801</v>
      </c>
      <c r="D19" s="139" t="s">
        <v>280</v>
      </c>
      <c r="E19" s="139" t="s">
        <v>577</v>
      </c>
      <c r="F19" s="15" t="s">
        <v>332</v>
      </c>
      <c r="G19" s="15" t="s">
        <v>578</v>
      </c>
      <c r="H19" s="15" t="s">
        <v>581</v>
      </c>
      <c r="I19" s="88">
        <f>+SUM(J19:U19)</f>
        <v>4</v>
      </c>
      <c r="J19" s="88"/>
      <c r="K19" s="88"/>
      <c r="L19" s="88">
        <v>1</v>
      </c>
      <c r="M19" s="88"/>
      <c r="N19" s="88"/>
      <c r="O19" s="88">
        <v>1</v>
      </c>
      <c r="P19" s="88"/>
      <c r="Q19" s="88"/>
      <c r="R19" s="88">
        <v>1</v>
      </c>
      <c r="S19" s="88"/>
      <c r="T19" s="89">
        <v>1</v>
      </c>
      <c r="U19" s="88"/>
      <c r="V19" s="507"/>
    </row>
    <row r="20" spans="1:22" s="6" customFormat="1" ht="78" customHeight="1" x14ac:dyDescent="0.25">
      <c r="A20" s="496"/>
      <c r="B20" s="13"/>
      <c r="C20" s="139" t="s">
        <v>855</v>
      </c>
      <c r="D20" s="139" t="s">
        <v>280</v>
      </c>
      <c r="E20" s="139" t="s">
        <v>577</v>
      </c>
      <c r="F20" s="15" t="s">
        <v>78</v>
      </c>
      <c r="G20" s="15" t="s">
        <v>578</v>
      </c>
      <c r="H20" s="15" t="s">
        <v>859</v>
      </c>
      <c r="I20" s="88">
        <v>1</v>
      </c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9"/>
      <c r="U20" s="88">
        <v>1</v>
      </c>
      <c r="V20" s="507"/>
    </row>
    <row r="21" spans="1:22" s="6" customFormat="1" ht="78" customHeight="1" x14ac:dyDescent="0.25">
      <c r="A21" s="496"/>
      <c r="B21" s="13"/>
      <c r="C21" s="139" t="s">
        <v>856</v>
      </c>
      <c r="D21" s="139" t="s">
        <v>280</v>
      </c>
      <c r="E21" s="139" t="s">
        <v>577</v>
      </c>
      <c r="F21" s="15" t="s">
        <v>78</v>
      </c>
      <c r="G21" s="15" t="s">
        <v>578</v>
      </c>
      <c r="H21" s="15" t="s">
        <v>860</v>
      </c>
      <c r="I21" s="88">
        <v>3</v>
      </c>
      <c r="J21" s="88"/>
      <c r="K21" s="88"/>
      <c r="L21" s="88"/>
      <c r="M21" s="88">
        <v>1</v>
      </c>
      <c r="N21" s="88"/>
      <c r="O21" s="88"/>
      <c r="P21" s="88"/>
      <c r="Q21" s="88"/>
      <c r="R21" s="88">
        <v>1</v>
      </c>
      <c r="S21" s="88"/>
      <c r="T21" s="89">
        <v>1</v>
      </c>
      <c r="U21" s="88"/>
      <c r="V21" s="507"/>
    </row>
    <row r="22" spans="1:22" s="6" customFormat="1" ht="78" customHeight="1" x14ac:dyDescent="0.25">
      <c r="A22" s="497"/>
      <c r="B22" s="13"/>
      <c r="C22" s="139" t="s">
        <v>857</v>
      </c>
      <c r="D22" s="139" t="s">
        <v>280</v>
      </c>
      <c r="E22" s="139" t="s">
        <v>577</v>
      </c>
      <c r="F22" s="15" t="s">
        <v>78</v>
      </c>
      <c r="G22" s="15" t="s">
        <v>858</v>
      </c>
      <c r="H22" s="15" t="s">
        <v>124</v>
      </c>
      <c r="I22" s="88">
        <v>705</v>
      </c>
      <c r="J22" s="88"/>
      <c r="K22" s="88"/>
      <c r="L22" s="88"/>
      <c r="M22" s="88"/>
      <c r="N22" s="88"/>
      <c r="O22" s="88"/>
      <c r="P22" s="88"/>
      <c r="Q22" s="88">
        <v>355</v>
      </c>
      <c r="R22" s="88">
        <v>350</v>
      </c>
      <c r="S22" s="88"/>
      <c r="T22" s="89"/>
      <c r="U22" s="88"/>
      <c r="V22" s="508"/>
    </row>
    <row r="23" spans="1:22" s="6" customFormat="1" ht="27" customHeight="1" x14ac:dyDescent="0.25">
      <c r="A23" s="504" t="s">
        <v>159</v>
      </c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243"/>
    </row>
    <row r="24" spans="1:22" s="6" customFormat="1" ht="24" customHeight="1" x14ac:dyDescent="0.25">
      <c r="A24" s="504" t="s">
        <v>160</v>
      </c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92"/>
    </row>
    <row r="25" spans="1:22" s="7" customFormat="1" ht="24.75" customHeight="1" x14ac:dyDescent="0.25">
      <c r="A25" s="500" t="s">
        <v>157</v>
      </c>
      <c r="B25" s="500"/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500"/>
      <c r="T25" s="500"/>
      <c r="U25" s="500"/>
      <c r="V25" s="500"/>
    </row>
    <row r="26" spans="1:22" s="7" customFormat="1" ht="44.25" hidden="1" customHeight="1" x14ac:dyDescent="0.25">
      <c r="A26" s="494" t="s">
        <v>158</v>
      </c>
      <c r="B26" s="494"/>
      <c r="C26" s="494"/>
      <c r="D26" s="494"/>
      <c r="E26" s="494"/>
      <c r="F26" s="494"/>
      <c r="G26" s="494"/>
      <c r="H26" s="100" t="s">
        <v>163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8"/>
      <c r="V26" s="89"/>
    </row>
    <row r="27" spans="1:22" s="7" customFormat="1" ht="46.5" hidden="1" customHeight="1" x14ac:dyDescent="0.25">
      <c r="A27" s="91"/>
      <c r="B27" s="91"/>
      <c r="C27" s="91"/>
      <c r="D27" s="91"/>
      <c r="E27" s="91"/>
      <c r="F27" s="91"/>
      <c r="G27" s="91"/>
      <c r="H27" s="87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88"/>
      <c r="V27" s="89"/>
    </row>
    <row r="28" spans="1:22" s="7" customFormat="1" ht="46.5" hidden="1" customHeight="1" x14ac:dyDescent="0.25">
      <c r="A28" s="494" t="s">
        <v>162</v>
      </c>
      <c r="B28" s="494"/>
      <c r="C28" s="494"/>
      <c r="D28" s="494"/>
      <c r="E28" s="494"/>
      <c r="F28" s="494"/>
      <c r="G28" s="494"/>
      <c r="H28" s="100" t="s">
        <v>140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9"/>
      <c r="U28" s="88"/>
      <c r="V28" s="89"/>
    </row>
    <row r="29" spans="1:22" s="7" customFormat="1" ht="46.5" hidden="1" customHeight="1" x14ac:dyDescent="0.25">
      <c r="A29" s="92"/>
      <c r="B29" s="101"/>
      <c r="C29" s="101"/>
      <c r="D29" s="101"/>
      <c r="E29" s="101"/>
      <c r="F29" s="101"/>
      <c r="G29" s="101"/>
      <c r="H29" s="100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9"/>
      <c r="U29" s="88"/>
      <c r="V29" s="89"/>
    </row>
    <row r="30" spans="1:22" s="7" customFormat="1" ht="46.5" customHeight="1" x14ac:dyDescent="0.25">
      <c r="A30" s="509" t="s">
        <v>161</v>
      </c>
      <c r="B30" s="510"/>
      <c r="C30" s="510"/>
      <c r="D30" s="510"/>
      <c r="E30" s="510"/>
      <c r="F30" s="510"/>
      <c r="G30" s="511"/>
      <c r="H30" s="244" t="s">
        <v>141</v>
      </c>
      <c r="I30" s="88">
        <f>+I34</f>
        <v>48</v>
      </c>
      <c r="J30" s="88">
        <f t="shared" ref="J30:U30" si="1">+J34</f>
        <v>0</v>
      </c>
      <c r="K30" s="88">
        <f t="shared" si="1"/>
        <v>6</v>
      </c>
      <c r="L30" s="88">
        <f t="shared" si="1"/>
        <v>6</v>
      </c>
      <c r="M30" s="88">
        <f t="shared" si="1"/>
        <v>4</v>
      </c>
      <c r="N30" s="88">
        <f t="shared" si="1"/>
        <v>4</v>
      </c>
      <c r="O30" s="88">
        <f t="shared" si="1"/>
        <v>4</v>
      </c>
      <c r="P30" s="88">
        <f t="shared" si="1"/>
        <v>4</v>
      </c>
      <c r="Q30" s="88">
        <f t="shared" si="1"/>
        <v>4</v>
      </c>
      <c r="R30" s="88">
        <f t="shared" si="1"/>
        <v>4</v>
      </c>
      <c r="S30" s="88">
        <f t="shared" si="1"/>
        <v>4</v>
      </c>
      <c r="T30" s="88">
        <f t="shared" si="1"/>
        <v>4</v>
      </c>
      <c r="U30" s="88">
        <f t="shared" si="1"/>
        <v>4</v>
      </c>
      <c r="V30" s="506" t="s">
        <v>914</v>
      </c>
    </row>
    <row r="31" spans="1:22" s="7" customFormat="1" ht="88.95" customHeight="1" x14ac:dyDescent="0.25">
      <c r="A31" s="512" t="s">
        <v>583</v>
      </c>
      <c r="B31" s="91"/>
      <c r="C31" s="139" t="s">
        <v>582</v>
      </c>
      <c r="D31" s="139" t="s">
        <v>126</v>
      </c>
      <c r="E31" s="139" t="s">
        <v>585</v>
      </c>
      <c r="F31" s="139" t="s">
        <v>174</v>
      </c>
      <c r="G31" s="190" t="s">
        <v>591</v>
      </c>
      <c r="H31" s="139" t="s">
        <v>804</v>
      </c>
      <c r="I31" s="88">
        <f>+SUM(J31:U31)</f>
        <v>64</v>
      </c>
      <c r="J31" s="88"/>
      <c r="K31" s="88">
        <v>16</v>
      </c>
      <c r="L31" s="88"/>
      <c r="M31" s="88"/>
      <c r="N31" s="88">
        <v>16</v>
      </c>
      <c r="O31" s="88"/>
      <c r="P31" s="88"/>
      <c r="Q31" s="88">
        <v>16</v>
      </c>
      <c r="R31" s="88"/>
      <c r="S31" s="88"/>
      <c r="T31" s="88">
        <v>16</v>
      </c>
      <c r="U31" s="88"/>
      <c r="V31" s="507"/>
    </row>
    <row r="32" spans="1:22" s="7" customFormat="1" ht="88.95" customHeight="1" x14ac:dyDescent="0.25">
      <c r="A32" s="513"/>
      <c r="B32" s="311"/>
      <c r="C32" s="139" t="s">
        <v>584</v>
      </c>
      <c r="D32" s="139" t="s">
        <v>126</v>
      </c>
      <c r="E32" s="139" t="s">
        <v>585</v>
      </c>
      <c r="F32" s="139" t="s">
        <v>174</v>
      </c>
      <c r="G32" s="139" t="s">
        <v>590</v>
      </c>
      <c r="H32" s="139" t="s">
        <v>589</v>
      </c>
      <c r="I32" s="88">
        <f>+SUM(J32:U32)</f>
        <v>1280</v>
      </c>
      <c r="J32" s="88"/>
      <c r="K32" s="88">
        <v>128</v>
      </c>
      <c r="L32" s="88">
        <v>128</v>
      </c>
      <c r="M32" s="88">
        <v>128</v>
      </c>
      <c r="N32" s="88">
        <v>128</v>
      </c>
      <c r="O32" s="88">
        <v>128</v>
      </c>
      <c r="P32" s="88">
        <v>128</v>
      </c>
      <c r="Q32" s="88">
        <v>128</v>
      </c>
      <c r="R32" s="88">
        <v>128</v>
      </c>
      <c r="S32" s="88">
        <v>128</v>
      </c>
      <c r="T32" s="88">
        <v>128</v>
      </c>
      <c r="U32" s="88"/>
      <c r="V32" s="507"/>
    </row>
    <row r="33" spans="1:22" s="7" customFormat="1" ht="88.95" customHeight="1" x14ac:dyDescent="0.25">
      <c r="A33" s="513"/>
      <c r="B33" s="312"/>
      <c r="C33" s="139" t="s">
        <v>796</v>
      </c>
      <c r="D33" s="139" t="s">
        <v>126</v>
      </c>
      <c r="E33" s="139" t="s">
        <v>585</v>
      </c>
      <c r="F33" s="139" t="s">
        <v>174</v>
      </c>
      <c r="G33" s="139" t="s">
        <v>794</v>
      </c>
      <c r="H33" s="139" t="s">
        <v>795</v>
      </c>
      <c r="I33" s="88">
        <f t="shared" ref="I33:I35" si="2">+SUM(J33:U33)</f>
        <v>60</v>
      </c>
      <c r="J33" s="88"/>
      <c r="K33" s="88">
        <v>6</v>
      </c>
      <c r="L33" s="88">
        <v>6</v>
      </c>
      <c r="M33" s="88">
        <v>6</v>
      </c>
      <c r="N33" s="88">
        <v>6</v>
      </c>
      <c r="O33" s="88">
        <v>6</v>
      </c>
      <c r="P33" s="88">
        <v>6</v>
      </c>
      <c r="Q33" s="88">
        <v>6</v>
      </c>
      <c r="R33" s="88">
        <v>6</v>
      </c>
      <c r="S33" s="88">
        <v>6</v>
      </c>
      <c r="T33" s="88">
        <v>6</v>
      </c>
      <c r="U33" s="88"/>
      <c r="V33" s="507"/>
    </row>
    <row r="34" spans="1:22" s="386" customFormat="1" ht="70.95" customHeight="1" x14ac:dyDescent="0.25">
      <c r="A34" s="513"/>
      <c r="B34" s="385"/>
      <c r="C34" s="339" t="s">
        <v>797</v>
      </c>
      <c r="D34" s="339" t="s">
        <v>39</v>
      </c>
      <c r="E34" s="339" t="s">
        <v>585</v>
      </c>
      <c r="F34" s="339" t="s">
        <v>443</v>
      </c>
      <c r="G34" s="339" t="s">
        <v>592</v>
      </c>
      <c r="H34" s="388" t="s">
        <v>141</v>
      </c>
      <c r="I34" s="88">
        <f>+SUM(J34:U34)</f>
        <v>48</v>
      </c>
      <c r="J34" s="88"/>
      <c r="K34" s="88">
        <v>6</v>
      </c>
      <c r="L34" s="88">
        <v>6</v>
      </c>
      <c r="M34" s="88">
        <v>4</v>
      </c>
      <c r="N34" s="88">
        <v>4</v>
      </c>
      <c r="O34" s="88">
        <v>4</v>
      </c>
      <c r="P34" s="88">
        <v>4</v>
      </c>
      <c r="Q34" s="88">
        <v>4</v>
      </c>
      <c r="R34" s="88">
        <v>4</v>
      </c>
      <c r="S34" s="88">
        <v>4</v>
      </c>
      <c r="T34" s="88">
        <v>4</v>
      </c>
      <c r="U34" s="88">
        <v>4</v>
      </c>
      <c r="V34" s="507"/>
    </row>
    <row r="35" spans="1:22" s="7" customFormat="1" ht="70.95" customHeight="1" x14ac:dyDescent="0.25">
      <c r="A35" s="513"/>
      <c r="B35" s="312"/>
      <c r="C35" s="139" t="s">
        <v>798</v>
      </c>
      <c r="D35" s="139" t="s">
        <v>126</v>
      </c>
      <c r="E35" s="139" t="s">
        <v>585</v>
      </c>
      <c r="F35" s="139" t="s">
        <v>174</v>
      </c>
      <c r="G35" s="139" t="s">
        <v>593</v>
      </c>
      <c r="H35" s="190" t="s">
        <v>799</v>
      </c>
      <c r="I35" s="88">
        <f t="shared" si="2"/>
        <v>100</v>
      </c>
      <c r="J35" s="88"/>
      <c r="K35" s="88"/>
      <c r="L35" s="88">
        <v>100</v>
      </c>
      <c r="M35" s="88"/>
      <c r="N35" s="88"/>
      <c r="O35" s="88"/>
      <c r="P35" s="88"/>
      <c r="Q35" s="88"/>
      <c r="R35" s="88"/>
      <c r="S35" s="88"/>
      <c r="T35" s="89"/>
      <c r="U35" s="88"/>
      <c r="V35" s="507"/>
    </row>
    <row r="36" spans="1:22" s="7" customFormat="1" ht="69.599999999999994" customHeight="1" x14ac:dyDescent="0.25">
      <c r="A36" s="514"/>
      <c r="B36" s="91"/>
      <c r="C36" s="139" t="s">
        <v>803</v>
      </c>
      <c r="D36" s="139" t="s">
        <v>126</v>
      </c>
      <c r="E36" s="139" t="s">
        <v>585</v>
      </c>
      <c r="F36" s="139" t="s">
        <v>174</v>
      </c>
      <c r="G36" s="139" t="s">
        <v>593</v>
      </c>
      <c r="H36" s="190" t="s">
        <v>799</v>
      </c>
      <c r="I36" s="88">
        <f>+SUM(J36:U36)</f>
        <v>595</v>
      </c>
      <c r="J36" s="88"/>
      <c r="K36" s="88">
        <v>35</v>
      </c>
      <c r="L36" s="88">
        <v>70</v>
      </c>
      <c r="M36" s="88">
        <v>35</v>
      </c>
      <c r="N36" s="88">
        <v>70</v>
      </c>
      <c r="O36" s="88">
        <v>35</v>
      </c>
      <c r="P36" s="88">
        <v>70</v>
      </c>
      <c r="Q36" s="88">
        <v>70</v>
      </c>
      <c r="R36" s="88">
        <v>70</v>
      </c>
      <c r="S36" s="88">
        <v>35</v>
      </c>
      <c r="T36" s="89">
        <v>70</v>
      </c>
      <c r="U36" s="88">
        <v>35</v>
      </c>
      <c r="V36" s="507"/>
    </row>
    <row r="37" spans="1:22" s="7" customFormat="1" ht="69.599999999999994" customHeight="1" x14ac:dyDescent="0.25">
      <c r="A37" s="346"/>
      <c r="B37" s="387"/>
      <c r="C37" s="347" t="s">
        <v>853</v>
      </c>
      <c r="D37" s="139" t="s">
        <v>126</v>
      </c>
      <c r="E37" s="139" t="s">
        <v>585</v>
      </c>
      <c r="F37" s="139" t="s">
        <v>174</v>
      </c>
      <c r="G37" s="139" t="s">
        <v>593</v>
      </c>
      <c r="H37" s="190" t="s">
        <v>854</v>
      </c>
      <c r="I37" s="88">
        <v>1</v>
      </c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>
        <v>1</v>
      </c>
      <c r="U37" s="88"/>
      <c r="V37" s="508"/>
    </row>
    <row r="38" spans="1:22" s="6" customFormat="1" ht="46.5" customHeight="1" x14ac:dyDescent="0.25">
      <c r="A38" s="498" t="s">
        <v>187</v>
      </c>
      <c r="B38" s="499"/>
      <c r="C38" s="499"/>
      <c r="D38" s="499"/>
      <c r="E38" s="499"/>
      <c r="F38" s="499"/>
      <c r="G38" s="242"/>
      <c r="H38" s="240" t="s">
        <v>561</v>
      </c>
      <c r="I38" s="88">
        <v>1000</v>
      </c>
      <c r="J38" s="88">
        <v>1000</v>
      </c>
      <c r="K38" s="88">
        <v>1000</v>
      </c>
      <c r="L38" s="88">
        <v>1000</v>
      </c>
      <c r="M38" s="88">
        <v>1000</v>
      </c>
      <c r="N38" s="88">
        <v>1000</v>
      </c>
      <c r="O38" s="88">
        <v>1000</v>
      </c>
      <c r="P38" s="88">
        <v>1000</v>
      </c>
      <c r="Q38" s="88">
        <v>1000</v>
      </c>
      <c r="R38" s="88">
        <v>1000</v>
      </c>
      <c r="S38" s="88">
        <v>1000</v>
      </c>
      <c r="T38" s="88">
        <v>1000</v>
      </c>
      <c r="U38" s="88">
        <v>1000</v>
      </c>
      <c r="V38" s="88">
        <v>111600000</v>
      </c>
    </row>
    <row r="39" spans="1:22" s="6" customFormat="1" ht="87.6" customHeight="1" x14ac:dyDescent="0.25">
      <c r="A39" s="207" t="s">
        <v>562</v>
      </c>
      <c r="B39" s="101"/>
      <c r="C39" s="207" t="s">
        <v>559</v>
      </c>
      <c r="D39" s="207" t="s">
        <v>39</v>
      </c>
      <c r="E39" s="207" t="s">
        <v>557</v>
      </c>
      <c r="F39" s="207" t="s">
        <v>558</v>
      </c>
      <c r="G39" s="207" t="s">
        <v>560</v>
      </c>
      <c r="H39" s="15" t="s">
        <v>561</v>
      </c>
      <c r="I39" s="88">
        <v>1000</v>
      </c>
      <c r="J39" s="88">
        <v>1000</v>
      </c>
      <c r="K39" s="88">
        <v>1000</v>
      </c>
      <c r="L39" s="88">
        <v>1000</v>
      </c>
      <c r="M39" s="88">
        <v>1000</v>
      </c>
      <c r="N39" s="88">
        <v>1000</v>
      </c>
      <c r="O39" s="88">
        <v>1000</v>
      </c>
      <c r="P39" s="88">
        <v>1000</v>
      </c>
      <c r="Q39" s="88">
        <v>1000</v>
      </c>
      <c r="R39" s="88">
        <v>1000</v>
      </c>
      <c r="S39" s="88">
        <v>1000</v>
      </c>
      <c r="T39" s="88">
        <v>1000</v>
      </c>
      <c r="U39" s="88">
        <v>1000</v>
      </c>
      <c r="V39" s="88">
        <v>111600000</v>
      </c>
    </row>
    <row r="40" spans="1:22" s="6" customFormat="1" ht="24.75" customHeight="1" x14ac:dyDescent="0.25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6"/>
      <c r="V40" s="97"/>
    </row>
  </sheetData>
  <mergeCells count="33">
    <mergeCell ref="A38:F38"/>
    <mergeCell ref="A13:V13"/>
    <mergeCell ref="A14:V14"/>
    <mergeCell ref="A15:V15"/>
    <mergeCell ref="A16:G16"/>
    <mergeCell ref="A25:V25"/>
    <mergeCell ref="A26:G26"/>
    <mergeCell ref="A23:U23"/>
    <mergeCell ref="A24:U24"/>
    <mergeCell ref="A30:G30"/>
    <mergeCell ref="A31:A36"/>
    <mergeCell ref="V16:V22"/>
    <mergeCell ref="V30:V37"/>
    <mergeCell ref="P11:R11"/>
    <mergeCell ref="S11:U11"/>
    <mergeCell ref="V11:V12"/>
    <mergeCell ref="A28:G28"/>
    <mergeCell ref="J11:L11"/>
    <mergeCell ref="M11:O11"/>
    <mergeCell ref="A17:A22"/>
    <mergeCell ref="C8:R9"/>
    <mergeCell ref="S8:S9"/>
    <mergeCell ref="T8:T9"/>
    <mergeCell ref="A10:B10"/>
    <mergeCell ref="C10:V10"/>
    <mergeCell ref="A1:B9"/>
    <mergeCell ref="C1:T7"/>
    <mergeCell ref="U1:U3"/>
    <mergeCell ref="V1:V3"/>
    <mergeCell ref="U4:U6"/>
    <mergeCell ref="V4:V6"/>
    <mergeCell ref="U7:U9"/>
    <mergeCell ref="V7:V9"/>
  </mergeCells>
  <pageMargins left="0.7" right="0.7" top="0.75" bottom="0.75" header="0.3" footer="0.3"/>
  <pageSetup scale="2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982"/>
  <sheetViews>
    <sheetView showGridLines="0" view="pageBreakPreview" zoomScale="39" zoomScaleNormal="50" zoomScaleSheetLayoutView="85" workbookViewId="0">
      <pane ySplit="12" topLeftCell="A93" activePane="bottomLeft" state="frozen"/>
      <selection activeCell="B2" sqref="B2:I4"/>
      <selection pane="bottomLeft" activeCell="A27" sqref="A27:A30"/>
    </sheetView>
  </sheetViews>
  <sheetFormatPr baseColWidth="10" defaultColWidth="14.44140625" defaultRowHeight="15" customHeight="1" x14ac:dyDescent="0.25"/>
  <cols>
    <col min="1" max="1" width="41.33203125" style="27" customWidth="1"/>
    <col min="2" max="2" width="31.88671875" style="27" hidden="1" customWidth="1"/>
    <col min="3" max="3" width="38.6640625" style="27" customWidth="1"/>
    <col min="4" max="4" width="27.5546875" style="27" customWidth="1"/>
    <col min="5" max="5" width="22.44140625" style="27" customWidth="1"/>
    <col min="6" max="6" width="27.6640625" style="27" customWidth="1"/>
    <col min="7" max="7" width="29.5546875" style="27" customWidth="1"/>
    <col min="8" max="8" width="24.109375" style="27" customWidth="1"/>
    <col min="9" max="9" width="20.88671875" style="27" customWidth="1"/>
    <col min="10" max="21" width="21.6640625" style="27" customWidth="1"/>
    <col min="22" max="22" width="25.88671875" style="27" customWidth="1"/>
    <col min="23" max="16384" width="14.44140625" style="27"/>
  </cols>
  <sheetData>
    <row r="1" spans="1:22" ht="14.25" customHeight="1" x14ac:dyDescent="0.25">
      <c r="A1" s="517"/>
      <c r="B1" s="524" t="s">
        <v>33</v>
      </c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  <c r="U1" s="516" t="s">
        <v>27</v>
      </c>
      <c r="V1" s="516" t="s">
        <v>28</v>
      </c>
    </row>
    <row r="2" spans="1:22" ht="14.25" customHeight="1" x14ac:dyDescent="0.25">
      <c r="A2" s="518"/>
      <c r="B2" s="524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6"/>
      <c r="U2" s="516"/>
      <c r="V2" s="516"/>
    </row>
    <row r="3" spans="1:22" ht="14.25" customHeight="1" x14ac:dyDescent="0.25">
      <c r="A3" s="518"/>
      <c r="B3" s="524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6"/>
      <c r="U3" s="516"/>
      <c r="V3" s="516"/>
    </row>
    <row r="4" spans="1:22" ht="14.25" customHeight="1" x14ac:dyDescent="0.25">
      <c r="A4" s="518"/>
      <c r="B4" s="524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6"/>
      <c r="U4" s="516" t="s">
        <v>325</v>
      </c>
      <c r="V4" s="523" t="s">
        <v>32</v>
      </c>
    </row>
    <row r="5" spans="1:22" ht="14.25" customHeight="1" x14ac:dyDescent="0.25">
      <c r="A5" s="518"/>
      <c r="B5" s="524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6"/>
      <c r="U5" s="516"/>
      <c r="V5" s="523"/>
    </row>
    <row r="6" spans="1:22" ht="14.25" customHeight="1" x14ac:dyDescent="0.25">
      <c r="A6" s="518"/>
      <c r="B6" s="524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6"/>
      <c r="U6" s="516"/>
      <c r="V6" s="523"/>
    </row>
    <row r="7" spans="1:22" ht="20.25" customHeight="1" x14ac:dyDescent="0.25">
      <c r="A7" s="518"/>
      <c r="B7" s="524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6"/>
      <c r="U7" s="516" t="s">
        <v>149</v>
      </c>
      <c r="V7" s="516" t="s">
        <v>150</v>
      </c>
    </row>
    <row r="8" spans="1:22" ht="21" customHeight="1" x14ac:dyDescent="0.25">
      <c r="A8" s="518"/>
      <c r="B8" s="524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526"/>
      <c r="U8" s="516"/>
      <c r="V8" s="516"/>
    </row>
    <row r="9" spans="1:22" ht="31.5" customHeight="1" x14ac:dyDescent="0.25">
      <c r="A9" s="519"/>
      <c r="B9" s="174"/>
      <c r="C9" s="175"/>
      <c r="D9" s="175"/>
      <c r="E9" s="175"/>
      <c r="F9" s="175"/>
      <c r="G9" s="175"/>
      <c r="H9" s="175"/>
      <c r="I9" s="176"/>
      <c r="J9" s="176"/>
      <c r="K9" s="307"/>
      <c r="L9" s="175"/>
      <c r="M9" s="175"/>
      <c r="N9" s="175"/>
      <c r="O9" s="175"/>
      <c r="P9" s="175"/>
      <c r="Q9" s="175"/>
      <c r="R9" s="175"/>
      <c r="S9" s="177" t="s">
        <v>0</v>
      </c>
      <c r="T9" s="178">
        <v>2025</v>
      </c>
      <c r="U9" s="516"/>
      <c r="V9" s="516"/>
    </row>
    <row r="10" spans="1:22" ht="27" customHeight="1" x14ac:dyDescent="0.25">
      <c r="A10" s="28" t="s">
        <v>1</v>
      </c>
      <c r="B10" s="520" t="s">
        <v>323</v>
      </c>
      <c r="C10" s="521"/>
      <c r="D10" s="521"/>
      <c r="E10" s="521"/>
      <c r="F10" s="521"/>
      <c r="G10" s="521"/>
      <c r="H10" s="521"/>
      <c r="I10" s="521"/>
      <c r="J10" s="521"/>
      <c r="K10" s="522"/>
      <c r="L10" s="521"/>
      <c r="M10" s="521"/>
      <c r="N10" s="521"/>
      <c r="O10" s="521"/>
      <c r="P10" s="521"/>
      <c r="Q10" s="521"/>
      <c r="R10" s="521"/>
      <c r="S10" s="521"/>
      <c r="T10" s="521"/>
      <c r="U10" s="522"/>
      <c r="V10" s="522"/>
    </row>
    <row r="11" spans="1:22" ht="13.8" x14ac:dyDescent="0.25">
      <c r="A11" s="540"/>
      <c r="B11" s="540"/>
      <c r="C11" s="540"/>
      <c r="D11" s="540"/>
      <c r="E11" s="540"/>
      <c r="F11" s="540"/>
      <c r="G11" s="540"/>
      <c r="H11" s="540"/>
      <c r="I11" s="541"/>
      <c r="J11" s="491" t="s">
        <v>2</v>
      </c>
      <c r="K11" s="491"/>
      <c r="L11" s="491"/>
      <c r="M11" s="491" t="s">
        <v>3</v>
      </c>
      <c r="N11" s="491"/>
      <c r="O11" s="491"/>
      <c r="P11" s="491" t="s">
        <v>4</v>
      </c>
      <c r="Q11" s="491"/>
      <c r="R11" s="491"/>
      <c r="S11" s="491" t="s">
        <v>5</v>
      </c>
      <c r="T11" s="491"/>
      <c r="U11" s="491"/>
      <c r="V11" s="547" t="s">
        <v>25</v>
      </c>
    </row>
    <row r="12" spans="1:22" ht="26.25" customHeight="1" x14ac:dyDescent="0.25">
      <c r="A12" s="12" t="s">
        <v>6</v>
      </c>
      <c r="B12" s="141" t="s">
        <v>44</v>
      </c>
      <c r="C12" s="141" t="s">
        <v>8</v>
      </c>
      <c r="D12" s="141" t="s">
        <v>10</v>
      </c>
      <c r="E12" s="141" t="s">
        <v>9</v>
      </c>
      <c r="F12" s="141" t="s">
        <v>45</v>
      </c>
      <c r="G12" s="141" t="s">
        <v>11</v>
      </c>
      <c r="H12" s="141" t="s">
        <v>46</v>
      </c>
      <c r="I12" s="141" t="s">
        <v>290</v>
      </c>
      <c r="J12" s="141" t="s">
        <v>13</v>
      </c>
      <c r="K12" s="141" t="s">
        <v>14</v>
      </c>
      <c r="L12" s="141" t="s">
        <v>15</v>
      </c>
      <c r="M12" s="141" t="s">
        <v>16</v>
      </c>
      <c r="N12" s="141" t="s">
        <v>17</v>
      </c>
      <c r="O12" s="141" t="s">
        <v>18</v>
      </c>
      <c r="P12" s="141" t="s">
        <v>19</v>
      </c>
      <c r="Q12" s="141" t="s">
        <v>20</v>
      </c>
      <c r="R12" s="141" t="s">
        <v>21</v>
      </c>
      <c r="S12" s="141" t="s">
        <v>22</v>
      </c>
      <c r="T12" s="141" t="s">
        <v>23</v>
      </c>
      <c r="U12" s="141" t="s">
        <v>24</v>
      </c>
      <c r="V12" s="548"/>
    </row>
    <row r="13" spans="1:22" ht="19.5" customHeight="1" x14ac:dyDescent="0.25">
      <c r="A13" s="527" t="s">
        <v>151</v>
      </c>
      <c r="B13" s="528"/>
      <c r="C13" s="546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</row>
    <row r="14" spans="1:22" ht="14.25" customHeight="1" x14ac:dyDescent="0.25">
      <c r="A14" s="527" t="s">
        <v>131</v>
      </c>
      <c r="B14" s="528"/>
      <c r="C14" s="528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28"/>
    </row>
    <row r="15" spans="1:22" ht="14.25" hidden="1" customHeight="1" x14ac:dyDescent="0.25">
      <c r="A15" s="527" t="s">
        <v>291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</row>
    <row r="16" spans="1:22" ht="37.200000000000003" hidden="1" customHeight="1" x14ac:dyDescent="0.25">
      <c r="A16" s="549" t="s">
        <v>292</v>
      </c>
      <c r="B16" s="550"/>
      <c r="C16" s="550"/>
      <c r="D16" s="528"/>
      <c r="E16" s="528"/>
      <c r="F16" s="528"/>
      <c r="G16" s="551"/>
      <c r="H16" s="142" t="s">
        <v>293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ht="54.75" hidden="1" customHeight="1" x14ac:dyDescent="0.25">
      <c r="A17" s="31"/>
      <c r="B17" s="31"/>
      <c r="C17" s="31"/>
      <c r="D17" s="169"/>
      <c r="E17" s="143"/>
      <c r="F17" s="143"/>
      <c r="G17" s="143"/>
      <c r="H17" s="143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ht="40.5" hidden="1" customHeight="1" x14ac:dyDescent="0.25">
      <c r="A18" s="552" t="s">
        <v>324</v>
      </c>
      <c r="B18" s="553"/>
      <c r="C18" s="554"/>
      <c r="D18" s="554"/>
      <c r="E18" s="554"/>
      <c r="F18" s="554"/>
      <c r="G18" s="555"/>
      <c r="H18" s="32" t="s">
        <v>294</v>
      </c>
      <c r="I18" s="144">
        <f>+I19</f>
        <v>0</v>
      </c>
      <c r="J18" s="144">
        <f t="shared" ref="J18:V18" si="0">+J19</f>
        <v>0</v>
      </c>
      <c r="K18" s="144">
        <f t="shared" si="0"/>
        <v>0</v>
      </c>
      <c r="L18" s="144">
        <f t="shared" si="0"/>
        <v>0</v>
      </c>
      <c r="M18" s="144">
        <f t="shared" si="0"/>
        <v>0</v>
      </c>
      <c r="N18" s="144">
        <f t="shared" si="0"/>
        <v>0</v>
      </c>
      <c r="O18" s="144">
        <f t="shared" si="0"/>
        <v>0</v>
      </c>
      <c r="P18" s="144">
        <f t="shared" si="0"/>
        <v>0</v>
      </c>
      <c r="Q18" s="144">
        <f t="shared" si="0"/>
        <v>0</v>
      </c>
      <c r="R18" s="144">
        <f t="shared" si="0"/>
        <v>0</v>
      </c>
      <c r="S18" s="144">
        <f t="shared" si="0"/>
        <v>0</v>
      </c>
      <c r="T18" s="144">
        <f t="shared" si="0"/>
        <v>0</v>
      </c>
      <c r="U18" s="144"/>
      <c r="V18" s="144">
        <f t="shared" si="0"/>
        <v>0</v>
      </c>
    </row>
    <row r="19" spans="1:22" ht="67.5" hidden="1" customHeight="1" x14ac:dyDescent="0.25">
      <c r="A19" s="31"/>
      <c r="B19" s="31"/>
      <c r="C19" s="171"/>
      <c r="D19" s="145"/>
      <c r="E19" s="145"/>
      <c r="F19" s="145"/>
      <c r="G19" s="145"/>
      <c r="H19" s="146"/>
      <c r="I19" s="144"/>
      <c r="J19" s="34"/>
      <c r="K19" s="34"/>
      <c r="L19" s="144"/>
      <c r="M19" s="34"/>
      <c r="N19" s="34"/>
      <c r="O19" s="144"/>
      <c r="P19" s="34"/>
      <c r="Q19" s="34"/>
      <c r="R19" s="144"/>
      <c r="S19" s="34"/>
      <c r="T19" s="144"/>
      <c r="U19" s="144"/>
      <c r="V19" s="34"/>
    </row>
    <row r="20" spans="1:22" ht="46.95" hidden="1" customHeight="1" x14ac:dyDescent="0.25">
      <c r="A20" s="515" t="s">
        <v>621</v>
      </c>
      <c r="B20" s="515"/>
      <c r="C20" s="515"/>
      <c r="D20" s="515"/>
      <c r="E20" s="515"/>
      <c r="F20" s="515"/>
      <c r="G20" s="515"/>
      <c r="H20" s="32" t="s">
        <v>295</v>
      </c>
      <c r="I20" s="147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54" hidden="1" customHeight="1" x14ac:dyDescent="0.25">
      <c r="A21" s="31"/>
      <c r="B21" s="31"/>
      <c r="C21" s="31"/>
      <c r="D21" s="37"/>
      <c r="E21" s="37"/>
      <c r="F21" s="37"/>
      <c r="G21" s="37"/>
      <c r="H21" s="172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ht="39.6" hidden="1" customHeight="1" x14ac:dyDescent="0.25">
      <c r="A22" s="515" t="s">
        <v>296</v>
      </c>
      <c r="B22" s="515"/>
      <c r="C22" s="515"/>
      <c r="D22" s="515"/>
      <c r="E22" s="515"/>
      <c r="F22" s="515"/>
      <c r="G22" s="515"/>
      <c r="H22" s="157" t="s">
        <v>297</v>
      </c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</row>
    <row r="23" spans="1:22" ht="54" hidden="1" customHeight="1" x14ac:dyDescent="0.25">
      <c r="A23" s="42"/>
      <c r="B23" s="42"/>
      <c r="C23" s="42"/>
      <c r="D23" s="74"/>
      <c r="E23" s="42"/>
      <c r="F23" s="42"/>
      <c r="G23" s="42"/>
      <c r="H23" s="17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>
        <v>1</v>
      </c>
      <c r="U23" s="149"/>
      <c r="V23" s="149"/>
    </row>
    <row r="24" spans="1:22" ht="28.95" customHeight="1" x14ac:dyDescent="0.25">
      <c r="A24" s="543" t="s">
        <v>622</v>
      </c>
      <c r="B24" s="544"/>
      <c r="C24" s="545"/>
      <c r="D24" s="545"/>
      <c r="E24" s="545"/>
      <c r="F24" s="545"/>
      <c r="G24" s="545"/>
      <c r="H24" s="546"/>
      <c r="I24" s="546"/>
      <c r="J24" s="546"/>
      <c r="K24" s="546"/>
      <c r="L24" s="546"/>
      <c r="M24" s="546"/>
      <c r="N24" s="546"/>
      <c r="O24" s="546"/>
      <c r="P24" s="546"/>
      <c r="Q24" s="546"/>
      <c r="R24" s="546"/>
      <c r="S24" s="546"/>
      <c r="T24" s="546"/>
      <c r="U24" s="546"/>
      <c r="V24" s="546"/>
    </row>
    <row r="25" spans="1:22" ht="29.4" customHeight="1" x14ac:dyDescent="0.25">
      <c r="A25" s="558" t="s">
        <v>298</v>
      </c>
      <c r="B25" s="559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59"/>
      <c r="Q25" s="559"/>
      <c r="R25" s="559"/>
      <c r="S25" s="559"/>
      <c r="T25" s="559"/>
      <c r="U25" s="559"/>
      <c r="V25" s="559"/>
    </row>
    <row r="26" spans="1:22" ht="47.25" customHeight="1" x14ac:dyDescent="0.25">
      <c r="A26" s="515" t="s">
        <v>299</v>
      </c>
      <c r="B26" s="515"/>
      <c r="C26" s="515"/>
      <c r="D26" s="515"/>
      <c r="E26" s="515"/>
      <c r="F26" s="515"/>
      <c r="G26" s="515"/>
      <c r="H26" s="304" t="s">
        <v>510</v>
      </c>
      <c r="I26" s="33">
        <f>SUM(J26:U26)</f>
        <v>43600</v>
      </c>
      <c r="J26" s="33">
        <f t="shared" ref="J26:U26" si="1">+J27+J28+J29+J30</f>
        <v>100</v>
      </c>
      <c r="K26" s="33">
        <f t="shared" si="1"/>
        <v>300</v>
      </c>
      <c r="L26" s="33">
        <f t="shared" si="1"/>
        <v>10600</v>
      </c>
      <c r="M26" s="33">
        <f t="shared" si="1"/>
        <v>300</v>
      </c>
      <c r="N26" s="33">
        <f t="shared" si="1"/>
        <v>100</v>
      </c>
      <c r="O26" s="33">
        <f t="shared" si="1"/>
        <v>10900</v>
      </c>
      <c r="P26" s="33">
        <f t="shared" si="1"/>
        <v>100</v>
      </c>
      <c r="Q26" s="33">
        <f t="shared" si="1"/>
        <v>300</v>
      </c>
      <c r="R26" s="33">
        <f t="shared" si="1"/>
        <v>10100</v>
      </c>
      <c r="S26" s="33">
        <f t="shared" si="1"/>
        <v>300</v>
      </c>
      <c r="T26" s="33">
        <f t="shared" si="1"/>
        <v>100</v>
      </c>
      <c r="U26" s="33">
        <f t="shared" si="1"/>
        <v>10400</v>
      </c>
      <c r="V26" s="574" t="s">
        <v>914</v>
      </c>
    </row>
    <row r="27" spans="1:22" ht="57.6" customHeight="1" x14ac:dyDescent="0.25">
      <c r="A27" s="556" t="s">
        <v>513</v>
      </c>
      <c r="B27" s="348"/>
      <c r="C27" s="139" t="s">
        <v>508</v>
      </c>
      <c r="D27" s="139" t="s">
        <v>331</v>
      </c>
      <c r="E27" s="139" t="s">
        <v>507</v>
      </c>
      <c r="F27" s="139" t="s">
        <v>174</v>
      </c>
      <c r="G27" s="139" t="s">
        <v>509</v>
      </c>
      <c r="H27" s="304" t="s">
        <v>510</v>
      </c>
      <c r="I27" s="33">
        <f t="shared" ref="I27" si="2">SUM(J27:U27)</f>
        <v>41000</v>
      </c>
      <c r="J27" s="33"/>
      <c r="K27" s="33"/>
      <c r="L27" s="33">
        <v>10500</v>
      </c>
      <c r="M27" s="33"/>
      <c r="N27" s="33"/>
      <c r="O27" s="33">
        <v>10500</v>
      </c>
      <c r="P27" s="33"/>
      <c r="Q27" s="33"/>
      <c r="R27" s="33">
        <v>10000</v>
      </c>
      <c r="S27" s="33"/>
      <c r="T27" s="33"/>
      <c r="U27" s="33">
        <v>10000</v>
      </c>
      <c r="V27" s="574"/>
    </row>
    <row r="28" spans="1:22" ht="88.95" customHeight="1" x14ac:dyDescent="0.25">
      <c r="A28" s="556"/>
      <c r="B28" s="348"/>
      <c r="C28" s="139" t="s">
        <v>506</v>
      </c>
      <c r="D28" s="139" t="s">
        <v>39</v>
      </c>
      <c r="E28" s="139" t="s">
        <v>507</v>
      </c>
      <c r="F28" s="139" t="s">
        <v>174</v>
      </c>
      <c r="G28" s="139" t="s">
        <v>509</v>
      </c>
      <c r="H28" s="139" t="s">
        <v>510</v>
      </c>
      <c r="I28" s="33">
        <f>SUM(J28:U28)</f>
        <v>1200</v>
      </c>
      <c r="J28" s="33">
        <v>100</v>
      </c>
      <c r="K28" s="33">
        <v>100</v>
      </c>
      <c r="L28" s="33">
        <v>100</v>
      </c>
      <c r="M28" s="33">
        <v>100</v>
      </c>
      <c r="N28" s="33">
        <v>100</v>
      </c>
      <c r="O28" s="33">
        <v>100</v>
      </c>
      <c r="P28" s="33">
        <v>100</v>
      </c>
      <c r="Q28" s="33">
        <v>100</v>
      </c>
      <c r="R28" s="33">
        <v>100</v>
      </c>
      <c r="S28" s="33">
        <v>100</v>
      </c>
      <c r="T28" s="33">
        <v>100</v>
      </c>
      <c r="U28" s="33">
        <v>100</v>
      </c>
      <c r="V28" s="574"/>
    </row>
    <row r="29" spans="1:22" ht="88.95" customHeight="1" x14ac:dyDescent="0.25">
      <c r="A29" s="556"/>
      <c r="B29" s="348"/>
      <c r="C29" s="139" t="s">
        <v>514</v>
      </c>
      <c r="D29" s="139" t="s">
        <v>39</v>
      </c>
      <c r="E29" s="139" t="s">
        <v>507</v>
      </c>
      <c r="F29" s="139" t="s">
        <v>174</v>
      </c>
      <c r="G29" s="139" t="s">
        <v>509</v>
      </c>
      <c r="H29" s="139" t="s">
        <v>510</v>
      </c>
      <c r="I29" s="33">
        <f>SUM(J29:U29)</f>
        <v>1200</v>
      </c>
      <c r="J29" s="33"/>
      <c r="K29" s="33">
        <v>200</v>
      </c>
      <c r="L29" s="33"/>
      <c r="M29" s="33">
        <v>200</v>
      </c>
      <c r="N29" s="33"/>
      <c r="O29" s="33">
        <v>200</v>
      </c>
      <c r="P29" s="33"/>
      <c r="Q29" s="33">
        <v>200</v>
      </c>
      <c r="R29" s="33"/>
      <c r="S29" s="33">
        <v>200</v>
      </c>
      <c r="T29" s="33"/>
      <c r="U29" s="33">
        <v>200</v>
      </c>
      <c r="V29" s="574"/>
    </row>
    <row r="30" spans="1:22" s="218" customFormat="1" ht="96" customHeight="1" x14ac:dyDescent="0.25">
      <c r="A30" s="556"/>
      <c r="B30" s="368"/>
      <c r="C30" s="340" t="s">
        <v>511</v>
      </c>
      <c r="D30" s="139" t="s">
        <v>39</v>
      </c>
      <c r="E30" s="139" t="s">
        <v>507</v>
      </c>
      <c r="F30" s="348"/>
      <c r="G30" s="139" t="s">
        <v>512</v>
      </c>
      <c r="H30" s="304" t="s">
        <v>510</v>
      </c>
      <c r="I30" s="33">
        <f>SUM(J30:U30)</f>
        <v>200</v>
      </c>
      <c r="J30" s="33"/>
      <c r="K30" s="33"/>
      <c r="L30" s="33"/>
      <c r="M30" s="33"/>
      <c r="N30" s="33"/>
      <c r="O30" s="33">
        <v>100</v>
      </c>
      <c r="P30" s="33"/>
      <c r="Q30" s="33"/>
      <c r="R30" s="33"/>
      <c r="S30" s="33"/>
      <c r="T30" s="33"/>
      <c r="U30" s="33">
        <v>100</v>
      </c>
      <c r="V30" s="574"/>
    </row>
    <row r="31" spans="1:22" ht="13.8" x14ac:dyDescent="0.25">
      <c r="A31" s="515" t="s">
        <v>300</v>
      </c>
      <c r="B31" s="515"/>
      <c r="C31" s="515"/>
      <c r="D31" s="515"/>
      <c r="E31" s="515"/>
      <c r="F31" s="515"/>
      <c r="G31" s="515"/>
      <c r="H31" s="46" t="s">
        <v>301</v>
      </c>
      <c r="I31" s="33">
        <v>2730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71.25" customHeight="1" x14ac:dyDescent="0.25">
      <c r="A32" s="583" t="s">
        <v>823</v>
      </c>
      <c r="B32" s="357"/>
      <c r="C32" s="57" t="s">
        <v>843</v>
      </c>
      <c r="D32" s="57" t="s">
        <v>825</v>
      </c>
      <c r="E32" s="57" t="s">
        <v>174</v>
      </c>
      <c r="F32" s="57" t="s">
        <v>505</v>
      </c>
      <c r="G32" s="57" t="s">
        <v>824</v>
      </c>
      <c r="H32" s="57" t="s">
        <v>913</v>
      </c>
      <c r="I32" s="33">
        <f>SUM(J32:U32)</f>
        <v>1320</v>
      </c>
      <c r="J32" s="33">
        <v>1320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461" t="s">
        <v>914</v>
      </c>
    </row>
    <row r="33" spans="1:22" ht="61.5" customHeight="1" x14ac:dyDescent="0.25">
      <c r="A33" s="583"/>
      <c r="B33" s="357"/>
      <c r="C33" s="57" t="s">
        <v>844</v>
      </c>
      <c r="D33" s="57" t="s">
        <v>825</v>
      </c>
      <c r="E33" s="57" t="s">
        <v>174</v>
      </c>
      <c r="F33" s="57" t="s">
        <v>505</v>
      </c>
      <c r="G33" s="57" t="s">
        <v>824</v>
      </c>
      <c r="H33" s="57" t="s">
        <v>913</v>
      </c>
      <c r="I33" s="33">
        <f t="shared" ref="I33:I65" si="3">SUM(J33:U33)</f>
        <v>1320</v>
      </c>
      <c r="J33" s="33"/>
      <c r="K33" s="33">
        <v>1320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456"/>
    </row>
    <row r="34" spans="1:22" ht="61.5" customHeight="1" x14ac:dyDescent="0.25">
      <c r="A34" s="583"/>
      <c r="B34" s="357"/>
      <c r="C34" s="57" t="s">
        <v>845</v>
      </c>
      <c r="D34" s="57" t="s">
        <v>825</v>
      </c>
      <c r="E34" s="57" t="s">
        <v>174</v>
      </c>
      <c r="F34" s="57" t="s">
        <v>505</v>
      </c>
      <c r="G34" s="57" t="s">
        <v>824</v>
      </c>
      <c r="H34" s="57" t="s">
        <v>913</v>
      </c>
      <c r="I34" s="33">
        <f t="shared" si="3"/>
        <v>880</v>
      </c>
      <c r="J34" s="33"/>
      <c r="K34" s="33"/>
      <c r="L34" s="33">
        <v>880</v>
      </c>
      <c r="M34" s="33"/>
      <c r="N34" s="33"/>
      <c r="O34" s="33"/>
      <c r="P34" s="33"/>
      <c r="Q34" s="33"/>
      <c r="R34" s="33"/>
      <c r="S34" s="33"/>
      <c r="T34" s="33"/>
      <c r="U34" s="33"/>
      <c r="V34" s="456"/>
    </row>
    <row r="35" spans="1:22" ht="61.5" customHeight="1" x14ac:dyDescent="0.25">
      <c r="A35" s="583"/>
      <c r="B35" s="357"/>
      <c r="C35" s="57" t="s">
        <v>846</v>
      </c>
      <c r="D35" s="57" t="s">
        <v>825</v>
      </c>
      <c r="E35" s="57" t="s">
        <v>174</v>
      </c>
      <c r="F35" s="57" t="s">
        <v>505</v>
      </c>
      <c r="G35" s="57" t="s">
        <v>824</v>
      </c>
      <c r="H35" s="358" t="s">
        <v>301</v>
      </c>
      <c r="I35" s="33">
        <f t="shared" si="3"/>
        <v>2730</v>
      </c>
      <c r="J35" s="33">
        <v>2730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456"/>
    </row>
    <row r="36" spans="1:22" ht="61.5" customHeight="1" x14ac:dyDescent="0.25">
      <c r="A36" s="583"/>
      <c r="B36" s="357"/>
      <c r="C36" s="57" t="s">
        <v>847</v>
      </c>
      <c r="D36" s="57" t="s">
        <v>825</v>
      </c>
      <c r="E36" s="57" t="s">
        <v>174</v>
      </c>
      <c r="F36" s="57" t="s">
        <v>505</v>
      </c>
      <c r="G36" s="57" t="s">
        <v>824</v>
      </c>
      <c r="H36" s="358" t="s">
        <v>301</v>
      </c>
      <c r="I36" s="33">
        <f>SUM(J36:U36)</f>
        <v>2730</v>
      </c>
      <c r="J36" s="33"/>
      <c r="K36" s="33">
        <v>2730</v>
      </c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456"/>
    </row>
    <row r="37" spans="1:22" ht="65.25" customHeight="1" x14ac:dyDescent="0.25">
      <c r="A37" s="583"/>
      <c r="B37" s="357"/>
      <c r="C37" s="57" t="s">
        <v>848</v>
      </c>
      <c r="D37" s="57" t="s">
        <v>331</v>
      </c>
      <c r="E37" s="57" t="s">
        <v>174</v>
      </c>
      <c r="F37" s="57" t="s">
        <v>505</v>
      </c>
      <c r="G37" s="57" t="s">
        <v>824</v>
      </c>
      <c r="H37" s="358" t="s">
        <v>301</v>
      </c>
      <c r="I37" s="33">
        <f t="shared" si="3"/>
        <v>2730</v>
      </c>
      <c r="J37" s="33"/>
      <c r="K37" s="33"/>
      <c r="L37" s="33">
        <v>2730</v>
      </c>
      <c r="M37" s="33"/>
      <c r="N37" s="33"/>
      <c r="O37" s="33"/>
      <c r="P37" s="33"/>
      <c r="Q37" s="33"/>
      <c r="R37" s="33"/>
      <c r="S37" s="33"/>
      <c r="T37" s="33"/>
      <c r="U37" s="33"/>
      <c r="V37" s="457"/>
    </row>
    <row r="38" spans="1:22" ht="29.25" customHeight="1" x14ac:dyDescent="0.25">
      <c r="A38" s="532" t="s">
        <v>302</v>
      </c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532"/>
      <c r="R38" s="532"/>
      <c r="S38" s="532"/>
      <c r="T38" s="532"/>
      <c r="U38" s="532"/>
      <c r="V38" s="532"/>
    </row>
    <row r="39" spans="1:22" ht="43.95" customHeight="1" x14ac:dyDescent="0.25">
      <c r="A39" s="515" t="s">
        <v>303</v>
      </c>
      <c r="B39" s="515"/>
      <c r="C39" s="515"/>
      <c r="D39" s="515"/>
      <c r="E39" s="515"/>
      <c r="F39" s="515"/>
      <c r="G39" s="515"/>
      <c r="H39" s="46" t="s">
        <v>301</v>
      </c>
      <c r="I39" s="33">
        <f t="shared" si="3"/>
        <v>470</v>
      </c>
      <c r="J39" s="153">
        <f t="shared" ref="J39:U39" si="4">+J42</f>
        <v>50</v>
      </c>
      <c r="K39" s="153">
        <f>+K42</f>
        <v>75</v>
      </c>
      <c r="L39" s="153">
        <f t="shared" si="4"/>
        <v>75</v>
      </c>
      <c r="M39" s="153">
        <f t="shared" si="4"/>
        <v>30</v>
      </c>
      <c r="N39" s="153">
        <f t="shared" si="4"/>
        <v>35</v>
      </c>
      <c r="O39" s="153">
        <f t="shared" si="4"/>
        <v>35</v>
      </c>
      <c r="P39" s="153">
        <f t="shared" si="4"/>
        <v>35</v>
      </c>
      <c r="Q39" s="153">
        <f t="shared" si="4"/>
        <v>35</v>
      </c>
      <c r="R39" s="153">
        <f t="shared" si="4"/>
        <v>35</v>
      </c>
      <c r="S39" s="153">
        <f t="shared" si="4"/>
        <v>35</v>
      </c>
      <c r="T39" s="153">
        <f t="shared" si="4"/>
        <v>30</v>
      </c>
      <c r="U39" s="153">
        <f t="shared" si="4"/>
        <v>0</v>
      </c>
      <c r="V39" s="741" t="s">
        <v>914</v>
      </c>
    </row>
    <row r="40" spans="1:22" ht="114.75" customHeight="1" x14ac:dyDescent="0.25">
      <c r="A40" s="536" t="s">
        <v>345</v>
      </c>
      <c r="B40" s="354"/>
      <c r="C40" s="193" t="s">
        <v>805</v>
      </c>
      <c r="D40" s="193" t="s">
        <v>126</v>
      </c>
      <c r="E40" s="15" t="s">
        <v>587</v>
      </c>
      <c r="F40" s="14" t="s">
        <v>579</v>
      </c>
      <c r="G40" s="14" t="s">
        <v>515</v>
      </c>
      <c r="H40" s="14" t="s">
        <v>207</v>
      </c>
      <c r="I40" s="33">
        <f t="shared" si="3"/>
        <v>5</v>
      </c>
      <c r="J40" s="186">
        <v>5</v>
      </c>
      <c r="K40" s="186"/>
      <c r="L40" s="186"/>
      <c r="M40" s="186"/>
      <c r="N40" s="186"/>
      <c r="O40" s="186"/>
      <c r="P40" s="186"/>
      <c r="Q40" s="186"/>
      <c r="R40" s="186"/>
      <c r="S40" s="186"/>
      <c r="T40" s="187"/>
      <c r="U40" s="186"/>
      <c r="V40" s="742"/>
    </row>
    <row r="41" spans="1:22" ht="86.4" customHeight="1" x14ac:dyDescent="0.25">
      <c r="A41" s="536"/>
      <c r="B41" s="354"/>
      <c r="C41" s="193" t="s">
        <v>806</v>
      </c>
      <c r="D41" s="193" t="s">
        <v>126</v>
      </c>
      <c r="E41" s="15" t="s">
        <v>587</v>
      </c>
      <c r="F41" s="14" t="s">
        <v>579</v>
      </c>
      <c r="G41" s="14" t="s">
        <v>807</v>
      </c>
      <c r="H41" s="14" t="s">
        <v>808</v>
      </c>
      <c r="I41" s="33">
        <f>SUM(J41:U41)</f>
        <v>35</v>
      </c>
      <c r="J41" s="186"/>
      <c r="K41" s="186"/>
      <c r="L41" s="186">
        <v>35</v>
      </c>
      <c r="M41" s="186"/>
      <c r="N41" s="186"/>
      <c r="O41" s="186"/>
      <c r="P41" s="186"/>
      <c r="Q41" s="186"/>
      <c r="R41" s="186"/>
      <c r="S41" s="186"/>
      <c r="T41" s="187"/>
      <c r="U41" s="186"/>
      <c r="V41" s="742"/>
    </row>
    <row r="42" spans="1:22" ht="105.6" customHeight="1" x14ac:dyDescent="0.25">
      <c r="A42" s="536"/>
      <c r="B42" s="354"/>
      <c r="C42" s="193" t="s">
        <v>809</v>
      </c>
      <c r="D42" s="193" t="s">
        <v>39</v>
      </c>
      <c r="E42" s="15" t="s">
        <v>587</v>
      </c>
      <c r="F42" s="14" t="s">
        <v>78</v>
      </c>
      <c r="G42" s="14" t="s">
        <v>515</v>
      </c>
      <c r="H42" s="14" t="s">
        <v>301</v>
      </c>
      <c r="I42" s="33">
        <f t="shared" si="3"/>
        <v>470</v>
      </c>
      <c r="J42" s="186">
        <v>50</v>
      </c>
      <c r="K42" s="186">
        <v>75</v>
      </c>
      <c r="L42" s="186">
        <v>75</v>
      </c>
      <c r="M42" s="186">
        <v>30</v>
      </c>
      <c r="N42" s="186">
        <v>35</v>
      </c>
      <c r="O42" s="186">
        <v>35</v>
      </c>
      <c r="P42" s="186">
        <v>35</v>
      </c>
      <c r="Q42" s="186">
        <v>35</v>
      </c>
      <c r="R42" s="186">
        <v>35</v>
      </c>
      <c r="S42" s="186">
        <v>35</v>
      </c>
      <c r="T42" s="187">
        <v>30</v>
      </c>
      <c r="U42" s="186"/>
      <c r="V42" s="743"/>
    </row>
    <row r="43" spans="1:22" ht="38.25" customHeight="1" x14ac:dyDescent="0.25">
      <c r="A43" s="515" t="s">
        <v>305</v>
      </c>
      <c r="B43" s="515"/>
      <c r="C43" s="515"/>
      <c r="D43" s="515"/>
      <c r="E43" s="515"/>
      <c r="F43" s="515"/>
      <c r="G43" s="515"/>
      <c r="H43" s="515"/>
      <c r="I43" s="515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</row>
    <row r="44" spans="1:22" ht="42" customHeight="1" x14ac:dyDescent="0.25">
      <c r="A44" s="515" t="s">
        <v>306</v>
      </c>
      <c r="B44" s="515"/>
      <c r="C44" s="515"/>
      <c r="D44" s="515"/>
      <c r="E44" s="515"/>
      <c r="F44" s="515"/>
      <c r="G44" s="515"/>
      <c r="H44" s="32" t="s">
        <v>500</v>
      </c>
      <c r="I44" s="33">
        <f>+SUM(I45:I64)</f>
        <v>20114</v>
      </c>
      <c r="J44" s="33">
        <f t="shared" ref="J44:U44" si="5">+SUM(J45:J64)</f>
        <v>1175</v>
      </c>
      <c r="K44" s="33">
        <f t="shared" si="5"/>
        <v>2043</v>
      </c>
      <c r="L44" s="33">
        <f t="shared" si="5"/>
        <v>2333</v>
      </c>
      <c r="M44" s="33">
        <f t="shared" si="5"/>
        <v>2141</v>
      </c>
      <c r="N44" s="33">
        <f t="shared" si="5"/>
        <v>1591</v>
      </c>
      <c r="O44" s="33">
        <f t="shared" si="5"/>
        <v>1740</v>
      </c>
      <c r="P44" s="33">
        <f t="shared" si="5"/>
        <v>890</v>
      </c>
      <c r="Q44" s="33">
        <f t="shared" si="5"/>
        <v>1550</v>
      </c>
      <c r="R44" s="33">
        <f t="shared" si="5"/>
        <v>1440</v>
      </c>
      <c r="S44" s="33">
        <f t="shared" si="5"/>
        <v>2041</v>
      </c>
      <c r="T44" s="33">
        <f t="shared" si="5"/>
        <v>2040</v>
      </c>
      <c r="U44" s="33">
        <f t="shared" si="5"/>
        <v>1130</v>
      </c>
      <c r="V44" s="461" t="s">
        <v>914</v>
      </c>
    </row>
    <row r="45" spans="1:22" s="296" customFormat="1" ht="59.4" customHeight="1" x14ac:dyDescent="0.25">
      <c r="A45" s="579" t="s">
        <v>496</v>
      </c>
      <c r="B45" s="368"/>
      <c r="C45" s="361" t="s">
        <v>674</v>
      </c>
      <c r="D45" s="361" t="s">
        <v>331</v>
      </c>
      <c r="E45" s="57" t="s">
        <v>308</v>
      </c>
      <c r="F45" s="57" t="s">
        <v>521</v>
      </c>
      <c r="G45" s="57" t="s">
        <v>578</v>
      </c>
      <c r="H45" s="264" t="s">
        <v>500</v>
      </c>
      <c r="I45" s="33">
        <f>SUM(J45:U45)</f>
        <v>2300</v>
      </c>
      <c r="J45" s="33"/>
      <c r="K45" s="33">
        <v>150</v>
      </c>
      <c r="L45" s="33">
        <v>150</v>
      </c>
      <c r="M45" s="33">
        <v>250</v>
      </c>
      <c r="N45" s="33">
        <v>250</v>
      </c>
      <c r="O45" s="33">
        <v>250</v>
      </c>
      <c r="P45" s="33">
        <v>250</v>
      </c>
      <c r="Q45" s="33">
        <v>250</v>
      </c>
      <c r="R45" s="33">
        <v>250</v>
      </c>
      <c r="S45" s="33">
        <v>250</v>
      </c>
      <c r="T45" s="33">
        <v>250</v>
      </c>
      <c r="U45" s="33"/>
      <c r="V45" s="456"/>
    </row>
    <row r="46" spans="1:22" ht="90.6" customHeight="1" x14ac:dyDescent="0.25">
      <c r="A46" s="579"/>
      <c r="B46" s="348"/>
      <c r="C46" s="361" t="s">
        <v>675</v>
      </c>
      <c r="D46" s="361" t="s">
        <v>331</v>
      </c>
      <c r="E46" s="57" t="s">
        <v>495</v>
      </c>
      <c r="F46" s="57" t="s">
        <v>174</v>
      </c>
      <c r="G46" s="57" t="s">
        <v>578</v>
      </c>
      <c r="H46" s="264" t="s">
        <v>500</v>
      </c>
      <c r="I46" s="33">
        <f>SUM(J46:U46)</f>
        <v>3000</v>
      </c>
      <c r="J46" s="33">
        <v>100</v>
      </c>
      <c r="K46" s="33">
        <v>350</v>
      </c>
      <c r="L46" s="33">
        <v>350</v>
      </c>
      <c r="M46" s="33">
        <v>350</v>
      </c>
      <c r="N46" s="33">
        <v>350</v>
      </c>
      <c r="O46" s="33">
        <v>350</v>
      </c>
      <c r="P46" s="33">
        <v>150</v>
      </c>
      <c r="Q46" s="33"/>
      <c r="R46" s="33">
        <v>100</v>
      </c>
      <c r="S46" s="33">
        <v>350</v>
      </c>
      <c r="T46" s="33">
        <v>350</v>
      </c>
      <c r="U46" s="33">
        <v>200</v>
      </c>
      <c r="V46" s="456"/>
    </row>
    <row r="47" spans="1:22" ht="91.2" customHeight="1" x14ac:dyDescent="0.25">
      <c r="A47" s="579"/>
      <c r="B47" s="349"/>
      <c r="C47" s="357" t="s">
        <v>494</v>
      </c>
      <c r="D47" s="57" t="s">
        <v>39</v>
      </c>
      <c r="E47" s="57" t="s">
        <v>495</v>
      </c>
      <c r="F47" s="57" t="s">
        <v>174</v>
      </c>
      <c r="G47" s="57" t="s">
        <v>578</v>
      </c>
      <c r="H47" s="264" t="s">
        <v>500</v>
      </c>
      <c r="I47" s="33">
        <f>SUM(J47:U47)</f>
        <v>4000</v>
      </c>
      <c r="J47" s="155">
        <v>400</v>
      </c>
      <c r="K47" s="78">
        <v>400</v>
      </c>
      <c r="L47" s="78">
        <v>400</v>
      </c>
      <c r="M47" s="78">
        <v>400</v>
      </c>
      <c r="N47" s="78">
        <v>400</v>
      </c>
      <c r="O47" s="78">
        <v>400</v>
      </c>
      <c r="P47" s="78"/>
      <c r="Q47" s="78"/>
      <c r="R47" s="78">
        <v>400</v>
      </c>
      <c r="S47" s="78">
        <v>400</v>
      </c>
      <c r="T47" s="78">
        <v>400</v>
      </c>
      <c r="U47" s="78">
        <v>400</v>
      </c>
      <c r="V47" s="456"/>
    </row>
    <row r="48" spans="1:22" ht="59.4" customHeight="1" x14ac:dyDescent="0.25">
      <c r="A48" s="579"/>
      <c r="B48" s="349"/>
      <c r="C48" s="357" t="s">
        <v>667</v>
      </c>
      <c r="D48" s="57" t="s">
        <v>39</v>
      </c>
      <c r="E48" s="57" t="s">
        <v>495</v>
      </c>
      <c r="F48" s="57" t="s">
        <v>174</v>
      </c>
      <c r="G48" s="57" t="s">
        <v>578</v>
      </c>
      <c r="H48" s="264" t="s">
        <v>500</v>
      </c>
      <c r="I48" s="33">
        <f t="shared" ref="I48:I55" si="6">SUM(J48:U48)</f>
        <v>300</v>
      </c>
      <c r="J48" s="155"/>
      <c r="K48" s="78"/>
      <c r="L48" s="78">
        <v>300</v>
      </c>
      <c r="M48" s="78"/>
      <c r="N48" s="78"/>
      <c r="O48" s="78"/>
      <c r="P48" s="78"/>
      <c r="Q48" s="78"/>
      <c r="R48" s="78"/>
      <c r="S48" s="78"/>
      <c r="T48" s="78"/>
      <c r="U48" s="78"/>
      <c r="V48" s="456"/>
    </row>
    <row r="49" spans="1:22" ht="59.4" customHeight="1" x14ac:dyDescent="0.25">
      <c r="A49" s="579"/>
      <c r="B49" s="349"/>
      <c r="C49" s="357" t="s">
        <v>497</v>
      </c>
      <c r="D49" s="57" t="s">
        <v>39</v>
      </c>
      <c r="E49" s="57" t="s">
        <v>495</v>
      </c>
      <c r="F49" s="57" t="s">
        <v>174</v>
      </c>
      <c r="G49" s="57" t="s">
        <v>578</v>
      </c>
      <c r="H49" s="264" t="s">
        <v>500</v>
      </c>
      <c r="I49" s="33">
        <f t="shared" si="6"/>
        <v>600</v>
      </c>
      <c r="J49" s="155"/>
      <c r="K49" s="78"/>
      <c r="L49" s="78">
        <v>100</v>
      </c>
      <c r="M49" s="78">
        <v>400</v>
      </c>
      <c r="N49" s="78"/>
      <c r="O49" s="78"/>
      <c r="P49" s="78"/>
      <c r="Q49" s="78"/>
      <c r="R49" s="78"/>
      <c r="S49" s="78">
        <v>100</v>
      </c>
      <c r="T49" s="78"/>
      <c r="U49" s="78"/>
      <c r="V49" s="456"/>
    </row>
    <row r="50" spans="1:22" ht="59.4" hidden="1" customHeight="1" x14ac:dyDescent="0.25">
      <c r="A50" s="579"/>
      <c r="B50" s="349"/>
      <c r="C50" s="354" t="s">
        <v>673</v>
      </c>
      <c r="D50" s="45" t="s">
        <v>39</v>
      </c>
      <c r="E50" s="308" t="s">
        <v>495</v>
      </c>
      <c r="F50" s="45"/>
      <c r="G50" s="45" t="s">
        <v>578</v>
      </c>
      <c r="H50" s="304" t="s">
        <v>500</v>
      </c>
      <c r="I50" s="33">
        <f t="shared" si="6"/>
        <v>500</v>
      </c>
      <c r="J50" s="155"/>
      <c r="K50" s="78"/>
      <c r="L50" s="78"/>
      <c r="M50" s="78"/>
      <c r="N50" s="78"/>
      <c r="O50" s="78"/>
      <c r="P50" s="78"/>
      <c r="Q50" s="78">
        <v>500</v>
      </c>
      <c r="R50" s="78"/>
      <c r="S50" s="78"/>
      <c r="T50" s="78"/>
      <c r="U50" s="78"/>
      <c r="V50" s="456"/>
    </row>
    <row r="51" spans="1:22" ht="59.4" customHeight="1" x14ac:dyDescent="0.25">
      <c r="A51" s="579"/>
      <c r="B51" s="349"/>
      <c r="C51" s="357" t="s">
        <v>676</v>
      </c>
      <c r="D51" s="57" t="s">
        <v>39</v>
      </c>
      <c r="E51" s="57" t="s">
        <v>495</v>
      </c>
      <c r="F51" s="57" t="s">
        <v>501</v>
      </c>
      <c r="G51" s="57" t="s">
        <v>578</v>
      </c>
      <c r="H51" s="264" t="s">
        <v>500</v>
      </c>
      <c r="I51" s="33">
        <f t="shared" si="6"/>
        <v>100</v>
      </c>
      <c r="J51" s="155">
        <v>100</v>
      </c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456"/>
    </row>
    <row r="52" spans="1:22" s="274" customFormat="1" ht="59.4" customHeight="1" x14ac:dyDescent="0.25">
      <c r="A52" s="579"/>
      <c r="B52" s="358"/>
      <c r="C52" s="357" t="s">
        <v>671</v>
      </c>
      <c r="D52" s="57" t="s">
        <v>39</v>
      </c>
      <c r="E52" s="57" t="s">
        <v>495</v>
      </c>
      <c r="F52" s="57"/>
      <c r="G52" s="57" t="s">
        <v>578</v>
      </c>
      <c r="H52" s="264" t="s">
        <v>500</v>
      </c>
      <c r="I52" s="33">
        <f t="shared" si="6"/>
        <v>450</v>
      </c>
      <c r="J52" s="155">
        <v>100</v>
      </c>
      <c r="K52" s="78">
        <v>100</v>
      </c>
      <c r="L52" s="78"/>
      <c r="M52" s="78"/>
      <c r="N52" s="78">
        <v>150</v>
      </c>
      <c r="O52" s="78"/>
      <c r="P52" s="78"/>
      <c r="Q52" s="78"/>
      <c r="R52" s="78"/>
      <c r="S52" s="78"/>
      <c r="T52" s="78"/>
      <c r="U52" s="78">
        <v>100</v>
      </c>
      <c r="V52" s="456"/>
    </row>
    <row r="53" spans="1:22" s="274" customFormat="1" ht="111" customHeight="1" x14ac:dyDescent="0.25">
      <c r="A53" s="579"/>
      <c r="B53" s="358"/>
      <c r="C53" s="342" t="s">
        <v>787</v>
      </c>
      <c r="D53" s="57" t="s">
        <v>39</v>
      </c>
      <c r="E53" s="57" t="s">
        <v>495</v>
      </c>
      <c r="F53" s="57" t="s">
        <v>672</v>
      </c>
      <c r="G53" s="57" t="s">
        <v>578</v>
      </c>
      <c r="H53" s="264" t="s">
        <v>500</v>
      </c>
      <c r="I53" s="33">
        <f t="shared" si="6"/>
        <v>940</v>
      </c>
      <c r="J53" s="155">
        <v>100</v>
      </c>
      <c r="K53" s="78">
        <v>300</v>
      </c>
      <c r="L53" s="78">
        <v>300</v>
      </c>
      <c r="M53" s="78">
        <v>30</v>
      </c>
      <c r="N53" s="78">
        <v>30</v>
      </c>
      <c r="O53" s="78">
        <v>30</v>
      </c>
      <c r="P53" s="78">
        <v>30</v>
      </c>
      <c r="Q53" s="78"/>
      <c r="R53" s="78">
        <v>30</v>
      </c>
      <c r="S53" s="78">
        <v>30</v>
      </c>
      <c r="T53" s="78">
        <v>30</v>
      </c>
      <c r="U53" s="78">
        <v>30</v>
      </c>
      <c r="V53" s="456"/>
    </row>
    <row r="54" spans="1:22" s="274" customFormat="1" ht="59.4" customHeight="1" x14ac:dyDescent="0.25">
      <c r="A54" s="579"/>
      <c r="B54" s="358"/>
      <c r="C54" s="357" t="s">
        <v>668</v>
      </c>
      <c r="D54" s="57" t="s">
        <v>39</v>
      </c>
      <c r="E54" s="57" t="s">
        <v>495</v>
      </c>
      <c r="F54" s="57"/>
      <c r="G54" s="57" t="s">
        <v>578</v>
      </c>
      <c r="H54" s="264" t="s">
        <v>500</v>
      </c>
      <c r="I54" s="33">
        <f t="shared" si="6"/>
        <v>480</v>
      </c>
      <c r="J54" s="155"/>
      <c r="K54" s="78">
        <v>30</v>
      </c>
      <c r="L54" s="78">
        <v>30</v>
      </c>
      <c r="M54" s="78">
        <v>60</v>
      </c>
      <c r="N54" s="78">
        <v>60</v>
      </c>
      <c r="O54" s="78">
        <v>60</v>
      </c>
      <c r="P54" s="78">
        <v>60</v>
      </c>
      <c r="Q54" s="78"/>
      <c r="R54" s="78">
        <v>60</v>
      </c>
      <c r="S54" s="78">
        <v>60</v>
      </c>
      <c r="T54" s="78">
        <v>60</v>
      </c>
      <c r="U54" s="78"/>
      <c r="V54" s="456"/>
    </row>
    <row r="55" spans="1:22" ht="114.6" customHeight="1" x14ac:dyDescent="0.25">
      <c r="A55" s="579"/>
      <c r="B55" s="349"/>
      <c r="C55" s="357" t="s">
        <v>788</v>
      </c>
      <c r="D55" s="57" t="s">
        <v>39</v>
      </c>
      <c r="E55" s="57" t="s">
        <v>495</v>
      </c>
      <c r="F55" s="57"/>
      <c r="G55" s="57" t="s">
        <v>578</v>
      </c>
      <c r="H55" s="264" t="s">
        <v>500</v>
      </c>
      <c r="I55" s="33">
        <f t="shared" si="6"/>
        <v>525</v>
      </c>
      <c r="J55" s="155">
        <v>100</v>
      </c>
      <c r="K55" s="78">
        <v>100</v>
      </c>
      <c r="L55" s="78">
        <v>125</v>
      </c>
      <c r="M55" s="78"/>
      <c r="N55" s="78"/>
      <c r="O55" s="78"/>
      <c r="P55" s="78"/>
      <c r="Q55" s="78"/>
      <c r="R55" s="78"/>
      <c r="S55" s="78">
        <v>50</v>
      </c>
      <c r="T55" s="78">
        <v>150</v>
      </c>
      <c r="U55" s="78"/>
      <c r="V55" s="456"/>
    </row>
    <row r="56" spans="1:22" ht="59.4" hidden="1" customHeight="1" x14ac:dyDescent="0.25">
      <c r="A56" s="579"/>
      <c r="B56" s="349"/>
      <c r="C56" s="354" t="s">
        <v>498</v>
      </c>
      <c r="D56" s="45" t="s">
        <v>39</v>
      </c>
      <c r="E56" s="308" t="s">
        <v>495</v>
      </c>
      <c r="F56" s="45"/>
      <c r="G56" s="45" t="s">
        <v>578</v>
      </c>
      <c r="H56" s="304" t="s">
        <v>500</v>
      </c>
      <c r="I56" s="33">
        <f t="shared" si="3"/>
        <v>200</v>
      </c>
      <c r="J56" s="155"/>
      <c r="K56" s="78"/>
      <c r="L56" s="78"/>
      <c r="M56" s="78"/>
      <c r="N56" s="78"/>
      <c r="O56" s="78"/>
      <c r="P56" s="78"/>
      <c r="Q56" s="78"/>
      <c r="R56" s="78"/>
      <c r="S56" s="78"/>
      <c r="T56" s="78">
        <v>200</v>
      </c>
      <c r="U56" s="78"/>
      <c r="V56" s="456"/>
    </row>
    <row r="57" spans="1:22" s="218" customFormat="1" ht="59.4" hidden="1" customHeight="1" x14ac:dyDescent="0.25">
      <c r="A57" s="579"/>
      <c r="B57" s="297"/>
      <c r="C57" s="159" t="s">
        <v>669</v>
      </c>
      <c r="D57" s="159" t="s">
        <v>126</v>
      </c>
      <c r="E57" s="308" t="s">
        <v>495</v>
      </c>
      <c r="F57" s="45"/>
      <c r="G57" s="45" t="s">
        <v>629</v>
      </c>
      <c r="H57" s="304" t="s">
        <v>628</v>
      </c>
      <c r="I57" s="33">
        <f t="shared" si="3"/>
        <v>3</v>
      </c>
      <c r="J57" s="33"/>
      <c r="K57" s="33"/>
      <c r="L57" s="33"/>
      <c r="M57" s="33">
        <v>1</v>
      </c>
      <c r="N57" s="33">
        <v>1</v>
      </c>
      <c r="O57" s="33"/>
      <c r="P57" s="33"/>
      <c r="Q57" s="33"/>
      <c r="R57" s="33"/>
      <c r="S57" s="33">
        <v>1</v>
      </c>
      <c r="T57" s="33"/>
      <c r="U57" s="33"/>
      <c r="V57" s="456"/>
    </row>
    <row r="58" spans="1:22" ht="71.400000000000006" hidden="1" customHeight="1" x14ac:dyDescent="0.25">
      <c r="A58" s="579"/>
      <c r="B58" s="349"/>
      <c r="C58" s="354" t="s">
        <v>630</v>
      </c>
      <c r="D58" s="45" t="s">
        <v>331</v>
      </c>
      <c r="E58" s="308" t="s">
        <v>495</v>
      </c>
      <c r="F58" s="45"/>
      <c r="G58" s="45" t="s">
        <v>578</v>
      </c>
      <c r="H58" s="304" t="s">
        <v>500</v>
      </c>
      <c r="I58" s="33">
        <f t="shared" si="3"/>
        <v>50</v>
      </c>
      <c r="J58" s="155"/>
      <c r="K58" s="78"/>
      <c r="L58" s="78"/>
      <c r="M58" s="78"/>
      <c r="N58" s="78">
        <v>50</v>
      </c>
      <c r="O58" s="78"/>
      <c r="P58" s="78"/>
      <c r="Q58" s="78"/>
      <c r="R58" s="78"/>
      <c r="S58" s="78"/>
      <c r="T58" s="78"/>
      <c r="U58" s="78"/>
      <c r="V58" s="456"/>
    </row>
    <row r="59" spans="1:22" ht="73.2" hidden="1" customHeight="1" x14ac:dyDescent="0.25">
      <c r="A59" s="579"/>
      <c r="B59" s="349"/>
      <c r="C59" s="354" t="s">
        <v>499</v>
      </c>
      <c r="D59" s="45" t="s">
        <v>331</v>
      </c>
      <c r="E59" s="308" t="s">
        <v>495</v>
      </c>
      <c r="F59" s="45"/>
      <c r="G59" s="45" t="s">
        <v>578</v>
      </c>
      <c r="H59" s="304" t="s">
        <v>500</v>
      </c>
      <c r="I59" s="33">
        <f t="shared" si="3"/>
        <v>100</v>
      </c>
      <c r="J59" s="155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>
        <v>100</v>
      </c>
      <c r="V59" s="456"/>
    </row>
    <row r="60" spans="1:22" s="296" customFormat="1" ht="81.599999999999994" customHeight="1" x14ac:dyDescent="0.25">
      <c r="A60" s="579"/>
      <c r="B60" s="358"/>
      <c r="C60" s="354" t="s">
        <v>517</v>
      </c>
      <c r="D60" s="45" t="s">
        <v>39</v>
      </c>
      <c r="E60" s="45" t="s">
        <v>507</v>
      </c>
      <c r="F60" s="45" t="s">
        <v>174</v>
      </c>
      <c r="G60" s="45" t="s">
        <v>578</v>
      </c>
      <c r="H60" s="304" t="s">
        <v>500</v>
      </c>
      <c r="I60" s="33">
        <f t="shared" si="3"/>
        <v>1200</v>
      </c>
      <c r="J60" s="155"/>
      <c r="K60" s="78">
        <v>200</v>
      </c>
      <c r="L60" s="78"/>
      <c r="M60" s="78">
        <v>200</v>
      </c>
      <c r="N60" s="78"/>
      <c r="O60" s="78">
        <v>200</v>
      </c>
      <c r="P60" s="78"/>
      <c r="Q60" s="78">
        <v>200</v>
      </c>
      <c r="R60" s="78"/>
      <c r="S60" s="78">
        <v>200</v>
      </c>
      <c r="T60" s="78"/>
      <c r="U60" s="78">
        <v>200</v>
      </c>
      <c r="V60" s="456"/>
    </row>
    <row r="61" spans="1:22" ht="99" customHeight="1" x14ac:dyDescent="0.25">
      <c r="A61" s="580" t="s">
        <v>522</v>
      </c>
      <c r="B61" s="42"/>
      <c r="C61" s="357" t="s">
        <v>518</v>
      </c>
      <c r="D61" s="57" t="s">
        <v>39</v>
      </c>
      <c r="E61" s="57" t="s">
        <v>519</v>
      </c>
      <c r="F61" s="57" t="s">
        <v>174</v>
      </c>
      <c r="G61" s="57" t="s">
        <v>578</v>
      </c>
      <c r="H61" s="264" t="s">
        <v>500</v>
      </c>
      <c r="I61" s="376">
        <f t="shared" si="3"/>
        <v>1576</v>
      </c>
      <c r="J61" s="155"/>
      <c r="K61" s="78">
        <v>138</v>
      </c>
      <c r="L61" s="78">
        <v>138</v>
      </c>
      <c r="M61" s="78">
        <v>100</v>
      </c>
      <c r="N61" s="78">
        <v>100</v>
      </c>
      <c r="O61" s="78">
        <v>100</v>
      </c>
      <c r="P61" s="78">
        <v>200</v>
      </c>
      <c r="Q61" s="78">
        <v>200</v>
      </c>
      <c r="R61" s="78">
        <v>200</v>
      </c>
      <c r="S61" s="78">
        <v>200</v>
      </c>
      <c r="T61" s="78">
        <v>200</v>
      </c>
      <c r="U61" s="78"/>
      <c r="V61" s="456"/>
    </row>
    <row r="62" spans="1:22" ht="99.6" customHeight="1" x14ac:dyDescent="0.25">
      <c r="A62" s="581"/>
      <c r="B62" s="42"/>
      <c r="C62" s="357" t="s">
        <v>520</v>
      </c>
      <c r="D62" s="57" t="s">
        <v>39</v>
      </c>
      <c r="E62" s="57" t="s">
        <v>519</v>
      </c>
      <c r="F62" s="57" t="s">
        <v>174</v>
      </c>
      <c r="G62" s="57" t="s">
        <v>578</v>
      </c>
      <c r="H62" s="264" t="s">
        <v>500</v>
      </c>
      <c r="I62" s="376">
        <f t="shared" si="3"/>
        <v>1230</v>
      </c>
      <c r="J62" s="155">
        <v>110</v>
      </c>
      <c r="K62" s="78">
        <v>110</v>
      </c>
      <c r="L62" s="78">
        <v>110</v>
      </c>
      <c r="M62" s="78">
        <v>100</v>
      </c>
      <c r="N62" s="78">
        <v>100</v>
      </c>
      <c r="O62" s="78">
        <v>100</v>
      </c>
      <c r="P62" s="78">
        <v>100</v>
      </c>
      <c r="Q62" s="78">
        <v>100</v>
      </c>
      <c r="R62" s="78">
        <v>100</v>
      </c>
      <c r="S62" s="78">
        <v>100</v>
      </c>
      <c r="T62" s="78">
        <v>100</v>
      </c>
      <c r="U62" s="78">
        <v>100</v>
      </c>
      <c r="V62" s="456"/>
    </row>
    <row r="63" spans="1:22" ht="118.5" customHeight="1" x14ac:dyDescent="0.25">
      <c r="A63" s="581"/>
      <c r="B63" s="257"/>
      <c r="C63" s="357" t="s">
        <v>677</v>
      </c>
      <c r="D63" s="57" t="s">
        <v>39</v>
      </c>
      <c r="E63" s="57" t="s">
        <v>519</v>
      </c>
      <c r="F63" s="57" t="s">
        <v>174</v>
      </c>
      <c r="G63" s="57" t="s">
        <v>578</v>
      </c>
      <c r="H63" s="264" t="s">
        <v>500</v>
      </c>
      <c r="I63" s="376">
        <f t="shared" si="3"/>
        <v>1230</v>
      </c>
      <c r="J63" s="155">
        <v>165</v>
      </c>
      <c r="K63" s="78"/>
      <c r="L63" s="78">
        <v>165</v>
      </c>
      <c r="M63" s="78">
        <v>150</v>
      </c>
      <c r="N63" s="78"/>
      <c r="O63" s="78">
        <v>150</v>
      </c>
      <c r="P63" s="78"/>
      <c r="Q63" s="78">
        <v>150</v>
      </c>
      <c r="R63" s="78">
        <v>150</v>
      </c>
      <c r="S63" s="78">
        <v>150</v>
      </c>
      <c r="T63" s="78">
        <v>150</v>
      </c>
      <c r="U63" s="78"/>
      <c r="V63" s="456"/>
    </row>
    <row r="64" spans="1:22" ht="118.5" customHeight="1" x14ac:dyDescent="0.25">
      <c r="A64" s="581"/>
      <c r="B64" s="257"/>
      <c r="C64" s="357" t="s">
        <v>523</v>
      </c>
      <c r="D64" s="57" t="s">
        <v>39</v>
      </c>
      <c r="E64" s="57" t="s">
        <v>519</v>
      </c>
      <c r="F64" s="57" t="s">
        <v>174</v>
      </c>
      <c r="G64" s="57" t="s">
        <v>578</v>
      </c>
      <c r="H64" s="264" t="s">
        <v>500</v>
      </c>
      <c r="I64" s="376">
        <f t="shared" si="3"/>
        <v>1330</v>
      </c>
      <c r="J64" s="155"/>
      <c r="K64" s="78">
        <v>165</v>
      </c>
      <c r="L64" s="78">
        <v>165</v>
      </c>
      <c r="M64" s="78">
        <v>100</v>
      </c>
      <c r="N64" s="78">
        <v>100</v>
      </c>
      <c r="O64" s="78">
        <v>100</v>
      </c>
      <c r="P64" s="78">
        <v>100</v>
      </c>
      <c r="Q64" s="78">
        <v>150</v>
      </c>
      <c r="R64" s="78">
        <v>150</v>
      </c>
      <c r="S64" s="78">
        <v>150</v>
      </c>
      <c r="T64" s="78">
        <v>150</v>
      </c>
      <c r="U64" s="78"/>
      <c r="V64" s="456"/>
    </row>
    <row r="65" spans="1:22" ht="118.5" customHeight="1" x14ac:dyDescent="0.25">
      <c r="A65" s="582"/>
      <c r="B65" s="257"/>
      <c r="C65" s="357" t="s">
        <v>524</v>
      </c>
      <c r="D65" s="57" t="s">
        <v>126</v>
      </c>
      <c r="E65" s="57" t="s">
        <v>519</v>
      </c>
      <c r="F65" s="57" t="s">
        <v>174</v>
      </c>
      <c r="G65" s="57" t="s">
        <v>66</v>
      </c>
      <c r="H65" s="264" t="s">
        <v>525</v>
      </c>
      <c r="I65" s="376">
        <f t="shared" si="3"/>
        <v>1</v>
      </c>
      <c r="J65" s="155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>
        <v>1</v>
      </c>
      <c r="V65" s="457"/>
    </row>
    <row r="66" spans="1:22" ht="42.75" hidden="1" customHeight="1" x14ac:dyDescent="0.25">
      <c r="A66" s="422" t="s">
        <v>311</v>
      </c>
      <c r="B66" s="423"/>
      <c r="C66" s="423"/>
      <c r="D66" s="423"/>
      <c r="E66" s="423"/>
      <c r="F66" s="423"/>
      <c r="G66" s="424"/>
      <c r="H66" s="32" t="s">
        <v>312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42.75" hidden="1" customHeight="1" x14ac:dyDescent="0.25">
      <c r="A67" s="224"/>
      <c r="B67" s="154"/>
      <c r="C67" s="225"/>
      <c r="D67" s="226"/>
      <c r="E67" s="226"/>
      <c r="F67" s="226"/>
      <c r="G67" s="226"/>
      <c r="H67" s="227"/>
      <c r="I67" s="258"/>
      <c r="J67" s="258"/>
      <c r="K67" s="258"/>
      <c r="L67" s="258"/>
      <c r="M67" s="258"/>
      <c r="N67" s="259"/>
      <c r="O67" s="260"/>
      <c r="P67" s="260"/>
      <c r="Q67" s="260"/>
      <c r="R67" s="260"/>
      <c r="S67" s="260"/>
      <c r="T67" s="260"/>
      <c r="U67" s="260"/>
      <c r="V67" s="260"/>
    </row>
    <row r="68" spans="1:22" ht="60.6" hidden="1" customHeight="1" x14ac:dyDescent="0.25">
      <c r="A68" s="543" t="s">
        <v>313</v>
      </c>
      <c r="B68" s="544"/>
      <c r="C68" s="544"/>
      <c r="D68" s="544"/>
      <c r="E68" s="544"/>
      <c r="F68" s="544"/>
      <c r="G68" s="575"/>
      <c r="H68" s="157" t="s">
        <v>314</v>
      </c>
      <c r="I68" s="184"/>
      <c r="J68" s="184"/>
      <c r="K68" s="184"/>
      <c r="L68" s="184"/>
      <c r="M68" s="184"/>
      <c r="N68" s="48"/>
      <c r="O68" s="48"/>
      <c r="P68" s="48"/>
      <c r="Q68" s="48"/>
      <c r="R68" s="48"/>
      <c r="S68" s="48"/>
      <c r="T68" s="48"/>
      <c r="U68" s="48"/>
      <c r="V68" s="48"/>
    </row>
    <row r="69" spans="1:22" ht="64.5" hidden="1" customHeight="1" x14ac:dyDescent="0.25">
      <c r="A69" s="150"/>
      <c r="B69" s="150"/>
      <c r="C69" s="152"/>
      <c r="D69" s="152"/>
      <c r="E69" s="152"/>
      <c r="F69" s="152"/>
      <c r="G69" s="152"/>
      <c r="H69" s="158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</row>
    <row r="70" spans="1:22" ht="30.75" customHeight="1" x14ac:dyDescent="0.25">
      <c r="A70" s="537" t="s">
        <v>188</v>
      </c>
      <c r="B70" s="538"/>
      <c r="C70" s="538"/>
      <c r="D70" s="538"/>
      <c r="E70" s="538"/>
      <c r="F70" s="538"/>
      <c r="G70" s="538"/>
      <c r="H70" s="538"/>
      <c r="I70" s="538"/>
      <c r="J70" s="538"/>
      <c r="K70" s="538"/>
      <c r="L70" s="538"/>
      <c r="M70" s="538"/>
      <c r="N70" s="538"/>
      <c r="O70" s="538"/>
      <c r="P70" s="538"/>
      <c r="Q70" s="538"/>
      <c r="R70" s="538"/>
      <c r="S70" s="538"/>
      <c r="T70" s="538"/>
      <c r="U70" s="538"/>
      <c r="V70" s="539"/>
    </row>
    <row r="71" spans="1:22" ht="34.5" customHeight="1" x14ac:dyDescent="0.25">
      <c r="A71" s="515" t="s">
        <v>624</v>
      </c>
      <c r="B71" s="515"/>
      <c r="C71" s="515"/>
      <c r="D71" s="515"/>
      <c r="E71" s="515"/>
      <c r="F71" s="515"/>
      <c r="G71" s="515"/>
      <c r="H71" s="185" t="s">
        <v>413</v>
      </c>
      <c r="I71" s="33">
        <f>SUM(J71:U71)</f>
        <v>10000</v>
      </c>
      <c r="J71" s="61">
        <f t="shared" ref="J71:U71" si="7">+J72+J73+J74</f>
        <v>150</v>
      </c>
      <c r="K71" s="61">
        <f t="shared" si="7"/>
        <v>950</v>
      </c>
      <c r="L71" s="61">
        <f t="shared" si="7"/>
        <v>1100</v>
      </c>
      <c r="M71" s="61">
        <f t="shared" si="7"/>
        <v>1200</v>
      </c>
      <c r="N71" s="61">
        <f t="shared" si="7"/>
        <v>1200</v>
      </c>
      <c r="O71" s="61">
        <f t="shared" si="7"/>
        <v>400</v>
      </c>
      <c r="P71" s="61">
        <f t="shared" si="7"/>
        <v>300</v>
      </c>
      <c r="Q71" s="61">
        <f t="shared" si="7"/>
        <v>300</v>
      </c>
      <c r="R71" s="61">
        <f t="shared" si="7"/>
        <v>1100</v>
      </c>
      <c r="S71" s="61">
        <f t="shared" si="7"/>
        <v>1100</v>
      </c>
      <c r="T71" s="61">
        <f t="shared" si="7"/>
        <v>1100</v>
      </c>
      <c r="U71" s="61">
        <f t="shared" si="7"/>
        <v>1100</v>
      </c>
      <c r="V71" s="576" t="s">
        <v>916</v>
      </c>
    </row>
    <row r="72" spans="1:22" ht="82.95" customHeight="1" x14ac:dyDescent="0.25">
      <c r="A72" s="557" t="s">
        <v>415</v>
      </c>
      <c r="B72" s="31"/>
      <c r="C72" s="159" t="s">
        <v>697</v>
      </c>
      <c r="D72" s="42" t="s">
        <v>39</v>
      </c>
      <c r="E72" s="42" t="s">
        <v>516</v>
      </c>
      <c r="F72" s="45" t="s">
        <v>174</v>
      </c>
      <c r="G72" s="45" t="s">
        <v>412</v>
      </c>
      <c r="H72" s="253" t="s">
        <v>413</v>
      </c>
      <c r="I72" s="376">
        <f t="shared" ref="I72" si="8">SUM(J72:U72)</f>
        <v>3200</v>
      </c>
      <c r="J72" s="375"/>
      <c r="K72" s="375">
        <v>400</v>
      </c>
      <c r="L72" s="375">
        <v>400</v>
      </c>
      <c r="M72" s="375">
        <v>400</v>
      </c>
      <c r="N72" s="375">
        <v>400</v>
      </c>
      <c r="O72" s="375"/>
      <c r="P72" s="375"/>
      <c r="Q72" s="375"/>
      <c r="R72" s="375">
        <v>400</v>
      </c>
      <c r="S72" s="375">
        <v>400</v>
      </c>
      <c r="T72" s="375">
        <v>400</v>
      </c>
      <c r="U72" s="375">
        <v>400</v>
      </c>
      <c r="V72" s="577"/>
    </row>
    <row r="73" spans="1:22" ht="82.95" customHeight="1" x14ac:dyDescent="0.25">
      <c r="A73" s="557"/>
      <c r="B73" s="31"/>
      <c r="C73" s="159" t="s">
        <v>623</v>
      </c>
      <c r="D73" s="42" t="s">
        <v>39</v>
      </c>
      <c r="E73" s="42" t="s">
        <v>516</v>
      </c>
      <c r="F73" s="45" t="s">
        <v>174</v>
      </c>
      <c r="G73" s="45" t="s">
        <v>412</v>
      </c>
      <c r="H73" s="253" t="s">
        <v>413</v>
      </c>
      <c r="I73" s="375">
        <f>SUM(J73:U73)</f>
        <v>3200</v>
      </c>
      <c r="J73" s="375"/>
      <c r="K73" s="375">
        <v>400</v>
      </c>
      <c r="L73" s="375">
        <v>400</v>
      </c>
      <c r="M73" s="375">
        <v>400</v>
      </c>
      <c r="N73" s="375">
        <v>400</v>
      </c>
      <c r="O73" s="375"/>
      <c r="P73" s="375"/>
      <c r="Q73" s="375"/>
      <c r="R73" s="375">
        <v>400</v>
      </c>
      <c r="S73" s="375">
        <v>400</v>
      </c>
      <c r="T73" s="375">
        <v>400</v>
      </c>
      <c r="U73" s="375">
        <v>400</v>
      </c>
      <c r="V73" s="577"/>
    </row>
    <row r="74" spans="1:22" ht="96.75" customHeight="1" x14ac:dyDescent="0.25">
      <c r="A74" s="557"/>
      <c r="B74" s="42"/>
      <c r="C74" s="361" t="s">
        <v>414</v>
      </c>
      <c r="D74" s="358" t="s">
        <v>39</v>
      </c>
      <c r="E74" s="57" t="s">
        <v>308</v>
      </c>
      <c r="F74" s="57" t="s">
        <v>174</v>
      </c>
      <c r="G74" s="57" t="s">
        <v>412</v>
      </c>
      <c r="H74" s="362" t="s">
        <v>413</v>
      </c>
      <c r="I74" s="375">
        <f>SUM(J74:U74)</f>
        <v>3600</v>
      </c>
      <c r="J74" s="381">
        <v>150</v>
      </c>
      <c r="K74" s="381">
        <v>150</v>
      </c>
      <c r="L74" s="381">
        <v>300</v>
      </c>
      <c r="M74" s="381">
        <v>400</v>
      </c>
      <c r="N74" s="381">
        <v>400</v>
      </c>
      <c r="O74" s="381">
        <v>400</v>
      </c>
      <c r="P74" s="381">
        <v>300</v>
      </c>
      <c r="Q74" s="381">
        <v>300</v>
      </c>
      <c r="R74" s="381">
        <v>300</v>
      </c>
      <c r="S74" s="381">
        <v>300</v>
      </c>
      <c r="T74" s="381">
        <v>300</v>
      </c>
      <c r="U74" s="381">
        <v>300</v>
      </c>
      <c r="V74" s="736" t="s">
        <v>914</v>
      </c>
    </row>
    <row r="75" spans="1:22" ht="16.5" customHeight="1" x14ac:dyDescent="0.25">
      <c r="A75" s="515" t="s">
        <v>144</v>
      </c>
      <c r="B75" s="515"/>
      <c r="C75" s="437"/>
      <c r="D75" s="437"/>
      <c r="E75" s="437"/>
      <c r="F75" s="437"/>
      <c r="G75" s="437"/>
      <c r="H75" s="437"/>
      <c r="I75" s="437"/>
      <c r="J75" s="437"/>
      <c r="K75" s="437"/>
      <c r="L75" s="437"/>
      <c r="M75" s="437"/>
      <c r="N75" s="437"/>
      <c r="O75" s="437"/>
      <c r="P75" s="437"/>
      <c r="Q75" s="437"/>
      <c r="R75" s="437"/>
      <c r="S75" s="437"/>
      <c r="T75" s="437"/>
      <c r="U75" s="437"/>
      <c r="V75" s="437"/>
    </row>
    <row r="76" spans="1:22" ht="13.8" x14ac:dyDescent="0.25">
      <c r="A76" s="515" t="s">
        <v>145</v>
      </c>
      <c r="B76" s="515"/>
      <c r="C76" s="437"/>
      <c r="D76" s="437"/>
      <c r="E76" s="437"/>
      <c r="F76" s="437"/>
      <c r="G76" s="437"/>
      <c r="H76" s="437"/>
      <c r="I76" s="437"/>
      <c r="J76" s="437"/>
      <c r="K76" s="437"/>
      <c r="L76" s="437"/>
      <c r="M76" s="437"/>
      <c r="N76" s="437"/>
      <c r="O76" s="437"/>
      <c r="P76" s="437"/>
      <c r="Q76" s="437"/>
      <c r="R76" s="437"/>
      <c r="S76" s="437"/>
      <c r="T76" s="437"/>
      <c r="U76" s="437"/>
      <c r="V76" s="437"/>
    </row>
    <row r="77" spans="1:22" ht="32.25" customHeight="1" x14ac:dyDescent="0.25">
      <c r="A77" s="515" t="s">
        <v>315</v>
      </c>
      <c r="B77" s="515"/>
      <c r="C77" s="515"/>
      <c r="D77" s="515"/>
      <c r="E77" s="515"/>
      <c r="F77" s="515"/>
      <c r="G77" s="515"/>
      <c r="H77" s="515"/>
      <c r="I77" s="515"/>
      <c r="J77" s="515"/>
      <c r="K77" s="515"/>
      <c r="L77" s="515"/>
      <c r="M77" s="515"/>
      <c r="N77" s="515"/>
      <c r="O77" s="515"/>
      <c r="P77" s="515"/>
      <c r="Q77" s="515"/>
      <c r="R77" s="515"/>
      <c r="S77" s="515"/>
      <c r="T77" s="515"/>
      <c r="U77" s="515"/>
      <c r="V77" s="515"/>
    </row>
    <row r="78" spans="1:22" ht="15.75" hidden="1" customHeight="1" x14ac:dyDescent="0.25">
      <c r="A78" s="173"/>
      <c r="B78" s="173"/>
      <c r="C78" s="515" t="s">
        <v>316</v>
      </c>
      <c r="D78" s="437"/>
      <c r="E78" s="437"/>
      <c r="F78" s="437"/>
      <c r="G78" s="437"/>
      <c r="H78" s="32" t="s">
        <v>317</v>
      </c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spans="1:22" ht="15.75" hidden="1" customHeight="1" x14ac:dyDescent="0.25">
      <c r="A79" s="72"/>
      <c r="B79" s="72"/>
      <c r="C79" s="45"/>
      <c r="D79" s="45"/>
      <c r="E79" s="45"/>
      <c r="F79" s="45"/>
      <c r="G79" s="45"/>
      <c r="H79" s="45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spans="1:22" ht="15.75" hidden="1" customHeight="1" x14ac:dyDescent="0.25">
      <c r="A80" s="180"/>
      <c r="B80" s="180"/>
      <c r="C80" s="542" t="s">
        <v>318</v>
      </c>
      <c r="D80" s="437"/>
      <c r="E80" s="437"/>
      <c r="F80" s="437"/>
      <c r="G80" s="437"/>
      <c r="H80" s="46" t="s">
        <v>217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 spans="1:22" ht="15.75" hidden="1" customHeight="1" x14ac:dyDescent="0.25">
      <c r="A81" s="72"/>
      <c r="B81" s="72"/>
      <c r="C81" s="45"/>
      <c r="D81" s="45"/>
      <c r="E81" s="45"/>
      <c r="F81" s="45"/>
      <c r="G81" s="45"/>
      <c r="H81" s="45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</row>
    <row r="82" spans="1:22" ht="36.75" customHeight="1" x14ac:dyDescent="0.25">
      <c r="A82" s="515" t="s">
        <v>319</v>
      </c>
      <c r="B82" s="515"/>
      <c r="C82" s="515"/>
      <c r="D82" s="515"/>
      <c r="E82" s="515"/>
      <c r="F82" s="515"/>
      <c r="G82" s="515"/>
      <c r="H82" s="32"/>
      <c r="I82" s="375">
        <f>SUM(J82:U82)</f>
        <v>4075</v>
      </c>
      <c r="J82" s="186">
        <f t="shared" ref="J82:U82" si="9">+J86</f>
        <v>0</v>
      </c>
      <c r="K82" s="186">
        <f t="shared" si="9"/>
        <v>100</v>
      </c>
      <c r="L82" s="186">
        <f t="shared" si="9"/>
        <v>975</v>
      </c>
      <c r="M82" s="186">
        <f t="shared" si="9"/>
        <v>0</v>
      </c>
      <c r="N82" s="186">
        <f t="shared" si="9"/>
        <v>0</v>
      </c>
      <c r="O82" s="186">
        <f t="shared" si="9"/>
        <v>1400</v>
      </c>
      <c r="P82" s="186">
        <f t="shared" si="9"/>
        <v>0</v>
      </c>
      <c r="Q82" s="186">
        <f t="shared" si="9"/>
        <v>0</v>
      </c>
      <c r="R82" s="186">
        <f t="shared" si="9"/>
        <v>1200</v>
      </c>
      <c r="S82" s="186">
        <f t="shared" si="9"/>
        <v>0</v>
      </c>
      <c r="T82" s="186">
        <f t="shared" si="9"/>
        <v>400</v>
      </c>
      <c r="U82" s="186">
        <f t="shared" si="9"/>
        <v>0</v>
      </c>
      <c r="V82" s="565" t="s">
        <v>915</v>
      </c>
    </row>
    <row r="83" spans="1:22" ht="100.2" customHeight="1" x14ac:dyDescent="0.25">
      <c r="A83" s="533" t="s">
        <v>375</v>
      </c>
      <c r="B83" s="170"/>
      <c r="C83" s="340" t="s">
        <v>346</v>
      </c>
      <c r="D83" s="340" t="s">
        <v>126</v>
      </c>
      <c r="E83" s="359" t="s">
        <v>347</v>
      </c>
      <c r="F83" s="355" t="s">
        <v>348</v>
      </c>
      <c r="G83" s="359" t="s">
        <v>380</v>
      </c>
      <c r="H83" s="359" t="s">
        <v>269</v>
      </c>
      <c r="I83" s="375">
        <f t="shared" ref="I83:I88" si="10">SUM(J83:U83)</f>
        <v>1</v>
      </c>
      <c r="J83" s="186"/>
      <c r="K83" s="186"/>
      <c r="L83" s="186">
        <v>1</v>
      </c>
      <c r="M83" s="186"/>
      <c r="N83" s="186"/>
      <c r="O83" s="186"/>
      <c r="P83" s="186"/>
      <c r="Q83" s="186"/>
      <c r="R83" s="186"/>
      <c r="S83" s="186"/>
      <c r="T83" s="187"/>
      <c r="U83" s="186"/>
      <c r="V83" s="566"/>
    </row>
    <row r="84" spans="1:22" ht="100.2" customHeight="1" x14ac:dyDescent="0.25">
      <c r="A84" s="534"/>
      <c r="B84" s="170"/>
      <c r="C84" s="340" t="s">
        <v>349</v>
      </c>
      <c r="D84" s="340" t="s">
        <v>126</v>
      </c>
      <c r="E84" s="359" t="s">
        <v>347</v>
      </c>
      <c r="F84" s="359" t="s">
        <v>350</v>
      </c>
      <c r="G84" s="359" t="s">
        <v>625</v>
      </c>
      <c r="H84" s="359" t="s">
        <v>351</v>
      </c>
      <c r="I84" s="375">
        <f t="shared" si="10"/>
        <v>6</v>
      </c>
      <c r="J84" s="186"/>
      <c r="K84" s="186"/>
      <c r="L84" s="186"/>
      <c r="M84" s="186"/>
      <c r="N84" s="186"/>
      <c r="O84" s="186"/>
      <c r="P84" s="186"/>
      <c r="Q84" s="186"/>
      <c r="R84" s="186"/>
      <c r="S84" s="186">
        <v>6</v>
      </c>
      <c r="T84" s="187"/>
      <c r="U84" s="186"/>
      <c r="V84" s="566"/>
    </row>
    <row r="85" spans="1:22" s="294" customFormat="1" ht="100.2" customHeight="1" x14ac:dyDescent="0.25">
      <c r="A85" s="534"/>
      <c r="B85" s="367"/>
      <c r="C85" s="340" t="s">
        <v>352</v>
      </c>
      <c r="D85" s="340" t="s">
        <v>126</v>
      </c>
      <c r="E85" s="359" t="s">
        <v>347</v>
      </c>
      <c r="F85" s="359" t="s">
        <v>353</v>
      </c>
      <c r="G85" s="359" t="s">
        <v>384</v>
      </c>
      <c r="H85" s="359" t="s">
        <v>354</v>
      </c>
      <c r="I85" s="375">
        <f t="shared" si="10"/>
        <v>130</v>
      </c>
      <c r="J85" s="186"/>
      <c r="K85" s="186">
        <v>4</v>
      </c>
      <c r="L85" s="186">
        <v>39</v>
      </c>
      <c r="M85" s="186"/>
      <c r="N85" s="186"/>
      <c r="O85" s="186">
        <v>23</v>
      </c>
      <c r="P85" s="186"/>
      <c r="Q85" s="186"/>
      <c r="R85" s="186">
        <v>48</v>
      </c>
      <c r="S85" s="186"/>
      <c r="T85" s="187">
        <v>16</v>
      </c>
      <c r="U85" s="186"/>
      <c r="V85" s="566"/>
    </row>
    <row r="86" spans="1:22" s="294" customFormat="1" ht="100.2" customHeight="1" x14ac:dyDescent="0.25">
      <c r="A86" s="534"/>
      <c r="B86" s="367"/>
      <c r="C86" s="363" t="s">
        <v>770</v>
      </c>
      <c r="D86" s="359" t="s">
        <v>39</v>
      </c>
      <c r="E86" s="359" t="s">
        <v>347</v>
      </c>
      <c r="F86" s="359" t="s">
        <v>353</v>
      </c>
      <c r="G86" s="359" t="s">
        <v>385</v>
      </c>
      <c r="H86" s="359" t="s">
        <v>463</v>
      </c>
      <c r="I86" s="375">
        <f t="shared" si="10"/>
        <v>4075</v>
      </c>
      <c r="J86" s="186"/>
      <c r="K86" s="186">
        <v>100</v>
      </c>
      <c r="L86" s="186">
        <v>975</v>
      </c>
      <c r="M86" s="186"/>
      <c r="N86" s="186"/>
      <c r="O86" s="186">
        <v>1400</v>
      </c>
      <c r="P86" s="186">
        <v>0</v>
      </c>
      <c r="Q86" s="186"/>
      <c r="R86" s="186">
        <v>1200</v>
      </c>
      <c r="S86" s="186"/>
      <c r="T86" s="187">
        <v>400</v>
      </c>
      <c r="U86" s="186"/>
      <c r="V86" s="566"/>
    </row>
    <row r="87" spans="1:22" ht="100.2" customHeight="1" x14ac:dyDescent="0.25">
      <c r="A87" s="534"/>
      <c r="B87" s="170"/>
      <c r="C87" s="340" t="s">
        <v>360</v>
      </c>
      <c r="D87" s="340" t="s">
        <v>126</v>
      </c>
      <c r="E87" s="359" t="s">
        <v>347</v>
      </c>
      <c r="F87" s="359" t="s">
        <v>356</v>
      </c>
      <c r="G87" s="359" t="s">
        <v>381</v>
      </c>
      <c r="H87" s="359" t="s">
        <v>361</v>
      </c>
      <c r="I87" s="375">
        <f t="shared" si="10"/>
        <v>11</v>
      </c>
      <c r="J87" s="186"/>
      <c r="K87" s="186"/>
      <c r="L87" s="186">
        <v>3</v>
      </c>
      <c r="M87" s="186"/>
      <c r="N87" s="186"/>
      <c r="O87" s="186"/>
      <c r="P87" s="186">
        <v>7</v>
      </c>
      <c r="Q87" s="186">
        <v>1</v>
      </c>
      <c r="R87" s="186"/>
      <c r="S87" s="186"/>
      <c r="T87" s="187"/>
      <c r="U87" s="186"/>
      <c r="V87" s="566"/>
    </row>
    <row r="88" spans="1:22" ht="100.2" customHeight="1" x14ac:dyDescent="0.25">
      <c r="A88" s="535"/>
      <c r="B88" s="170"/>
      <c r="C88" s="340" t="s">
        <v>362</v>
      </c>
      <c r="D88" s="340" t="s">
        <v>126</v>
      </c>
      <c r="E88" s="359" t="s">
        <v>347</v>
      </c>
      <c r="F88" s="359" t="s">
        <v>356</v>
      </c>
      <c r="G88" s="359" t="s">
        <v>366</v>
      </c>
      <c r="H88" s="359" t="s">
        <v>335</v>
      </c>
      <c r="I88" s="375">
        <f t="shared" si="10"/>
        <v>1</v>
      </c>
      <c r="J88" s="186"/>
      <c r="K88" s="186"/>
      <c r="L88" s="186"/>
      <c r="M88" s="186"/>
      <c r="N88" s="186"/>
      <c r="O88" s="186"/>
      <c r="P88" s="186"/>
      <c r="Q88" s="186"/>
      <c r="R88" s="186">
        <v>1</v>
      </c>
      <c r="S88" s="186"/>
      <c r="T88" s="187"/>
      <c r="U88" s="186"/>
      <c r="V88" s="566"/>
    </row>
    <row r="89" spans="1:22" s="294" customFormat="1" ht="100.2" customHeight="1" x14ac:dyDescent="0.25">
      <c r="A89" s="533" t="s">
        <v>378</v>
      </c>
      <c r="B89" s="367"/>
      <c r="C89" s="340" t="s">
        <v>552</v>
      </c>
      <c r="D89" s="340" t="s">
        <v>126</v>
      </c>
      <c r="E89" s="359" t="s">
        <v>347</v>
      </c>
      <c r="F89" s="359"/>
      <c r="G89" s="359" t="s">
        <v>553</v>
      </c>
      <c r="H89" s="359" t="s">
        <v>372</v>
      </c>
      <c r="I89" s="186">
        <f>SUM(J89:U89)</f>
        <v>1</v>
      </c>
      <c r="J89" s="186"/>
      <c r="K89" s="186"/>
      <c r="L89" s="186"/>
      <c r="M89" s="186"/>
      <c r="N89" s="186"/>
      <c r="O89" s="186">
        <v>1</v>
      </c>
      <c r="P89" s="186"/>
      <c r="Q89" s="186"/>
      <c r="R89" s="186"/>
      <c r="S89" s="186"/>
      <c r="T89" s="187"/>
      <c r="U89" s="186"/>
      <c r="V89" s="566"/>
    </row>
    <row r="90" spans="1:22" s="303" customFormat="1" ht="100.2" customHeight="1" x14ac:dyDescent="0.25">
      <c r="A90" s="534"/>
      <c r="B90" s="302"/>
      <c r="C90" s="139" t="s">
        <v>554</v>
      </c>
      <c r="D90" s="139" t="s">
        <v>126</v>
      </c>
      <c r="E90" s="14" t="s">
        <v>85</v>
      </c>
      <c r="F90" s="14" t="s">
        <v>347</v>
      </c>
      <c r="G90" s="14" t="s">
        <v>553</v>
      </c>
      <c r="H90" s="14" t="s">
        <v>372</v>
      </c>
      <c r="I90" s="186">
        <f>SUM(J90:U90)</f>
        <v>4</v>
      </c>
      <c r="J90" s="186"/>
      <c r="K90" s="186"/>
      <c r="L90" s="186">
        <v>1</v>
      </c>
      <c r="M90" s="186"/>
      <c r="N90" s="186"/>
      <c r="O90" s="186"/>
      <c r="P90" s="186">
        <v>1</v>
      </c>
      <c r="Q90" s="186"/>
      <c r="R90" s="186">
        <v>1</v>
      </c>
      <c r="S90" s="186"/>
      <c r="T90" s="187">
        <v>1</v>
      </c>
      <c r="U90" s="186"/>
      <c r="V90" s="566"/>
    </row>
    <row r="91" spans="1:22" ht="100.2" customHeight="1" x14ac:dyDescent="0.25">
      <c r="A91" s="534"/>
      <c r="B91" s="170"/>
      <c r="C91" s="340" t="s">
        <v>355</v>
      </c>
      <c r="D91" s="340" t="s">
        <v>39</v>
      </c>
      <c r="E91" s="359" t="s">
        <v>347</v>
      </c>
      <c r="F91" s="359" t="s">
        <v>356</v>
      </c>
      <c r="G91" s="359" t="s">
        <v>382</v>
      </c>
      <c r="H91" s="359" t="s">
        <v>357</v>
      </c>
      <c r="I91" s="186">
        <f t="shared" ref="I91:I92" si="11">SUM(J91:U91)</f>
        <v>10450</v>
      </c>
      <c r="J91" s="186"/>
      <c r="K91" s="186">
        <v>200</v>
      </c>
      <c r="L91" s="186">
        <v>250</v>
      </c>
      <c r="M91" s="186">
        <v>1000</v>
      </c>
      <c r="N91" s="186">
        <v>1000</v>
      </c>
      <c r="O91" s="186">
        <v>1000</v>
      </c>
      <c r="P91" s="186">
        <v>1000</v>
      </c>
      <c r="Q91" s="186">
        <v>1000</v>
      </c>
      <c r="R91" s="186">
        <v>2000</v>
      </c>
      <c r="S91" s="186">
        <v>1000</v>
      </c>
      <c r="T91" s="187">
        <v>1000</v>
      </c>
      <c r="U91" s="186">
        <v>1000</v>
      </c>
      <c r="V91" s="566"/>
    </row>
    <row r="92" spans="1:22" ht="100.2" customHeight="1" x14ac:dyDescent="0.25">
      <c r="A92" s="534"/>
      <c r="B92" s="170"/>
      <c r="C92" s="340" t="s">
        <v>358</v>
      </c>
      <c r="D92" s="340" t="s">
        <v>39</v>
      </c>
      <c r="E92" s="359" t="s">
        <v>347</v>
      </c>
      <c r="F92" s="359" t="s">
        <v>356</v>
      </c>
      <c r="G92" s="359" t="s">
        <v>383</v>
      </c>
      <c r="H92" s="359" t="s">
        <v>359</v>
      </c>
      <c r="I92" s="186">
        <f t="shared" si="11"/>
        <v>2050</v>
      </c>
      <c r="J92" s="186"/>
      <c r="K92" s="186">
        <v>50</v>
      </c>
      <c r="L92" s="186">
        <v>50</v>
      </c>
      <c r="M92" s="186">
        <v>100</v>
      </c>
      <c r="N92" s="186">
        <v>100</v>
      </c>
      <c r="O92" s="186">
        <v>250</v>
      </c>
      <c r="P92" s="186">
        <v>250</v>
      </c>
      <c r="Q92" s="186">
        <v>250</v>
      </c>
      <c r="R92" s="186">
        <v>250</v>
      </c>
      <c r="S92" s="186">
        <v>250</v>
      </c>
      <c r="T92" s="187">
        <v>250</v>
      </c>
      <c r="U92" s="186">
        <v>250</v>
      </c>
      <c r="V92" s="566"/>
    </row>
    <row r="93" spans="1:22" ht="100.2" customHeight="1" x14ac:dyDescent="0.25">
      <c r="A93" s="534"/>
      <c r="B93" s="170"/>
      <c r="C93" s="340" t="s">
        <v>377</v>
      </c>
      <c r="D93" s="340" t="s">
        <v>39</v>
      </c>
      <c r="E93" s="359" t="s">
        <v>347</v>
      </c>
      <c r="F93" s="359" t="s">
        <v>344</v>
      </c>
      <c r="G93" s="359" t="s">
        <v>382</v>
      </c>
      <c r="H93" s="359" t="s">
        <v>374</v>
      </c>
      <c r="I93" s="186">
        <f t="shared" ref="I93:I94" si="12">SUM(J93:U93)</f>
        <v>1500</v>
      </c>
      <c r="J93" s="186"/>
      <c r="K93" s="186"/>
      <c r="L93" s="186"/>
      <c r="M93" s="186"/>
      <c r="N93" s="186"/>
      <c r="O93" s="186">
        <v>214</v>
      </c>
      <c r="P93" s="186">
        <v>214</v>
      </c>
      <c r="Q93" s="186">
        <v>200</v>
      </c>
      <c r="R93" s="186">
        <v>214</v>
      </c>
      <c r="S93" s="186">
        <v>230</v>
      </c>
      <c r="T93" s="186">
        <v>214</v>
      </c>
      <c r="U93" s="186">
        <v>214</v>
      </c>
      <c r="V93" s="566"/>
    </row>
    <row r="94" spans="1:22" ht="100.2" customHeight="1" x14ac:dyDescent="0.25">
      <c r="A94" s="534"/>
      <c r="B94" s="170"/>
      <c r="C94" s="339" t="s">
        <v>370</v>
      </c>
      <c r="D94" s="340" t="s">
        <v>126</v>
      </c>
      <c r="E94" s="364" t="s">
        <v>363</v>
      </c>
      <c r="F94" s="355" t="s">
        <v>364</v>
      </c>
      <c r="G94" s="359" t="s">
        <v>120</v>
      </c>
      <c r="H94" s="359" t="s">
        <v>124</v>
      </c>
      <c r="I94" s="186">
        <f t="shared" si="12"/>
        <v>1</v>
      </c>
      <c r="J94" s="186"/>
      <c r="K94" s="186"/>
      <c r="L94" s="186"/>
      <c r="M94" s="186"/>
      <c r="N94" s="186"/>
      <c r="O94" s="186"/>
      <c r="P94" s="186">
        <v>1</v>
      </c>
      <c r="Q94" s="186"/>
      <c r="R94" s="186"/>
      <c r="S94" s="186"/>
      <c r="T94" s="186"/>
      <c r="U94" s="186"/>
      <c r="V94" s="566"/>
    </row>
    <row r="95" spans="1:22" ht="19.5" customHeight="1" x14ac:dyDescent="0.25">
      <c r="A95" s="529" t="s">
        <v>146</v>
      </c>
      <c r="B95" s="530"/>
      <c r="C95" s="530"/>
      <c r="D95" s="530"/>
      <c r="E95" s="530"/>
      <c r="F95" s="530"/>
      <c r="G95" s="530"/>
      <c r="H95" s="530"/>
      <c r="I95" s="531"/>
      <c r="J95" s="531"/>
      <c r="K95" s="531"/>
      <c r="L95" s="531"/>
      <c r="M95" s="531"/>
      <c r="N95" s="531"/>
      <c r="O95" s="531"/>
      <c r="P95" s="531"/>
      <c r="Q95" s="531"/>
      <c r="R95" s="531"/>
      <c r="S95" s="531"/>
      <c r="T95" s="531"/>
      <c r="U95" s="531"/>
      <c r="V95" s="531"/>
    </row>
    <row r="96" spans="1:22" ht="38.25" customHeight="1" x14ac:dyDescent="0.25">
      <c r="A96" s="468" t="s">
        <v>327</v>
      </c>
      <c r="B96" s="469"/>
      <c r="C96" s="469"/>
      <c r="D96" s="469"/>
      <c r="E96" s="469"/>
      <c r="F96" s="469"/>
      <c r="G96" s="469"/>
      <c r="H96" s="470"/>
      <c r="I96" s="47">
        <f>+I97+I98+I99</f>
        <v>1500</v>
      </c>
      <c r="J96" s="47">
        <f t="shared" ref="J96:U96" si="13">+J97+J98+J99</f>
        <v>0</v>
      </c>
      <c r="K96" s="47">
        <f t="shared" si="13"/>
        <v>0</v>
      </c>
      <c r="L96" s="47">
        <f t="shared" si="13"/>
        <v>100</v>
      </c>
      <c r="M96" s="47">
        <f t="shared" si="13"/>
        <v>0</v>
      </c>
      <c r="N96" s="47">
        <f t="shared" si="13"/>
        <v>0</v>
      </c>
      <c r="O96" s="47">
        <f t="shared" si="13"/>
        <v>100</v>
      </c>
      <c r="P96" s="47">
        <f t="shared" si="13"/>
        <v>200</v>
      </c>
      <c r="Q96" s="47">
        <f t="shared" si="13"/>
        <v>0</v>
      </c>
      <c r="R96" s="47">
        <f t="shared" si="13"/>
        <v>100</v>
      </c>
      <c r="S96" s="47">
        <f t="shared" si="13"/>
        <v>300</v>
      </c>
      <c r="T96" s="47">
        <f t="shared" si="13"/>
        <v>300</v>
      </c>
      <c r="U96" s="47">
        <f t="shared" si="13"/>
        <v>400</v>
      </c>
      <c r="V96" s="48"/>
    </row>
    <row r="97" spans="1:22" ht="99.75" customHeight="1" x14ac:dyDescent="0.25">
      <c r="A97" s="571" t="s">
        <v>330</v>
      </c>
      <c r="B97" s="366"/>
      <c r="C97" s="14" t="s">
        <v>326</v>
      </c>
      <c r="D97" s="14" t="s">
        <v>331</v>
      </c>
      <c r="E97" s="38" t="s">
        <v>307</v>
      </c>
      <c r="F97" s="38" t="s">
        <v>78</v>
      </c>
      <c r="G97" s="14" t="s">
        <v>366</v>
      </c>
      <c r="H97" s="160" t="s">
        <v>337</v>
      </c>
      <c r="I97" s="186">
        <f t="shared" ref="I97:I98" si="14">SUM(J97:U97)</f>
        <v>400</v>
      </c>
      <c r="J97" s="377"/>
      <c r="K97" s="377"/>
      <c r="L97" s="377">
        <v>100</v>
      </c>
      <c r="M97" s="377"/>
      <c r="N97" s="377"/>
      <c r="O97" s="377">
        <v>100</v>
      </c>
      <c r="P97" s="377"/>
      <c r="Q97" s="377"/>
      <c r="R97" s="377">
        <v>100</v>
      </c>
      <c r="S97" s="377"/>
      <c r="T97" s="93"/>
      <c r="U97" s="377">
        <v>100</v>
      </c>
      <c r="V97" s="744" t="s">
        <v>914</v>
      </c>
    </row>
    <row r="98" spans="1:22" ht="99.75" customHeight="1" x14ac:dyDescent="0.25">
      <c r="A98" s="572"/>
      <c r="B98" s="366"/>
      <c r="C98" s="14" t="s">
        <v>627</v>
      </c>
      <c r="D98" s="38" t="s">
        <v>331</v>
      </c>
      <c r="E98" s="38" t="s">
        <v>341</v>
      </c>
      <c r="F98" s="38" t="s">
        <v>78</v>
      </c>
      <c r="G98" s="38" t="s">
        <v>366</v>
      </c>
      <c r="H98" s="160" t="s">
        <v>337</v>
      </c>
      <c r="I98" s="186">
        <f t="shared" si="14"/>
        <v>200</v>
      </c>
      <c r="J98" s="88"/>
      <c r="K98" s="88"/>
      <c r="L98" s="88"/>
      <c r="M98" s="88"/>
      <c r="N98" s="88"/>
      <c r="O98" s="88"/>
      <c r="P98" s="88">
        <v>200</v>
      </c>
      <c r="Q98" s="88"/>
      <c r="R98" s="88"/>
      <c r="S98" s="88"/>
      <c r="T98" s="89"/>
      <c r="U98" s="88"/>
      <c r="V98" s="745"/>
    </row>
    <row r="99" spans="1:22" ht="99.75" customHeight="1" x14ac:dyDescent="0.25">
      <c r="A99" s="572"/>
      <c r="B99" s="366"/>
      <c r="C99" s="139" t="s">
        <v>342</v>
      </c>
      <c r="D99" s="15" t="s">
        <v>331</v>
      </c>
      <c r="E99" s="254" t="s">
        <v>328</v>
      </c>
      <c r="F99" s="15" t="s">
        <v>78</v>
      </c>
      <c r="G99" s="14" t="s">
        <v>366</v>
      </c>
      <c r="H99" s="160" t="s">
        <v>337</v>
      </c>
      <c r="I99" s="255">
        <f>SUM(J99:U99)</f>
        <v>900</v>
      </c>
      <c r="J99" s="88"/>
      <c r="K99" s="88"/>
      <c r="L99" s="88"/>
      <c r="M99" s="88"/>
      <c r="N99" s="88"/>
      <c r="O99" s="88"/>
      <c r="P99" s="88"/>
      <c r="Q99" s="88"/>
      <c r="R99" s="88"/>
      <c r="S99" s="88">
        <v>300</v>
      </c>
      <c r="T99" s="89">
        <v>300</v>
      </c>
      <c r="U99" s="88">
        <v>300</v>
      </c>
      <c r="V99" s="745"/>
    </row>
    <row r="100" spans="1:22" ht="99.75" customHeight="1" x14ac:dyDescent="0.25">
      <c r="A100" s="572"/>
      <c r="B100" s="366"/>
      <c r="C100" s="139" t="s">
        <v>329</v>
      </c>
      <c r="D100" s="14" t="s">
        <v>126</v>
      </c>
      <c r="E100" s="256" t="s">
        <v>328</v>
      </c>
      <c r="F100" s="15" t="s">
        <v>78</v>
      </c>
      <c r="G100" s="14" t="s">
        <v>366</v>
      </c>
      <c r="H100" s="15" t="s">
        <v>133</v>
      </c>
      <c r="I100" s="255">
        <f t="shared" ref="I100:I102" si="15">SUM(J100:U100)</f>
        <v>1</v>
      </c>
      <c r="J100" s="88"/>
      <c r="K100" s="88"/>
      <c r="L100" s="88"/>
      <c r="M100" s="88"/>
      <c r="N100" s="88"/>
      <c r="O100" s="88"/>
      <c r="P100" s="88">
        <v>1</v>
      </c>
      <c r="Q100" s="88"/>
      <c r="R100" s="88"/>
      <c r="S100" s="88"/>
      <c r="T100" s="89"/>
      <c r="U100" s="88"/>
      <c r="V100" s="745"/>
    </row>
    <row r="101" spans="1:22" ht="81" customHeight="1" x14ac:dyDescent="0.25">
      <c r="A101" s="573"/>
      <c r="B101" s="366"/>
      <c r="C101" s="139" t="s">
        <v>340</v>
      </c>
      <c r="D101" s="139" t="s">
        <v>126</v>
      </c>
      <c r="E101" s="139" t="s">
        <v>341</v>
      </c>
      <c r="F101" s="139" t="s">
        <v>78</v>
      </c>
      <c r="G101" s="139" t="s">
        <v>109</v>
      </c>
      <c r="H101" s="139" t="s">
        <v>335</v>
      </c>
      <c r="I101" s="255">
        <f t="shared" si="15"/>
        <v>2</v>
      </c>
      <c r="J101" s="88"/>
      <c r="K101" s="88"/>
      <c r="L101" s="88"/>
      <c r="M101" s="88">
        <v>1</v>
      </c>
      <c r="N101" s="88"/>
      <c r="O101" s="88"/>
      <c r="P101" s="88"/>
      <c r="Q101" s="88"/>
      <c r="R101" s="88"/>
      <c r="S101" s="88"/>
      <c r="T101" s="89"/>
      <c r="U101" s="88">
        <v>1</v>
      </c>
      <c r="V101" s="745"/>
    </row>
    <row r="102" spans="1:22" ht="99.6" customHeight="1" x14ac:dyDescent="0.25">
      <c r="A102" s="156" t="s">
        <v>464</v>
      </c>
      <c r="B102" s="366"/>
      <c r="C102" s="139" t="s">
        <v>343</v>
      </c>
      <c r="D102" s="14" t="s">
        <v>39</v>
      </c>
      <c r="E102" s="256" t="s">
        <v>328</v>
      </c>
      <c r="F102" s="15" t="s">
        <v>332</v>
      </c>
      <c r="G102" s="15" t="s">
        <v>333</v>
      </c>
      <c r="H102" s="183" t="s">
        <v>334</v>
      </c>
      <c r="I102" s="255">
        <f t="shared" si="15"/>
        <v>3</v>
      </c>
      <c r="J102" s="88"/>
      <c r="K102" s="88">
        <v>1</v>
      </c>
      <c r="L102" s="88"/>
      <c r="M102" s="88"/>
      <c r="N102" s="88"/>
      <c r="O102" s="88">
        <v>1</v>
      </c>
      <c r="P102" s="88"/>
      <c r="Q102" s="88"/>
      <c r="R102" s="88"/>
      <c r="S102" s="88"/>
      <c r="T102" s="89">
        <v>1</v>
      </c>
      <c r="U102" s="88"/>
      <c r="V102" s="746"/>
    </row>
    <row r="103" spans="1:22" ht="41.25" customHeight="1" x14ac:dyDescent="0.25">
      <c r="A103" s="529" t="s">
        <v>321</v>
      </c>
      <c r="B103" s="530"/>
      <c r="C103" s="530"/>
      <c r="D103" s="530"/>
      <c r="E103" s="530"/>
      <c r="F103" s="530"/>
      <c r="G103" s="564"/>
      <c r="H103" s="142" t="s">
        <v>322</v>
      </c>
      <c r="I103" s="184">
        <f>+I104+I105</f>
        <v>225</v>
      </c>
      <c r="J103" s="184">
        <f t="shared" ref="J103:T103" si="16">+J104+J105</f>
        <v>0</v>
      </c>
      <c r="K103" s="184">
        <f t="shared" si="16"/>
        <v>0</v>
      </c>
      <c r="L103" s="184">
        <f t="shared" si="16"/>
        <v>50</v>
      </c>
      <c r="M103" s="184">
        <f t="shared" si="16"/>
        <v>0</v>
      </c>
      <c r="N103" s="184">
        <f t="shared" si="16"/>
        <v>0</v>
      </c>
      <c r="O103" s="184">
        <f t="shared" si="16"/>
        <v>75</v>
      </c>
      <c r="P103" s="184">
        <f t="shared" si="16"/>
        <v>0</v>
      </c>
      <c r="Q103" s="184">
        <f t="shared" si="16"/>
        <v>0</v>
      </c>
      <c r="R103" s="184">
        <f t="shared" si="16"/>
        <v>75</v>
      </c>
      <c r="S103" s="184">
        <f t="shared" si="16"/>
        <v>0</v>
      </c>
      <c r="T103" s="184">
        <f t="shared" si="16"/>
        <v>25</v>
      </c>
      <c r="U103" s="184"/>
      <c r="V103" s="568" t="s">
        <v>914</v>
      </c>
    </row>
    <row r="104" spans="1:22" ht="102.75" customHeight="1" x14ac:dyDescent="0.25">
      <c r="A104" s="562" t="s">
        <v>336</v>
      </c>
      <c r="B104" s="181"/>
      <c r="C104" s="162" t="s">
        <v>626</v>
      </c>
      <c r="D104" s="163" t="s">
        <v>39</v>
      </c>
      <c r="E104" s="161" t="s">
        <v>307</v>
      </c>
      <c r="F104" s="161" t="s">
        <v>64</v>
      </c>
      <c r="G104" s="14" t="s">
        <v>366</v>
      </c>
      <c r="H104" s="63" t="s">
        <v>322</v>
      </c>
      <c r="I104" s="164">
        <v>150</v>
      </c>
      <c r="J104" s="164"/>
      <c r="K104" s="164"/>
      <c r="L104" s="164">
        <v>50</v>
      </c>
      <c r="M104" s="164"/>
      <c r="N104" s="164"/>
      <c r="O104" s="164">
        <v>50</v>
      </c>
      <c r="P104" s="164"/>
      <c r="Q104" s="164"/>
      <c r="R104" s="164">
        <v>50</v>
      </c>
      <c r="S104" s="164"/>
      <c r="T104" s="164"/>
      <c r="U104" s="164"/>
      <c r="V104" s="569"/>
    </row>
    <row r="105" spans="1:22" ht="102.75" customHeight="1" x14ac:dyDescent="0.25">
      <c r="A105" s="563"/>
      <c r="B105" s="182"/>
      <c r="C105" s="38" t="s">
        <v>339</v>
      </c>
      <c r="D105" s="165" t="s">
        <v>39</v>
      </c>
      <c r="E105" s="38" t="s">
        <v>307</v>
      </c>
      <c r="F105" s="38" t="s">
        <v>320</v>
      </c>
      <c r="G105" s="14" t="s">
        <v>366</v>
      </c>
      <c r="H105" s="39" t="s">
        <v>322</v>
      </c>
      <c r="I105" s="78">
        <v>75</v>
      </c>
      <c r="J105" s="88"/>
      <c r="K105" s="88"/>
      <c r="L105" s="88"/>
      <c r="M105" s="88"/>
      <c r="N105" s="88"/>
      <c r="O105" s="88">
        <v>25</v>
      </c>
      <c r="P105" s="88"/>
      <c r="Q105" s="88"/>
      <c r="R105" s="88">
        <v>25</v>
      </c>
      <c r="S105" s="88"/>
      <c r="T105" s="89">
        <v>25</v>
      </c>
      <c r="U105" s="88"/>
      <c r="V105" s="570"/>
    </row>
    <row r="106" spans="1:22" ht="25.2" hidden="1" customHeight="1" x14ac:dyDescent="0.25">
      <c r="A106" s="560" t="s">
        <v>365</v>
      </c>
      <c r="B106" s="560"/>
      <c r="C106" s="560"/>
      <c r="D106" s="560"/>
      <c r="E106" s="560"/>
      <c r="F106" s="560"/>
      <c r="G106" s="560"/>
      <c r="H106" s="560"/>
      <c r="I106" s="560"/>
      <c r="J106" s="560"/>
      <c r="K106" s="560"/>
      <c r="L106" s="560"/>
      <c r="M106" s="560"/>
      <c r="N106" s="560"/>
      <c r="O106" s="560"/>
      <c r="P106" s="560"/>
      <c r="Q106" s="560"/>
      <c r="R106" s="560"/>
      <c r="S106" s="560"/>
      <c r="T106" s="560"/>
      <c r="U106" s="560"/>
      <c r="V106" s="560"/>
    </row>
    <row r="107" spans="1:22" ht="30" hidden="1" customHeight="1" x14ac:dyDescent="0.25">
      <c r="A107" s="561" t="s">
        <v>368</v>
      </c>
      <c r="B107" s="561"/>
      <c r="C107" s="561"/>
      <c r="D107" s="561"/>
      <c r="E107" s="561"/>
      <c r="F107" s="561"/>
      <c r="G107" s="561"/>
      <c r="H107" s="561"/>
      <c r="I107" s="561"/>
      <c r="J107" s="561"/>
      <c r="K107" s="561"/>
      <c r="L107" s="561"/>
      <c r="M107" s="561"/>
      <c r="N107" s="561"/>
      <c r="O107" s="561"/>
      <c r="P107" s="561"/>
      <c r="Q107" s="561"/>
      <c r="R107" s="561"/>
      <c r="S107" s="561"/>
      <c r="T107" s="561"/>
      <c r="U107" s="561"/>
      <c r="V107" s="561"/>
    </row>
    <row r="108" spans="1:22" ht="102.75" hidden="1" customHeight="1" x14ac:dyDescent="0.25">
      <c r="A108" s="236" t="s">
        <v>369</v>
      </c>
      <c r="B108" s="13"/>
      <c r="C108" s="139" t="s">
        <v>367</v>
      </c>
      <c r="D108" s="139" t="s">
        <v>39</v>
      </c>
      <c r="E108" s="14" t="s">
        <v>347</v>
      </c>
      <c r="F108" s="14" t="s">
        <v>379</v>
      </c>
      <c r="G108" s="14" t="s">
        <v>366</v>
      </c>
      <c r="H108" s="14" t="s">
        <v>337</v>
      </c>
      <c r="I108" s="186">
        <v>250</v>
      </c>
      <c r="J108" s="186"/>
      <c r="K108" s="186">
        <v>25</v>
      </c>
      <c r="L108" s="186">
        <v>25</v>
      </c>
      <c r="M108" s="186">
        <v>25</v>
      </c>
      <c r="N108" s="186">
        <v>25</v>
      </c>
      <c r="O108" s="186">
        <v>25</v>
      </c>
      <c r="P108" s="186">
        <v>25</v>
      </c>
      <c r="Q108" s="186">
        <v>25</v>
      </c>
      <c r="R108" s="186">
        <v>25</v>
      </c>
      <c r="S108" s="186">
        <v>25</v>
      </c>
      <c r="T108" s="187">
        <v>25</v>
      </c>
      <c r="U108" s="186"/>
      <c r="V108" s="187"/>
    </row>
    <row r="109" spans="1:22" ht="102.75" hidden="1" customHeight="1" x14ac:dyDescent="0.25">
      <c r="A109" s="278"/>
      <c r="B109" s="279"/>
      <c r="C109" s="139" t="s">
        <v>371</v>
      </c>
      <c r="D109" s="282" t="s">
        <v>126</v>
      </c>
      <c r="E109" s="206" t="s">
        <v>76</v>
      </c>
      <c r="F109" s="206" t="s">
        <v>363</v>
      </c>
      <c r="G109" s="14" t="s">
        <v>373</v>
      </c>
      <c r="H109" s="14" t="s">
        <v>372</v>
      </c>
      <c r="I109" s="186">
        <v>2</v>
      </c>
      <c r="J109" s="186"/>
      <c r="K109" s="186"/>
      <c r="L109" s="186"/>
      <c r="M109" s="186"/>
      <c r="N109" s="186"/>
      <c r="O109" s="186">
        <v>2</v>
      </c>
      <c r="P109" s="186"/>
      <c r="Q109" s="280"/>
      <c r="R109" s="280"/>
      <c r="S109" s="280"/>
      <c r="T109" s="281"/>
      <c r="U109" s="280"/>
      <c r="V109" s="281"/>
    </row>
    <row r="110" spans="1:22" ht="14.25" customHeight="1" x14ac:dyDescent="0.25">
      <c r="A110" s="166"/>
      <c r="B110" s="166"/>
      <c r="C110" s="81"/>
      <c r="D110" s="167"/>
      <c r="E110" s="167"/>
      <c r="F110" s="167"/>
      <c r="G110" s="167"/>
      <c r="H110" s="167"/>
      <c r="I110" s="167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</row>
    <row r="111" spans="1:22" ht="14.25" customHeight="1" x14ac:dyDescent="0.25">
      <c r="A111" s="166"/>
      <c r="B111" s="166"/>
      <c r="C111" s="167"/>
      <c r="D111" s="167"/>
      <c r="E111" s="167"/>
      <c r="F111" s="167"/>
      <c r="G111" s="167"/>
      <c r="H111" s="167"/>
      <c r="I111" s="167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</row>
    <row r="112" spans="1:22" ht="14.25" customHeight="1" x14ac:dyDescent="0.25">
      <c r="A112" s="166"/>
      <c r="B112" s="166"/>
      <c r="C112" s="167"/>
      <c r="D112" s="167"/>
      <c r="E112" s="167"/>
      <c r="F112" s="167"/>
      <c r="G112" s="167"/>
      <c r="H112" s="167"/>
      <c r="I112" s="167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</row>
    <row r="113" spans="1:22" ht="14.25" customHeight="1" x14ac:dyDescent="0.25">
      <c r="A113" s="166"/>
      <c r="B113" s="166"/>
      <c r="C113" s="167"/>
      <c r="D113" s="167"/>
      <c r="E113" s="167"/>
      <c r="F113" s="167"/>
      <c r="G113" s="167"/>
      <c r="H113" s="167"/>
      <c r="I113" s="167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</row>
    <row r="114" spans="1:22" ht="14.25" customHeight="1" x14ac:dyDescent="0.25">
      <c r="A114" s="166"/>
      <c r="B114" s="166"/>
      <c r="C114" s="167"/>
      <c r="D114" s="167"/>
      <c r="E114" s="167"/>
      <c r="F114" s="167"/>
      <c r="G114" s="167"/>
      <c r="H114" s="167"/>
      <c r="I114" s="167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</row>
    <row r="115" spans="1:22" ht="14.25" customHeight="1" x14ac:dyDescent="0.25">
      <c r="A115" s="166"/>
      <c r="B115" s="166"/>
      <c r="C115" s="167"/>
      <c r="D115" s="167"/>
      <c r="E115" s="167"/>
      <c r="F115" s="167"/>
      <c r="G115" s="167"/>
      <c r="H115" s="167"/>
      <c r="I115" s="167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</row>
    <row r="116" spans="1:22" ht="14.25" customHeight="1" x14ac:dyDescent="0.25">
      <c r="A116" s="166"/>
      <c r="B116" s="166"/>
      <c r="C116" s="167"/>
      <c r="D116" s="167"/>
      <c r="E116" s="167"/>
      <c r="F116" s="167"/>
      <c r="G116" s="167"/>
      <c r="H116" s="167"/>
      <c r="I116" s="167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</row>
    <row r="117" spans="1:22" ht="14.25" customHeight="1" x14ac:dyDescent="0.25">
      <c r="A117" s="166"/>
      <c r="B117" s="166"/>
      <c r="C117" s="167"/>
      <c r="D117" s="167"/>
      <c r="E117" s="167"/>
      <c r="F117" s="167"/>
      <c r="G117" s="167"/>
      <c r="H117" s="167"/>
      <c r="I117" s="167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</row>
    <row r="118" spans="1:22" ht="14.25" customHeight="1" x14ac:dyDescent="0.25">
      <c r="A118" s="166"/>
      <c r="B118" s="166"/>
      <c r="C118" s="167"/>
      <c r="D118" s="167"/>
      <c r="E118" s="167"/>
      <c r="F118" s="167"/>
      <c r="G118" s="167"/>
      <c r="H118" s="167"/>
      <c r="I118" s="167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</row>
    <row r="119" spans="1:22" ht="14.25" customHeight="1" x14ac:dyDescent="0.25">
      <c r="A119" s="166"/>
      <c r="B119" s="166"/>
      <c r="C119" s="167"/>
      <c r="D119" s="167"/>
      <c r="E119" s="167"/>
      <c r="F119" s="167"/>
      <c r="G119" s="167"/>
      <c r="H119" s="167"/>
      <c r="I119" s="167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</row>
    <row r="120" spans="1:22" ht="14.25" customHeight="1" x14ac:dyDescent="0.25">
      <c r="A120" s="166"/>
      <c r="B120" s="166"/>
      <c r="C120" s="167"/>
      <c r="D120" s="167"/>
      <c r="E120" s="167"/>
      <c r="F120" s="167"/>
      <c r="G120" s="167"/>
      <c r="H120" s="167"/>
      <c r="I120" s="167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</row>
    <row r="121" spans="1:22" ht="14.25" customHeight="1" x14ac:dyDescent="0.25">
      <c r="A121" s="166"/>
      <c r="B121" s="166"/>
      <c r="C121" s="167"/>
      <c r="D121" s="167"/>
      <c r="E121" s="167"/>
      <c r="F121" s="167"/>
      <c r="G121" s="167"/>
      <c r="H121" s="167"/>
      <c r="I121" s="167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</row>
    <row r="122" spans="1:22" ht="14.25" customHeight="1" x14ac:dyDescent="0.25">
      <c r="A122" s="166"/>
      <c r="B122" s="166"/>
      <c r="C122" s="167"/>
      <c r="D122" s="167"/>
      <c r="E122" s="167"/>
      <c r="F122" s="167"/>
      <c r="G122" s="167"/>
      <c r="H122" s="167"/>
      <c r="I122" s="167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</row>
    <row r="123" spans="1:22" ht="14.25" customHeight="1" x14ac:dyDescent="0.25">
      <c r="A123" s="166"/>
      <c r="B123" s="166"/>
      <c r="C123" s="167"/>
      <c r="D123" s="167"/>
      <c r="E123" s="167"/>
      <c r="F123" s="167"/>
      <c r="G123" s="167"/>
      <c r="H123" s="167"/>
      <c r="I123" s="167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</row>
    <row r="124" spans="1:22" ht="14.25" customHeight="1" x14ac:dyDescent="0.25">
      <c r="A124" s="166"/>
      <c r="B124" s="166"/>
      <c r="C124" s="167"/>
      <c r="D124" s="167"/>
      <c r="E124" s="167"/>
      <c r="F124" s="167"/>
      <c r="G124" s="167"/>
      <c r="H124" s="167"/>
      <c r="I124" s="167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</row>
    <row r="125" spans="1:22" ht="14.25" customHeight="1" x14ac:dyDescent="0.25">
      <c r="A125" s="166"/>
      <c r="B125" s="166"/>
      <c r="C125" s="167"/>
      <c r="D125" s="167"/>
      <c r="E125" s="167"/>
      <c r="F125" s="167"/>
      <c r="G125" s="167"/>
      <c r="H125" s="167"/>
      <c r="I125" s="167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</row>
    <row r="126" spans="1:22" ht="14.25" customHeight="1" x14ac:dyDescent="0.25">
      <c r="A126" s="166"/>
      <c r="B126" s="166"/>
      <c r="C126" s="167"/>
      <c r="D126" s="167"/>
      <c r="E126" s="167"/>
      <c r="F126" s="167"/>
      <c r="G126" s="167"/>
      <c r="H126" s="167"/>
      <c r="I126" s="167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</row>
    <row r="127" spans="1:22" ht="14.25" customHeight="1" x14ac:dyDescent="0.25">
      <c r="A127" s="166"/>
      <c r="B127" s="166"/>
      <c r="C127" s="167"/>
      <c r="D127" s="167"/>
      <c r="E127" s="167"/>
      <c r="F127" s="167"/>
      <c r="G127" s="167"/>
      <c r="H127" s="167"/>
      <c r="I127" s="167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</row>
    <row r="128" spans="1:22" ht="14.25" customHeight="1" x14ac:dyDescent="0.25">
      <c r="A128" s="166"/>
      <c r="B128" s="166"/>
      <c r="C128" s="167"/>
      <c r="D128" s="167"/>
      <c r="E128" s="167"/>
      <c r="F128" s="167"/>
      <c r="G128" s="167"/>
      <c r="H128" s="167"/>
      <c r="I128" s="167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</row>
    <row r="129" spans="1:22" ht="14.25" customHeight="1" x14ac:dyDescent="0.25">
      <c r="A129" s="166"/>
      <c r="B129" s="166"/>
      <c r="C129" s="167"/>
      <c r="D129" s="167"/>
      <c r="E129" s="167"/>
      <c r="F129" s="167"/>
      <c r="G129" s="167"/>
      <c r="H129" s="167"/>
      <c r="I129" s="167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</row>
    <row r="130" spans="1:22" ht="14.25" customHeight="1" x14ac:dyDescent="0.25">
      <c r="A130" s="166"/>
      <c r="B130" s="166"/>
      <c r="C130" s="167"/>
      <c r="D130" s="167"/>
      <c r="E130" s="167"/>
      <c r="F130" s="167"/>
      <c r="G130" s="167"/>
      <c r="H130" s="167"/>
      <c r="I130" s="167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</row>
    <row r="131" spans="1:22" ht="14.25" customHeight="1" x14ac:dyDescent="0.25">
      <c r="A131" s="166"/>
      <c r="B131" s="166"/>
      <c r="C131" s="167"/>
      <c r="D131" s="167"/>
      <c r="E131" s="167"/>
      <c r="F131" s="167"/>
      <c r="G131" s="167"/>
      <c r="H131" s="167"/>
      <c r="I131" s="167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</row>
    <row r="132" spans="1:22" ht="14.25" customHeight="1" x14ac:dyDescent="0.25">
      <c r="A132" s="166"/>
      <c r="B132" s="166"/>
      <c r="C132" s="167"/>
      <c r="D132" s="167"/>
      <c r="E132" s="167"/>
      <c r="F132" s="167"/>
      <c r="G132" s="167"/>
      <c r="H132" s="167"/>
      <c r="I132" s="167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</row>
    <row r="133" spans="1:22" ht="14.25" customHeight="1" x14ac:dyDescent="0.25">
      <c r="A133" s="166"/>
      <c r="B133" s="166"/>
      <c r="C133" s="167"/>
      <c r="D133" s="167"/>
      <c r="E133" s="167"/>
      <c r="F133" s="167"/>
      <c r="G133" s="167"/>
      <c r="H133" s="167"/>
      <c r="I133" s="167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</row>
    <row r="134" spans="1:22" ht="14.25" customHeight="1" x14ac:dyDescent="0.25">
      <c r="A134" s="166"/>
      <c r="B134" s="166"/>
      <c r="C134" s="167"/>
      <c r="D134" s="167"/>
      <c r="E134" s="167"/>
      <c r="F134" s="167"/>
      <c r="G134" s="167"/>
      <c r="H134" s="167"/>
      <c r="I134" s="167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</row>
    <row r="135" spans="1:22" ht="14.25" customHeight="1" x14ac:dyDescent="0.25">
      <c r="A135" s="166"/>
      <c r="B135" s="166"/>
      <c r="C135" s="167"/>
      <c r="D135" s="167"/>
      <c r="E135" s="167"/>
      <c r="F135" s="167"/>
      <c r="G135" s="167"/>
      <c r="H135" s="167"/>
      <c r="I135" s="167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</row>
    <row r="136" spans="1:22" ht="14.25" customHeight="1" x14ac:dyDescent="0.25">
      <c r="A136" s="166"/>
      <c r="B136" s="166"/>
      <c r="C136" s="167"/>
      <c r="D136" s="167"/>
      <c r="E136" s="167"/>
      <c r="F136" s="167"/>
      <c r="G136" s="167"/>
      <c r="H136" s="167"/>
      <c r="I136" s="167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</row>
    <row r="137" spans="1:22" ht="14.25" customHeight="1" x14ac:dyDescent="0.25">
      <c r="A137" s="166"/>
      <c r="B137" s="166"/>
      <c r="C137" s="167"/>
      <c r="D137" s="167"/>
      <c r="E137" s="167"/>
      <c r="F137" s="167"/>
      <c r="G137" s="167"/>
      <c r="H137" s="167"/>
      <c r="I137" s="167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</row>
    <row r="138" spans="1:22" ht="14.25" customHeight="1" x14ac:dyDescent="0.25">
      <c r="A138" s="166"/>
      <c r="B138" s="166"/>
      <c r="C138" s="167"/>
      <c r="D138" s="167"/>
      <c r="E138" s="167"/>
      <c r="F138" s="167"/>
      <c r="G138" s="167"/>
      <c r="H138" s="167"/>
      <c r="I138" s="167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</row>
    <row r="139" spans="1:22" ht="14.25" customHeight="1" x14ac:dyDescent="0.25">
      <c r="A139" s="166"/>
      <c r="B139" s="166"/>
      <c r="C139" s="167"/>
      <c r="D139" s="167"/>
      <c r="E139" s="167"/>
      <c r="F139" s="167"/>
      <c r="G139" s="167"/>
      <c r="H139" s="167"/>
      <c r="I139" s="167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</row>
    <row r="140" spans="1:22" ht="14.25" customHeight="1" x14ac:dyDescent="0.25">
      <c r="A140" s="166"/>
      <c r="B140" s="166"/>
      <c r="C140" s="167"/>
      <c r="D140" s="167"/>
      <c r="E140" s="167"/>
      <c r="F140" s="167"/>
      <c r="G140" s="167"/>
      <c r="H140" s="167"/>
      <c r="I140" s="167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</row>
    <row r="141" spans="1:22" ht="14.25" customHeight="1" x14ac:dyDescent="0.25">
      <c r="A141" s="166"/>
      <c r="B141" s="166"/>
      <c r="C141" s="167"/>
      <c r="D141" s="167"/>
      <c r="E141" s="167"/>
      <c r="F141" s="167"/>
      <c r="G141" s="167"/>
      <c r="H141" s="167"/>
      <c r="I141" s="167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</row>
    <row r="142" spans="1:22" ht="14.25" customHeight="1" x14ac:dyDescent="0.25">
      <c r="A142" s="166"/>
      <c r="B142" s="166"/>
      <c r="C142" s="167"/>
      <c r="D142" s="167"/>
      <c r="E142" s="167"/>
      <c r="F142" s="167"/>
      <c r="G142" s="167"/>
      <c r="H142" s="167"/>
      <c r="I142" s="167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</row>
    <row r="143" spans="1:22" ht="14.25" customHeight="1" x14ac:dyDescent="0.25">
      <c r="A143" s="166"/>
      <c r="B143" s="166"/>
      <c r="C143" s="167"/>
      <c r="D143" s="167"/>
      <c r="E143" s="167"/>
      <c r="F143" s="167"/>
      <c r="G143" s="167"/>
      <c r="H143" s="167"/>
      <c r="I143" s="167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</row>
    <row r="144" spans="1:22" ht="14.25" customHeight="1" x14ac:dyDescent="0.25">
      <c r="A144" s="166"/>
      <c r="B144" s="166"/>
      <c r="C144" s="167"/>
      <c r="D144" s="167"/>
      <c r="E144" s="167"/>
      <c r="F144" s="167"/>
      <c r="G144" s="167"/>
      <c r="H144" s="167"/>
      <c r="I144" s="167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</row>
    <row r="145" spans="1:22" ht="14.25" customHeight="1" x14ac:dyDescent="0.25">
      <c r="A145" s="166"/>
      <c r="B145" s="166"/>
      <c r="C145" s="167"/>
      <c r="D145" s="167"/>
      <c r="E145" s="167"/>
      <c r="F145" s="167"/>
      <c r="G145" s="167"/>
      <c r="H145" s="167"/>
      <c r="I145" s="167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</row>
    <row r="146" spans="1:22" ht="14.25" customHeight="1" x14ac:dyDescent="0.25">
      <c r="A146" s="73"/>
      <c r="B146" s="73"/>
      <c r="C146" s="25"/>
      <c r="D146" s="25"/>
      <c r="E146" s="25"/>
      <c r="F146" s="25"/>
      <c r="G146" s="25"/>
      <c r="H146" s="25"/>
      <c r="I146" s="25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1:22" ht="14.25" customHeight="1" x14ac:dyDescent="0.25">
      <c r="A147" s="73"/>
      <c r="B147" s="73"/>
      <c r="C147" s="25"/>
      <c r="D147" s="25"/>
      <c r="E147" s="25"/>
      <c r="F147" s="25"/>
      <c r="G147" s="25"/>
      <c r="H147" s="25"/>
      <c r="I147" s="25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1:22" ht="14.25" customHeight="1" x14ac:dyDescent="0.25">
      <c r="A148" s="73"/>
      <c r="B148" s="73"/>
      <c r="C148" s="25"/>
      <c r="D148" s="25"/>
      <c r="E148" s="25"/>
      <c r="F148" s="25"/>
      <c r="G148" s="25"/>
      <c r="H148" s="25"/>
      <c r="I148" s="25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4.25" customHeight="1" x14ac:dyDescent="0.25">
      <c r="A149" s="73"/>
      <c r="B149" s="73"/>
      <c r="C149" s="25"/>
      <c r="D149" s="25"/>
      <c r="E149" s="25"/>
      <c r="F149" s="25"/>
      <c r="G149" s="25"/>
      <c r="H149" s="25"/>
      <c r="I149" s="25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4.25" customHeight="1" x14ac:dyDescent="0.25">
      <c r="A150" s="73"/>
      <c r="B150" s="73"/>
      <c r="C150" s="25"/>
      <c r="D150" s="25"/>
      <c r="E150" s="25"/>
      <c r="F150" s="25"/>
      <c r="G150" s="25"/>
      <c r="H150" s="25"/>
      <c r="I150" s="25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4.25" customHeight="1" x14ac:dyDescent="0.25">
      <c r="A151" s="73"/>
      <c r="B151" s="73"/>
      <c r="C151" s="25"/>
      <c r="D151" s="25"/>
      <c r="E151" s="25"/>
      <c r="F151" s="25"/>
      <c r="G151" s="25"/>
      <c r="H151" s="25"/>
      <c r="I151" s="25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4.25" customHeight="1" x14ac:dyDescent="0.25">
      <c r="A152" s="73"/>
      <c r="B152" s="73"/>
      <c r="C152" s="25"/>
      <c r="D152" s="25"/>
      <c r="E152" s="25"/>
      <c r="F152" s="25"/>
      <c r="G152" s="25"/>
      <c r="H152" s="25"/>
      <c r="I152" s="25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4.25" customHeight="1" x14ac:dyDescent="0.25">
      <c r="A153" s="73"/>
      <c r="B153" s="73"/>
      <c r="C153" s="25"/>
      <c r="D153" s="25"/>
      <c r="E153" s="25"/>
      <c r="F153" s="25"/>
      <c r="G153" s="25"/>
      <c r="H153" s="25"/>
      <c r="I153" s="25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4.25" customHeight="1" x14ac:dyDescent="0.25">
      <c r="A154" s="73"/>
      <c r="B154" s="73"/>
      <c r="C154" s="25"/>
      <c r="D154" s="25"/>
      <c r="E154" s="25"/>
      <c r="F154" s="25"/>
      <c r="G154" s="25"/>
      <c r="H154" s="25"/>
      <c r="I154" s="25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4.25" customHeight="1" x14ac:dyDescent="0.25">
      <c r="A155" s="73"/>
      <c r="B155" s="73"/>
      <c r="C155" s="25"/>
      <c r="D155" s="25"/>
      <c r="E155" s="25"/>
      <c r="F155" s="25"/>
      <c r="G155" s="25"/>
      <c r="H155" s="25"/>
      <c r="I155" s="25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4.25" customHeight="1" x14ac:dyDescent="0.25">
      <c r="A156" s="73"/>
      <c r="B156" s="73"/>
      <c r="C156" s="25"/>
      <c r="D156" s="25"/>
      <c r="E156" s="25"/>
      <c r="F156" s="25"/>
      <c r="G156" s="25"/>
      <c r="H156" s="25"/>
      <c r="I156" s="25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4.25" customHeight="1" x14ac:dyDescent="0.25">
      <c r="A157" s="73"/>
      <c r="B157" s="73"/>
      <c r="C157" s="25"/>
      <c r="D157" s="25"/>
      <c r="E157" s="25"/>
      <c r="F157" s="25"/>
      <c r="G157" s="25"/>
      <c r="H157" s="25"/>
      <c r="I157" s="25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4.25" customHeight="1" x14ac:dyDescent="0.25">
      <c r="A158" s="73"/>
      <c r="B158" s="73"/>
      <c r="C158" s="25"/>
      <c r="D158" s="25"/>
      <c r="E158" s="25"/>
      <c r="F158" s="25"/>
      <c r="G158" s="25"/>
      <c r="H158" s="25"/>
      <c r="I158" s="25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4.25" customHeight="1" x14ac:dyDescent="0.25">
      <c r="A159" s="73"/>
      <c r="B159" s="73"/>
      <c r="C159" s="25"/>
      <c r="D159" s="25"/>
      <c r="E159" s="25"/>
      <c r="F159" s="25"/>
      <c r="G159" s="25"/>
      <c r="H159" s="25"/>
      <c r="I159" s="25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4.25" customHeight="1" x14ac:dyDescent="0.25">
      <c r="A160" s="73"/>
      <c r="B160" s="73"/>
      <c r="C160" s="25"/>
      <c r="D160" s="25"/>
      <c r="E160" s="25"/>
      <c r="F160" s="25"/>
      <c r="G160" s="25"/>
      <c r="H160" s="25"/>
      <c r="I160" s="25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4.25" customHeight="1" x14ac:dyDescent="0.25">
      <c r="A161" s="73"/>
      <c r="B161" s="73"/>
      <c r="C161" s="25"/>
      <c r="D161" s="25"/>
      <c r="E161" s="25"/>
      <c r="F161" s="25"/>
      <c r="G161" s="25"/>
      <c r="H161" s="25"/>
      <c r="I161" s="25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4.25" customHeight="1" x14ac:dyDescent="0.25">
      <c r="A162" s="73"/>
      <c r="B162" s="73"/>
      <c r="C162" s="25"/>
      <c r="D162" s="25"/>
      <c r="E162" s="25"/>
      <c r="F162" s="25"/>
      <c r="G162" s="25"/>
      <c r="H162" s="25"/>
      <c r="I162" s="25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4.25" customHeight="1" x14ac:dyDescent="0.25">
      <c r="A163" s="73"/>
      <c r="B163" s="73"/>
      <c r="C163" s="25"/>
      <c r="D163" s="25"/>
      <c r="E163" s="25"/>
      <c r="F163" s="25"/>
      <c r="G163" s="25"/>
      <c r="H163" s="25"/>
      <c r="I163" s="25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4.25" customHeight="1" x14ac:dyDescent="0.25">
      <c r="A164" s="73"/>
      <c r="B164" s="73"/>
      <c r="C164" s="25"/>
      <c r="D164" s="25"/>
      <c r="E164" s="25"/>
      <c r="F164" s="25"/>
      <c r="G164" s="25"/>
      <c r="H164" s="25"/>
      <c r="I164" s="25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4.25" customHeight="1" x14ac:dyDescent="0.25">
      <c r="A165" s="73"/>
      <c r="B165" s="73"/>
      <c r="C165" s="25"/>
      <c r="D165" s="25"/>
      <c r="E165" s="25"/>
      <c r="F165" s="25"/>
      <c r="G165" s="25"/>
      <c r="H165" s="25"/>
      <c r="I165" s="25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4.25" customHeight="1" x14ac:dyDescent="0.25">
      <c r="A166" s="73"/>
      <c r="B166" s="73"/>
      <c r="C166" s="25"/>
      <c r="D166" s="25"/>
      <c r="E166" s="25"/>
      <c r="F166" s="25"/>
      <c r="G166" s="25"/>
      <c r="H166" s="25"/>
      <c r="I166" s="25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4.25" customHeight="1" x14ac:dyDescent="0.25">
      <c r="A167" s="73"/>
      <c r="B167" s="73"/>
      <c r="C167" s="25"/>
      <c r="D167" s="25"/>
      <c r="E167" s="25"/>
      <c r="F167" s="25"/>
      <c r="G167" s="25"/>
      <c r="H167" s="25"/>
      <c r="I167" s="25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4.25" customHeight="1" x14ac:dyDescent="0.25">
      <c r="A168" s="73"/>
      <c r="B168" s="73"/>
      <c r="C168" s="25"/>
      <c r="D168" s="25"/>
      <c r="E168" s="25"/>
      <c r="F168" s="25"/>
      <c r="G168" s="25"/>
      <c r="H168" s="25"/>
      <c r="I168" s="25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4.25" customHeight="1" x14ac:dyDescent="0.25">
      <c r="A169" s="73"/>
      <c r="B169" s="73"/>
      <c r="C169" s="25"/>
      <c r="D169" s="25"/>
      <c r="E169" s="25"/>
      <c r="F169" s="25"/>
      <c r="G169" s="25"/>
      <c r="H169" s="25"/>
      <c r="I169" s="25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4.25" customHeight="1" x14ac:dyDescent="0.25">
      <c r="A170" s="73"/>
      <c r="B170" s="73"/>
      <c r="C170" s="25"/>
      <c r="D170" s="25"/>
      <c r="E170" s="25"/>
      <c r="F170" s="25"/>
      <c r="G170" s="25"/>
      <c r="H170" s="25"/>
      <c r="I170" s="25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4.25" customHeight="1" x14ac:dyDescent="0.25">
      <c r="A171" s="73"/>
      <c r="B171" s="73"/>
      <c r="C171" s="25"/>
      <c r="D171" s="25"/>
      <c r="E171" s="25"/>
      <c r="F171" s="25"/>
      <c r="G171" s="25"/>
      <c r="H171" s="25"/>
      <c r="I171" s="25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4.25" customHeight="1" x14ac:dyDescent="0.25">
      <c r="A172" s="73"/>
      <c r="B172" s="73"/>
      <c r="C172" s="25"/>
      <c r="D172" s="25"/>
      <c r="E172" s="25"/>
      <c r="F172" s="25"/>
      <c r="G172" s="25"/>
      <c r="H172" s="25"/>
      <c r="I172" s="25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4.25" customHeight="1" x14ac:dyDescent="0.25">
      <c r="A173" s="73"/>
      <c r="B173" s="73"/>
      <c r="C173" s="25"/>
      <c r="D173" s="25"/>
      <c r="E173" s="25"/>
      <c r="F173" s="25"/>
      <c r="G173" s="25"/>
      <c r="H173" s="25"/>
      <c r="I173" s="25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4.25" customHeight="1" x14ac:dyDescent="0.25">
      <c r="A174" s="73"/>
      <c r="B174" s="73"/>
      <c r="C174" s="25"/>
      <c r="D174" s="25"/>
      <c r="E174" s="25"/>
      <c r="F174" s="25"/>
      <c r="G174" s="25"/>
      <c r="H174" s="25"/>
      <c r="I174" s="25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4.25" customHeight="1" x14ac:dyDescent="0.25">
      <c r="A175" s="73"/>
      <c r="B175" s="73"/>
      <c r="C175" s="25"/>
      <c r="D175" s="25"/>
      <c r="E175" s="25"/>
      <c r="F175" s="25"/>
      <c r="G175" s="25"/>
      <c r="H175" s="25"/>
      <c r="I175" s="25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4.25" customHeight="1" x14ac:dyDescent="0.25">
      <c r="A176" s="73"/>
      <c r="B176" s="73"/>
      <c r="C176" s="25"/>
      <c r="D176" s="25"/>
      <c r="E176" s="25"/>
      <c r="F176" s="25"/>
      <c r="G176" s="25"/>
      <c r="H176" s="25"/>
      <c r="I176" s="25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4.25" customHeight="1" x14ac:dyDescent="0.25">
      <c r="A177" s="73"/>
      <c r="B177" s="73"/>
      <c r="C177" s="25"/>
      <c r="D177" s="25"/>
      <c r="E177" s="25"/>
      <c r="F177" s="25"/>
      <c r="G177" s="25"/>
      <c r="H177" s="25"/>
      <c r="I177" s="25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4.25" customHeight="1" x14ac:dyDescent="0.25">
      <c r="A178" s="73"/>
      <c r="B178" s="73"/>
      <c r="C178" s="25"/>
      <c r="D178" s="25"/>
      <c r="E178" s="25"/>
      <c r="F178" s="25"/>
      <c r="G178" s="25"/>
      <c r="H178" s="25"/>
      <c r="I178" s="25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4.25" customHeight="1" x14ac:dyDescent="0.25">
      <c r="A179" s="73"/>
      <c r="B179" s="73"/>
      <c r="C179" s="25"/>
      <c r="D179" s="25"/>
      <c r="E179" s="25"/>
      <c r="F179" s="25"/>
      <c r="G179" s="25"/>
      <c r="H179" s="25"/>
      <c r="I179" s="25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4.25" customHeight="1" x14ac:dyDescent="0.25">
      <c r="A180" s="73"/>
      <c r="B180" s="73"/>
      <c r="C180" s="25"/>
      <c r="D180" s="25"/>
      <c r="E180" s="25"/>
      <c r="F180" s="25"/>
      <c r="G180" s="25"/>
      <c r="H180" s="25"/>
      <c r="I180" s="25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4.25" customHeight="1" x14ac:dyDescent="0.25">
      <c r="A181" s="73"/>
      <c r="B181" s="73"/>
      <c r="C181" s="25"/>
      <c r="D181" s="25"/>
      <c r="E181" s="25"/>
      <c r="F181" s="25"/>
      <c r="G181" s="25"/>
      <c r="H181" s="25"/>
      <c r="I181" s="25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4.25" customHeight="1" x14ac:dyDescent="0.25">
      <c r="A182" s="73"/>
      <c r="B182" s="73"/>
      <c r="C182" s="25"/>
      <c r="D182" s="25"/>
      <c r="E182" s="25"/>
      <c r="F182" s="25"/>
      <c r="G182" s="25"/>
      <c r="H182" s="25"/>
      <c r="I182" s="25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4.25" customHeight="1" x14ac:dyDescent="0.25">
      <c r="A183" s="73"/>
      <c r="B183" s="73"/>
      <c r="C183" s="25"/>
      <c r="D183" s="25"/>
      <c r="E183" s="25"/>
      <c r="F183" s="25"/>
      <c r="G183" s="25"/>
      <c r="H183" s="25"/>
      <c r="I183" s="25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4.25" customHeight="1" x14ac:dyDescent="0.25">
      <c r="A184" s="73"/>
      <c r="B184" s="73"/>
      <c r="C184" s="25"/>
      <c r="D184" s="25"/>
      <c r="E184" s="25"/>
      <c r="F184" s="25"/>
      <c r="G184" s="25"/>
      <c r="H184" s="25"/>
      <c r="I184" s="25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4.25" customHeight="1" x14ac:dyDescent="0.25">
      <c r="A185" s="73"/>
      <c r="B185" s="73"/>
      <c r="C185" s="25"/>
      <c r="D185" s="25"/>
      <c r="E185" s="25"/>
      <c r="F185" s="25"/>
      <c r="G185" s="25"/>
      <c r="H185" s="25"/>
      <c r="I185" s="25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4.25" customHeight="1" x14ac:dyDescent="0.25">
      <c r="A186" s="73"/>
      <c r="B186" s="73"/>
      <c r="C186" s="25"/>
      <c r="D186" s="25"/>
      <c r="E186" s="25"/>
      <c r="F186" s="25"/>
      <c r="G186" s="25"/>
      <c r="H186" s="25"/>
      <c r="I186" s="25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4.25" customHeight="1" x14ac:dyDescent="0.25">
      <c r="A187" s="73"/>
      <c r="B187" s="73"/>
      <c r="C187" s="25"/>
      <c r="D187" s="25"/>
      <c r="E187" s="25"/>
      <c r="F187" s="25"/>
      <c r="G187" s="25"/>
      <c r="H187" s="25"/>
      <c r="I187" s="25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4.25" customHeight="1" x14ac:dyDescent="0.25">
      <c r="A188" s="73"/>
      <c r="B188" s="73"/>
      <c r="C188" s="25"/>
      <c r="D188" s="25"/>
      <c r="E188" s="25"/>
      <c r="F188" s="25"/>
      <c r="G188" s="25"/>
      <c r="H188" s="25"/>
      <c r="I188" s="25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4.25" customHeight="1" x14ac:dyDescent="0.25">
      <c r="A189" s="73"/>
      <c r="B189" s="73"/>
      <c r="C189" s="25"/>
      <c r="D189" s="25"/>
      <c r="E189" s="25"/>
      <c r="F189" s="25"/>
      <c r="G189" s="25"/>
      <c r="H189" s="25"/>
      <c r="I189" s="25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4.25" customHeight="1" x14ac:dyDescent="0.25">
      <c r="A190" s="73"/>
      <c r="B190" s="73"/>
      <c r="C190" s="25"/>
      <c r="D190" s="25"/>
      <c r="E190" s="25"/>
      <c r="F190" s="25"/>
      <c r="G190" s="25"/>
      <c r="H190" s="25"/>
      <c r="I190" s="25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4.25" customHeight="1" x14ac:dyDescent="0.25">
      <c r="A191" s="73"/>
      <c r="B191" s="73"/>
      <c r="C191" s="25"/>
      <c r="D191" s="25"/>
      <c r="E191" s="25"/>
      <c r="F191" s="25"/>
      <c r="G191" s="25"/>
      <c r="H191" s="25"/>
      <c r="I191" s="25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4.25" customHeight="1" x14ac:dyDescent="0.25">
      <c r="A192" s="73"/>
      <c r="B192" s="73"/>
      <c r="C192" s="25"/>
      <c r="D192" s="25"/>
      <c r="E192" s="25"/>
      <c r="F192" s="25"/>
      <c r="G192" s="25"/>
      <c r="H192" s="25"/>
      <c r="I192" s="25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4.25" customHeight="1" x14ac:dyDescent="0.25">
      <c r="A193" s="73"/>
      <c r="B193" s="73"/>
      <c r="C193" s="25"/>
      <c r="D193" s="25"/>
      <c r="E193" s="25"/>
      <c r="F193" s="25"/>
      <c r="G193" s="25"/>
      <c r="H193" s="25"/>
      <c r="I193" s="25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4.25" customHeight="1" x14ac:dyDescent="0.25">
      <c r="A194" s="73"/>
      <c r="B194" s="73"/>
      <c r="C194" s="25"/>
      <c r="D194" s="25"/>
      <c r="E194" s="25"/>
      <c r="F194" s="25"/>
      <c r="G194" s="25"/>
      <c r="H194" s="25"/>
      <c r="I194" s="25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4.25" customHeight="1" x14ac:dyDescent="0.25">
      <c r="A195" s="73"/>
      <c r="B195" s="73"/>
      <c r="C195" s="25"/>
      <c r="D195" s="25"/>
      <c r="E195" s="25"/>
      <c r="F195" s="25"/>
      <c r="G195" s="25"/>
      <c r="H195" s="25"/>
      <c r="I195" s="25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4.25" customHeight="1" x14ac:dyDescent="0.25">
      <c r="A196" s="73"/>
      <c r="B196" s="73"/>
      <c r="C196" s="25"/>
      <c r="D196" s="25"/>
      <c r="E196" s="25"/>
      <c r="F196" s="25"/>
      <c r="G196" s="25"/>
      <c r="H196" s="25"/>
      <c r="I196" s="25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4.25" customHeight="1" x14ac:dyDescent="0.25">
      <c r="A197" s="73"/>
      <c r="B197" s="73"/>
      <c r="C197" s="25"/>
      <c r="D197" s="25"/>
      <c r="E197" s="25"/>
      <c r="F197" s="25"/>
      <c r="G197" s="25"/>
      <c r="H197" s="25"/>
      <c r="I197" s="25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4.25" customHeight="1" x14ac:dyDescent="0.25">
      <c r="A198" s="73"/>
      <c r="B198" s="73"/>
      <c r="C198" s="25"/>
      <c r="D198" s="25"/>
      <c r="E198" s="25"/>
      <c r="F198" s="25"/>
      <c r="G198" s="25"/>
      <c r="H198" s="25"/>
      <c r="I198" s="25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4.25" customHeight="1" x14ac:dyDescent="0.25">
      <c r="A199" s="73"/>
      <c r="B199" s="73"/>
      <c r="C199" s="25"/>
      <c r="D199" s="25"/>
      <c r="E199" s="25"/>
      <c r="F199" s="25"/>
      <c r="G199" s="25"/>
      <c r="H199" s="25"/>
      <c r="I199" s="25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4.25" customHeight="1" x14ac:dyDescent="0.25">
      <c r="A200" s="73"/>
      <c r="B200" s="73"/>
      <c r="C200" s="25"/>
      <c r="D200" s="25"/>
      <c r="E200" s="25"/>
      <c r="F200" s="25"/>
      <c r="G200" s="25"/>
      <c r="H200" s="25"/>
      <c r="I200" s="25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4.25" customHeight="1" x14ac:dyDescent="0.25">
      <c r="A201" s="73"/>
      <c r="B201" s="73"/>
      <c r="C201" s="25"/>
      <c r="D201" s="25"/>
      <c r="E201" s="25"/>
      <c r="F201" s="25"/>
      <c r="G201" s="25"/>
      <c r="H201" s="25"/>
      <c r="I201" s="25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4.25" customHeight="1" x14ac:dyDescent="0.25">
      <c r="A202" s="73"/>
      <c r="B202" s="73"/>
      <c r="C202" s="25"/>
      <c r="D202" s="25"/>
      <c r="E202" s="25"/>
      <c r="F202" s="25"/>
      <c r="G202" s="25"/>
      <c r="H202" s="25"/>
      <c r="I202" s="25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4.25" customHeight="1" x14ac:dyDescent="0.25">
      <c r="A203" s="73"/>
      <c r="B203" s="73"/>
      <c r="C203" s="25"/>
      <c r="D203" s="25"/>
      <c r="E203" s="25"/>
      <c r="F203" s="25"/>
      <c r="G203" s="25"/>
      <c r="H203" s="25"/>
      <c r="I203" s="25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4.25" customHeight="1" x14ac:dyDescent="0.25">
      <c r="A204" s="73"/>
      <c r="B204" s="73"/>
      <c r="C204" s="25"/>
      <c r="D204" s="25"/>
      <c r="E204" s="25"/>
      <c r="F204" s="25"/>
      <c r="G204" s="25"/>
      <c r="H204" s="25"/>
      <c r="I204" s="25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4.25" customHeight="1" x14ac:dyDescent="0.25">
      <c r="A205" s="73"/>
      <c r="B205" s="73"/>
      <c r="C205" s="25"/>
      <c r="D205" s="25"/>
      <c r="E205" s="25"/>
      <c r="F205" s="25"/>
      <c r="G205" s="25"/>
      <c r="H205" s="25"/>
      <c r="I205" s="25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4.25" customHeight="1" x14ac:dyDescent="0.25">
      <c r="A206" s="73"/>
      <c r="B206" s="73"/>
      <c r="C206" s="25"/>
      <c r="D206" s="25"/>
      <c r="E206" s="25"/>
      <c r="F206" s="25"/>
      <c r="G206" s="25"/>
      <c r="H206" s="25"/>
      <c r="I206" s="25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4.25" customHeight="1" x14ac:dyDescent="0.25">
      <c r="A207" s="73"/>
      <c r="B207" s="73"/>
      <c r="C207" s="25"/>
      <c r="D207" s="25"/>
      <c r="E207" s="25"/>
      <c r="F207" s="25"/>
      <c r="G207" s="25"/>
      <c r="H207" s="25"/>
      <c r="I207" s="25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4.25" customHeight="1" x14ac:dyDescent="0.25">
      <c r="A208" s="73"/>
      <c r="B208" s="73"/>
      <c r="C208" s="25"/>
      <c r="D208" s="25"/>
      <c r="E208" s="25"/>
      <c r="F208" s="25"/>
      <c r="G208" s="25"/>
      <c r="H208" s="25"/>
      <c r="I208" s="25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4.25" customHeight="1" x14ac:dyDescent="0.25">
      <c r="A209" s="73"/>
      <c r="B209" s="73"/>
      <c r="C209" s="25"/>
      <c r="D209" s="25"/>
      <c r="E209" s="25"/>
      <c r="F209" s="25"/>
      <c r="G209" s="25"/>
      <c r="H209" s="25"/>
      <c r="I209" s="25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4.25" customHeight="1" x14ac:dyDescent="0.25">
      <c r="A210" s="73"/>
      <c r="B210" s="73"/>
      <c r="C210" s="25"/>
      <c r="D210" s="25"/>
      <c r="E210" s="25"/>
      <c r="F210" s="25"/>
      <c r="G210" s="25"/>
      <c r="H210" s="25"/>
      <c r="I210" s="25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4.25" customHeight="1" x14ac:dyDescent="0.25">
      <c r="A211" s="73"/>
      <c r="B211" s="73"/>
      <c r="C211" s="25"/>
      <c r="D211" s="25"/>
      <c r="E211" s="25"/>
      <c r="F211" s="25"/>
      <c r="G211" s="25"/>
      <c r="H211" s="25"/>
      <c r="I211" s="25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4.25" customHeight="1" x14ac:dyDescent="0.25">
      <c r="A212" s="73"/>
      <c r="B212" s="73"/>
      <c r="C212" s="25"/>
      <c r="D212" s="25"/>
      <c r="E212" s="25"/>
      <c r="F212" s="25"/>
      <c r="G212" s="25"/>
      <c r="H212" s="25"/>
      <c r="I212" s="25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4.25" customHeight="1" x14ac:dyDescent="0.25">
      <c r="A213" s="73"/>
      <c r="B213" s="73"/>
      <c r="C213" s="25"/>
      <c r="D213" s="25"/>
      <c r="E213" s="25"/>
      <c r="F213" s="25"/>
      <c r="G213" s="25"/>
      <c r="H213" s="25"/>
      <c r="I213" s="25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4.25" customHeight="1" x14ac:dyDescent="0.25">
      <c r="A214" s="73"/>
      <c r="B214" s="73"/>
      <c r="C214" s="25"/>
      <c r="D214" s="25"/>
      <c r="E214" s="25"/>
      <c r="F214" s="25"/>
      <c r="G214" s="25"/>
      <c r="H214" s="25"/>
      <c r="I214" s="25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4.25" customHeight="1" x14ac:dyDescent="0.25">
      <c r="A215" s="73"/>
      <c r="B215" s="73"/>
      <c r="C215" s="25"/>
      <c r="D215" s="25"/>
      <c r="E215" s="25"/>
      <c r="F215" s="25"/>
      <c r="G215" s="25"/>
      <c r="H215" s="25"/>
      <c r="I215" s="25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4.25" customHeight="1" x14ac:dyDescent="0.25">
      <c r="A216" s="73"/>
      <c r="B216" s="73"/>
      <c r="C216" s="25"/>
      <c r="D216" s="25"/>
      <c r="E216" s="25"/>
      <c r="F216" s="25"/>
      <c r="G216" s="25"/>
      <c r="H216" s="25"/>
      <c r="I216" s="25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4.25" customHeight="1" x14ac:dyDescent="0.25">
      <c r="A217" s="73"/>
      <c r="B217" s="73"/>
      <c r="C217" s="25"/>
      <c r="D217" s="25"/>
      <c r="E217" s="25"/>
      <c r="F217" s="25"/>
      <c r="G217" s="25"/>
      <c r="H217" s="25"/>
      <c r="I217" s="25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4.25" customHeight="1" x14ac:dyDescent="0.25">
      <c r="A218" s="73"/>
      <c r="B218" s="73"/>
      <c r="C218" s="25"/>
      <c r="D218" s="25"/>
      <c r="E218" s="25"/>
      <c r="F218" s="25"/>
      <c r="G218" s="25"/>
      <c r="H218" s="25"/>
      <c r="I218" s="25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4.25" customHeight="1" x14ac:dyDescent="0.25">
      <c r="A219" s="73"/>
      <c r="B219" s="73"/>
      <c r="C219" s="25"/>
      <c r="D219" s="25"/>
      <c r="E219" s="25"/>
      <c r="F219" s="25"/>
      <c r="G219" s="25"/>
      <c r="H219" s="25"/>
      <c r="I219" s="25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4.25" customHeight="1" x14ac:dyDescent="0.25">
      <c r="A220" s="73"/>
      <c r="B220" s="73"/>
      <c r="C220" s="25"/>
      <c r="D220" s="25"/>
      <c r="E220" s="25"/>
      <c r="F220" s="25"/>
      <c r="G220" s="25"/>
      <c r="H220" s="25"/>
      <c r="I220" s="25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4.25" customHeight="1" x14ac:dyDescent="0.25">
      <c r="A221" s="73"/>
      <c r="B221" s="73"/>
      <c r="C221" s="25"/>
      <c r="D221" s="25"/>
      <c r="E221" s="25"/>
      <c r="F221" s="25"/>
      <c r="G221" s="25"/>
      <c r="H221" s="25"/>
      <c r="I221" s="25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4.25" customHeight="1" x14ac:dyDescent="0.25">
      <c r="A222" s="73"/>
      <c r="B222" s="73"/>
      <c r="C222" s="25"/>
      <c r="D222" s="25"/>
      <c r="E222" s="25"/>
      <c r="F222" s="25"/>
      <c r="G222" s="25"/>
      <c r="H222" s="25"/>
      <c r="I222" s="25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4.25" customHeight="1" x14ac:dyDescent="0.25">
      <c r="A223" s="73"/>
      <c r="B223" s="73"/>
      <c r="C223" s="25"/>
      <c r="D223" s="25"/>
      <c r="E223" s="25"/>
      <c r="F223" s="25"/>
      <c r="G223" s="25"/>
      <c r="H223" s="25"/>
      <c r="I223" s="25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4.25" customHeight="1" x14ac:dyDescent="0.25">
      <c r="A224" s="73"/>
      <c r="B224" s="73"/>
      <c r="C224" s="25"/>
      <c r="D224" s="25"/>
      <c r="E224" s="25"/>
      <c r="F224" s="25"/>
      <c r="G224" s="25"/>
      <c r="H224" s="25"/>
      <c r="I224" s="25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4.25" customHeight="1" x14ac:dyDescent="0.25">
      <c r="A225" s="73"/>
      <c r="B225" s="73"/>
      <c r="C225" s="25"/>
      <c r="D225" s="25"/>
      <c r="E225" s="25"/>
      <c r="F225" s="25"/>
      <c r="G225" s="25"/>
      <c r="H225" s="25"/>
      <c r="I225" s="25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4.25" customHeight="1" x14ac:dyDescent="0.25">
      <c r="A226" s="73"/>
      <c r="B226" s="73"/>
      <c r="C226" s="25"/>
      <c r="D226" s="25"/>
      <c r="E226" s="25"/>
      <c r="F226" s="25"/>
      <c r="G226" s="25"/>
      <c r="H226" s="25"/>
      <c r="I226" s="25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4.25" customHeight="1" x14ac:dyDescent="0.25">
      <c r="A227" s="73"/>
      <c r="B227" s="73"/>
      <c r="C227" s="25"/>
      <c r="D227" s="25"/>
      <c r="E227" s="25"/>
      <c r="F227" s="25"/>
      <c r="G227" s="25"/>
      <c r="H227" s="25"/>
      <c r="I227" s="25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4.25" customHeight="1" x14ac:dyDescent="0.25">
      <c r="A228" s="73"/>
      <c r="B228" s="73"/>
      <c r="C228" s="25"/>
      <c r="D228" s="25"/>
      <c r="E228" s="25"/>
      <c r="F228" s="25"/>
      <c r="G228" s="25"/>
      <c r="H228" s="25"/>
      <c r="I228" s="25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4.25" customHeight="1" x14ac:dyDescent="0.25">
      <c r="A229" s="73"/>
      <c r="B229" s="73"/>
      <c r="C229" s="25"/>
      <c r="D229" s="25"/>
      <c r="E229" s="25"/>
      <c r="F229" s="25"/>
      <c r="G229" s="25"/>
      <c r="H229" s="25"/>
      <c r="I229" s="25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4.25" customHeight="1" x14ac:dyDescent="0.25">
      <c r="A230" s="73"/>
      <c r="B230" s="73"/>
      <c r="C230" s="25"/>
      <c r="D230" s="25"/>
      <c r="E230" s="25"/>
      <c r="F230" s="25"/>
      <c r="G230" s="25"/>
      <c r="H230" s="25"/>
      <c r="I230" s="25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4.25" customHeight="1" x14ac:dyDescent="0.25">
      <c r="A231" s="73"/>
      <c r="B231" s="73"/>
      <c r="C231" s="25"/>
      <c r="D231" s="25"/>
      <c r="E231" s="25"/>
      <c r="F231" s="25"/>
      <c r="G231" s="25"/>
      <c r="H231" s="25"/>
      <c r="I231" s="25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4.25" customHeight="1" x14ac:dyDescent="0.25">
      <c r="A232" s="73"/>
      <c r="B232" s="73"/>
      <c r="C232" s="25"/>
      <c r="D232" s="25"/>
      <c r="E232" s="25"/>
      <c r="F232" s="25"/>
      <c r="G232" s="25"/>
      <c r="H232" s="25"/>
      <c r="I232" s="25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4.25" customHeight="1" x14ac:dyDescent="0.25">
      <c r="A233" s="73"/>
      <c r="B233" s="73"/>
      <c r="C233" s="25"/>
      <c r="D233" s="25"/>
      <c r="E233" s="25"/>
      <c r="F233" s="25"/>
      <c r="G233" s="25"/>
      <c r="H233" s="25"/>
      <c r="I233" s="25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4.25" customHeight="1" x14ac:dyDescent="0.25">
      <c r="A234" s="73"/>
      <c r="B234" s="73"/>
      <c r="C234" s="25"/>
      <c r="D234" s="25"/>
      <c r="E234" s="25"/>
      <c r="F234" s="25"/>
      <c r="G234" s="25"/>
      <c r="H234" s="25"/>
      <c r="I234" s="25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4.25" customHeight="1" x14ac:dyDescent="0.25">
      <c r="A235" s="73"/>
      <c r="B235" s="73"/>
      <c r="C235" s="25"/>
      <c r="D235" s="25"/>
      <c r="E235" s="25"/>
      <c r="F235" s="25"/>
      <c r="G235" s="25"/>
      <c r="H235" s="25"/>
      <c r="I235" s="25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4.25" customHeight="1" x14ac:dyDescent="0.25">
      <c r="A236" s="73"/>
      <c r="B236" s="73"/>
      <c r="C236" s="25"/>
      <c r="D236" s="25"/>
      <c r="E236" s="25"/>
      <c r="F236" s="25"/>
      <c r="G236" s="25"/>
      <c r="H236" s="25"/>
      <c r="I236" s="25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4.25" customHeight="1" x14ac:dyDescent="0.25">
      <c r="A237" s="73"/>
      <c r="B237" s="73"/>
      <c r="C237" s="25"/>
      <c r="D237" s="25"/>
      <c r="E237" s="25"/>
      <c r="F237" s="25"/>
      <c r="G237" s="25"/>
      <c r="H237" s="25"/>
      <c r="I237" s="25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4.25" customHeight="1" x14ac:dyDescent="0.25">
      <c r="A238" s="73"/>
      <c r="B238" s="73"/>
      <c r="C238" s="25"/>
      <c r="D238" s="25"/>
      <c r="E238" s="25"/>
      <c r="F238" s="25"/>
      <c r="G238" s="25"/>
      <c r="H238" s="25"/>
      <c r="I238" s="25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4.25" customHeight="1" x14ac:dyDescent="0.25">
      <c r="A239" s="73"/>
      <c r="B239" s="73"/>
      <c r="C239" s="25"/>
      <c r="D239" s="25"/>
      <c r="E239" s="25"/>
      <c r="F239" s="25"/>
      <c r="G239" s="25"/>
      <c r="H239" s="25"/>
      <c r="I239" s="25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4.25" customHeight="1" x14ac:dyDescent="0.25">
      <c r="A240" s="73"/>
      <c r="B240" s="73"/>
      <c r="C240" s="25"/>
      <c r="D240" s="25"/>
      <c r="E240" s="25"/>
      <c r="F240" s="25"/>
      <c r="G240" s="25"/>
      <c r="H240" s="25"/>
      <c r="I240" s="25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4.25" customHeight="1" x14ac:dyDescent="0.25">
      <c r="A241" s="73"/>
      <c r="B241" s="73"/>
      <c r="C241" s="25"/>
      <c r="D241" s="25"/>
      <c r="E241" s="25"/>
      <c r="F241" s="25"/>
      <c r="G241" s="25"/>
      <c r="H241" s="25"/>
      <c r="I241" s="25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4.25" customHeight="1" x14ac:dyDescent="0.25">
      <c r="A242" s="73"/>
      <c r="B242" s="73"/>
      <c r="C242" s="25"/>
      <c r="D242" s="25"/>
      <c r="E242" s="25"/>
      <c r="F242" s="25"/>
      <c r="G242" s="25"/>
      <c r="H242" s="25"/>
      <c r="I242" s="25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4.25" customHeight="1" x14ac:dyDescent="0.25">
      <c r="A243" s="73"/>
      <c r="B243" s="73"/>
      <c r="C243" s="25"/>
      <c r="D243" s="25"/>
      <c r="E243" s="25"/>
      <c r="F243" s="25"/>
      <c r="G243" s="25"/>
      <c r="H243" s="25"/>
      <c r="I243" s="25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4.25" customHeight="1" x14ac:dyDescent="0.25">
      <c r="A244" s="73"/>
      <c r="B244" s="73"/>
      <c r="C244" s="25"/>
      <c r="D244" s="25"/>
      <c r="E244" s="25"/>
      <c r="F244" s="25"/>
      <c r="G244" s="25"/>
      <c r="H244" s="25"/>
      <c r="I244" s="25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4.25" customHeight="1" x14ac:dyDescent="0.25">
      <c r="A245" s="73"/>
      <c r="B245" s="73"/>
      <c r="C245" s="25"/>
      <c r="D245" s="25"/>
      <c r="E245" s="25"/>
      <c r="F245" s="25"/>
      <c r="G245" s="25"/>
      <c r="H245" s="25"/>
      <c r="I245" s="25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4.25" customHeight="1" x14ac:dyDescent="0.25">
      <c r="A246" s="73"/>
      <c r="B246" s="73"/>
      <c r="C246" s="25"/>
      <c r="D246" s="25"/>
      <c r="E246" s="25"/>
      <c r="F246" s="25"/>
      <c r="G246" s="25"/>
      <c r="H246" s="25"/>
      <c r="I246" s="25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4.25" customHeight="1" x14ac:dyDescent="0.25">
      <c r="A247" s="73"/>
      <c r="B247" s="73"/>
      <c r="C247" s="25"/>
      <c r="D247" s="25"/>
      <c r="E247" s="25"/>
      <c r="F247" s="25"/>
      <c r="G247" s="25"/>
      <c r="H247" s="25"/>
      <c r="I247" s="25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4.25" customHeight="1" x14ac:dyDescent="0.25">
      <c r="A248" s="73"/>
      <c r="B248" s="73"/>
      <c r="C248" s="25"/>
      <c r="D248" s="25"/>
      <c r="E248" s="25"/>
      <c r="F248" s="25"/>
      <c r="G248" s="25"/>
      <c r="H248" s="25"/>
      <c r="I248" s="25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4.25" customHeight="1" x14ac:dyDescent="0.25">
      <c r="A249" s="73"/>
      <c r="B249" s="73"/>
      <c r="C249" s="25"/>
      <c r="D249" s="25"/>
      <c r="E249" s="25"/>
      <c r="F249" s="25"/>
      <c r="G249" s="25"/>
      <c r="H249" s="25"/>
      <c r="I249" s="25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4.25" customHeight="1" x14ac:dyDescent="0.25">
      <c r="A250" s="73"/>
      <c r="B250" s="73"/>
      <c r="C250" s="25"/>
      <c r="D250" s="25"/>
      <c r="E250" s="25"/>
      <c r="F250" s="25"/>
      <c r="G250" s="25"/>
      <c r="H250" s="25"/>
      <c r="I250" s="25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4.25" customHeight="1" x14ac:dyDescent="0.25">
      <c r="A251" s="73"/>
      <c r="B251" s="73"/>
      <c r="C251" s="25"/>
      <c r="D251" s="25"/>
      <c r="E251" s="25"/>
      <c r="F251" s="25"/>
      <c r="G251" s="25"/>
      <c r="H251" s="25"/>
      <c r="I251" s="25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4.25" customHeight="1" x14ac:dyDescent="0.25">
      <c r="A252" s="73"/>
      <c r="B252" s="73"/>
      <c r="C252" s="25"/>
      <c r="D252" s="25"/>
      <c r="E252" s="25"/>
      <c r="F252" s="25"/>
      <c r="G252" s="25"/>
      <c r="H252" s="25"/>
      <c r="I252" s="25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4.25" customHeight="1" x14ac:dyDescent="0.25">
      <c r="A253" s="73"/>
      <c r="B253" s="73"/>
      <c r="C253" s="25"/>
      <c r="D253" s="25"/>
      <c r="E253" s="25"/>
      <c r="F253" s="25"/>
      <c r="G253" s="25"/>
      <c r="H253" s="25"/>
      <c r="I253" s="25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4.25" customHeight="1" x14ac:dyDescent="0.25">
      <c r="A254" s="73"/>
      <c r="B254" s="73"/>
      <c r="C254" s="25"/>
      <c r="D254" s="25"/>
      <c r="E254" s="25"/>
      <c r="F254" s="25"/>
      <c r="G254" s="25"/>
      <c r="H254" s="25"/>
      <c r="I254" s="25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4.25" customHeight="1" x14ac:dyDescent="0.25">
      <c r="A255" s="73"/>
      <c r="B255" s="73"/>
      <c r="C255" s="25"/>
      <c r="D255" s="25"/>
      <c r="E255" s="25"/>
      <c r="F255" s="25"/>
      <c r="G255" s="25"/>
      <c r="H255" s="25"/>
      <c r="I255" s="25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4.25" customHeight="1" x14ac:dyDescent="0.25">
      <c r="A256" s="73"/>
      <c r="B256" s="73"/>
      <c r="C256" s="25"/>
      <c r="D256" s="25"/>
      <c r="E256" s="25"/>
      <c r="F256" s="25"/>
      <c r="G256" s="25"/>
      <c r="H256" s="25"/>
      <c r="I256" s="25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</row>
    <row r="257" spans="1:22" ht="14.25" customHeight="1" x14ac:dyDescent="0.25">
      <c r="A257" s="73"/>
      <c r="B257" s="73"/>
      <c r="C257" s="25"/>
      <c r="D257" s="25"/>
      <c r="E257" s="25"/>
      <c r="F257" s="25"/>
      <c r="G257" s="25"/>
      <c r="H257" s="25"/>
      <c r="I257" s="25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</row>
    <row r="258" spans="1:22" ht="14.25" customHeight="1" x14ac:dyDescent="0.25">
      <c r="A258" s="73"/>
      <c r="B258" s="73"/>
      <c r="C258" s="25"/>
      <c r="D258" s="25"/>
      <c r="E258" s="25"/>
      <c r="F258" s="25"/>
      <c r="G258" s="25"/>
      <c r="H258" s="25"/>
      <c r="I258" s="25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</row>
    <row r="259" spans="1:22" ht="14.25" customHeight="1" x14ac:dyDescent="0.25">
      <c r="A259" s="73"/>
      <c r="B259" s="73"/>
      <c r="C259" s="25"/>
      <c r="D259" s="25"/>
      <c r="E259" s="25"/>
      <c r="F259" s="25"/>
      <c r="G259" s="25"/>
      <c r="H259" s="25"/>
      <c r="I259" s="25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1:22" ht="14.25" customHeight="1" x14ac:dyDescent="0.25">
      <c r="A260" s="73"/>
      <c r="B260" s="73"/>
      <c r="C260" s="25"/>
      <c r="D260" s="25"/>
      <c r="E260" s="25"/>
      <c r="F260" s="25"/>
      <c r="G260" s="25"/>
      <c r="H260" s="25"/>
      <c r="I260" s="25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</row>
    <row r="261" spans="1:22" ht="14.25" customHeight="1" x14ac:dyDescent="0.25">
      <c r="A261" s="73"/>
      <c r="B261" s="73"/>
      <c r="C261" s="25"/>
      <c r="D261" s="25"/>
      <c r="E261" s="25"/>
      <c r="F261" s="25"/>
      <c r="G261" s="25"/>
      <c r="H261" s="25"/>
      <c r="I261" s="25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</row>
    <row r="262" spans="1:22" ht="14.25" customHeight="1" x14ac:dyDescent="0.25">
      <c r="A262" s="73"/>
      <c r="B262" s="73"/>
      <c r="C262" s="25"/>
      <c r="D262" s="25"/>
      <c r="E262" s="25"/>
      <c r="F262" s="25"/>
      <c r="G262" s="25"/>
      <c r="H262" s="25"/>
      <c r="I262" s="25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</row>
    <row r="263" spans="1:22" ht="14.25" customHeight="1" x14ac:dyDescent="0.25">
      <c r="A263" s="73"/>
      <c r="B263" s="73"/>
      <c r="C263" s="25"/>
      <c r="D263" s="25"/>
      <c r="E263" s="25"/>
      <c r="F263" s="25"/>
      <c r="G263" s="25"/>
      <c r="H263" s="25"/>
      <c r="I263" s="25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</row>
    <row r="264" spans="1:22" ht="14.25" customHeight="1" x14ac:dyDescent="0.25">
      <c r="A264" s="73"/>
      <c r="B264" s="73"/>
      <c r="C264" s="25"/>
      <c r="D264" s="25"/>
      <c r="E264" s="25"/>
      <c r="F264" s="25"/>
      <c r="G264" s="25"/>
      <c r="H264" s="25"/>
      <c r="I264" s="25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</row>
    <row r="265" spans="1:22" ht="14.25" customHeight="1" x14ac:dyDescent="0.25">
      <c r="A265" s="73"/>
      <c r="B265" s="73"/>
      <c r="C265" s="25"/>
      <c r="D265" s="25"/>
      <c r="E265" s="25"/>
      <c r="F265" s="25"/>
      <c r="G265" s="25"/>
      <c r="H265" s="25"/>
      <c r="I265" s="25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</row>
    <row r="266" spans="1:22" ht="14.25" customHeight="1" x14ac:dyDescent="0.25">
      <c r="A266" s="73"/>
      <c r="B266" s="73"/>
      <c r="C266" s="25"/>
      <c r="D266" s="25"/>
      <c r="E266" s="25"/>
      <c r="F266" s="25"/>
      <c r="G266" s="25"/>
      <c r="H266" s="25"/>
      <c r="I266" s="25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</row>
    <row r="267" spans="1:22" ht="14.25" customHeight="1" x14ac:dyDescent="0.25">
      <c r="A267" s="73"/>
      <c r="B267" s="73"/>
      <c r="C267" s="25"/>
      <c r="D267" s="25"/>
      <c r="E267" s="25"/>
      <c r="F267" s="25"/>
      <c r="G267" s="25"/>
      <c r="H267" s="25"/>
      <c r="I267" s="25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</row>
    <row r="268" spans="1:22" ht="14.25" customHeight="1" x14ac:dyDescent="0.25">
      <c r="A268" s="73"/>
      <c r="B268" s="73"/>
      <c r="C268" s="25"/>
      <c r="D268" s="25"/>
      <c r="E268" s="25"/>
      <c r="F268" s="25"/>
      <c r="G268" s="25"/>
      <c r="H268" s="25"/>
      <c r="I268" s="25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</row>
    <row r="269" spans="1:22" ht="14.25" customHeight="1" x14ac:dyDescent="0.25">
      <c r="A269" s="73"/>
      <c r="B269" s="73"/>
      <c r="C269" s="25"/>
      <c r="D269" s="25"/>
      <c r="E269" s="25"/>
      <c r="F269" s="25"/>
      <c r="G269" s="25"/>
      <c r="H269" s="25"/>
      <c r="I269" s="25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</row>
    <row r="270" spans="1:22" ht="14.25" customHeight="1" x14ac:dyDescent="0.25">
      <c r="A270" s="73"/>
      <c r="B270" s="73"/>
      <c r="C270" s="25"/>
      <c r="D270" s="25"/>
      <c r="E270" s="25"/>
      <c r="F270" s="25"/>
      <c r="G270" s="25"/>
      <c r="H270" s="25"/>
      <c r="I270" s="25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</row>
    <row r="271" spans="1:22" ht="14.25" customHeight="1" x14ac:dyDescent="0.25">
      <c r="A271" s="73"/>
      <c r="B271" s="73"/>
      <c r="C271" s="25"/>
      <c r="D271" s="25"/>
      <c r="E271" s="25"/>
      <c r="F271" s="25"/>
      <c r="G271" s="25"/>
      <c r="H271" s="25"/>
      <c r="I271" s="25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</row>
    <row r="272" spans="1:22" ht="14.25" customHeight="1" x14ac:dyDescent="0.25">
      <c r="A272" s="73"/>
      <c r="B272" s="73"/>
      <c r="C272" s="25"/>
      <c r="D272" s="25"/>
      <c r="E272" s="25"/>
      <c r="F272" s="25"/>
      <c r="G272" s="25"/>
      <c r="H272" s="25"/>
      <c r="I272" s="25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</row>
    <row r="273" spans="1:22" ht="14.25" customHeight="1" x14ac:dyDescent="0.25">
      <c r="A273" s="73"/>
      <c r="B273" s="73"/>
      <c r="C273" s="25"/>
      <c r="D273" s="25"/>
      <c r="E273" s="25"/>
      <c r="F273" s="25"/>
      <c r="G273" s="25"/>
      <c r="H273" s="25"/>
      <c r="I273" s="25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</row>
    <row r="274" spans="1:22" ht="14.25" customHeight="1" x14ac:dyDescent="0.25">
      <c r="A274" s="73"/>
      <c r="B274" s="73"/>
      <c r="C274" s="25"/>
      <c r="D274" s="25"/>
      <c r="E274" s="25"/>
      <c r="F274" s="25"/>
      <c r="G274" s="25"/>
      <c r="H274" s="25"/>
      <c r="I274" s="25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</row>
    <row r="275" spans="1:22" ht="14.25" customHeight="1" x14ac:dyDescent="0.25">
      <c r="A275" s="73"/>
      <c r="B275" s="73"/>
      <c r="C275" s="25"/>
      <c r="D275" s="25"/>
      <c r="E275" s="25"/>
      <c r="F275" s="25"/>
      <c r="G275" s="25"/>
      <c r="H275" s="25"/>
      <c r="I275" s="25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</row>
    <row r="276" spans="1:22" ht="14.25" customHeight="1" x14ac:dyDescent="0.25">
      <c r="A276" s="73"/>
      <c r="B276" s="73"/>
      <c r="C276" s="25"/>
      <c r="D276" s="25"/>
      <c r="E276" s="25"/>
      <c r="F276" s="25"/>
      <c r="G276" s="25"/>
      <c r="H276" s="25"/>
      <c r="I276" s="25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</row>
    <row r="277" spans="1:22" ht="14.25" customHeight="1" x14ac:dyDescent="0.25">
      <c r="A277" s="73"/>
      <c r="B277" s="73"/>
      <c r="C277" s="25"/>
      <c r="D277" s="25"/>
      <c r="E277" s="25"/>
      <c r="F277" s="25"/>
      <c r="G277" s="25"/>
      <c r="H277" s="25"/>
      <c r="I277" s="25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</row>
    <row r="278" spans="1:22" ht="14.25" customHeight="1" x14ac:dyDescent="0.25">
      <c r="A278" s="73"/>
      <c r="B278" s="73"/>
      <c r="C278" s="25"/>
      <c r="D278" s="25"/>
      <c r="E278" s="25"/>
      <c r="F278" s="25"/>
      <c r="G278" s="25"/>
      <c r="H278" s="25"/>
      <c r="I278" s="25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</row>
    <row r="279" spans="1:22" ht="14.25" customHeight="1" x14ac:dyDescent="0.25">
      <c r="A279" s="73"/>
      <c r="B279" s="73"/>
      <c r="C279" s="25"/>
      <c r="D279" s="25"/>
      <c r="E279" s="25"/>
      <c r="F279" s="25"/>
      <c r="G279" s="25"/>
      <c r="H279" s="25"/>
      <c r="I279" s="25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</row>
    <row r="280" spans="1:22" ht="14.25" customHeight="1" x14ac:dyDescent="0.25">
      <c r="A280" s="73"/>
      <c r="B280" s="73"/>
      <c r="C280" s="25"/>
      <c r="D280" s="25"/>
      <c r="E280" s="25"/>
      <c r="F280" s="25"/>
      <c r="G280" s="25"/>
      <c r="H280" s="25"/>
      <c r="I280" s="25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</row>
    <row r="281" spans="1:22" ht="14.25" customHeight="1" x14ac:dyDescent="0.25">
      <c r="A281" s="73"/>
      <c r="B281" s="73"/>
      <c r="C281" s="25"/>
      <c r="D281" s="25"/>
      <c r="E281" s="25"/>
      <c r="F281" s="25"/>
      <c r="G281" s="25"/>
      <c r="H281" s="25"/>
      <c r="I281" s="25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</row>
    <row r="282" spans="1:22" ht="14.25" customHeight="1" x14ac:dyDescent="0.25">
      <c r="A282" s="73"/>
      <c r="B282" s="73"/>
      <c r="C282" s="25"/>
      <c r="D282" s="25"/>
      <c r="E282" s="25"/>
      <c r="F282" s="25"/>
      <c r="G282" s="25"/>
      <c r="H282" s="25"/>
      <c r="I282" s="25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</row>
    <row r="283" spans="1:22" ht="14.25" customHeight="1" x14ac:dyDescent="0.25">
      <c r="A283" s="73"/>
      <c r="B283" s="73"/>
      <c r="C283" s="25"/>
      <c r="D283" s="25"/>
      <c r="E283" s="25"/>
      <c r="F283" s="25"/>
      <c r="G283" s="25"/>
      <c r="H283" s="25"/>
      <c r="I283" s="25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</row>
    <row r="284" spans="1:22" ht="14.25" customHeight="1" x14ac:dyDescent="0.25">
      <c r="A284" s="73"/>
      <c r="B284" s="73"/>
      <c r="C284" s="25"/>
      <c r="D284" s="25"/>
      <c r="E284" s="25"/>
      <c r="F284" s="25"/>
      <c r="G284" s="25"/>
      <c r="H284" s="25"/>
      <c r="I284" s="25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</row>
    <row r="285" spans="1:22" ht="14.25" customHeight="1" x14ac:dyDescent="0.25">
      <c r="A285" s="73"/>
      <c r="B285" s="73"/>
      <c r="C285" s="25"/>
      <c r="D285" s="25"/>
      <c r="E285" s="25"/>
      <c r="F285" s="25"/>
      <c r="G285" s="25"/>
      <c r="H285" s="25"/>
      <c r="I285" s="25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</row>
    <row r="286" spans="1:22" ht="14.25" customHeight="1" x14ac:dyDescent="0.25">
      <c r="A286" s="73"/>
      <c r="B286" s="73"/>
      <c r="C286" s="25"/>
      <c r="D286" s="25"/>
      <c r="E286" s="25"/>
      <c r="F286" s="25"/>
      <c r="G286" s="25"/>
      <c r="H286" s="25"/>
      <c r="I286" s="25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</row>
    <row r="287" spans="1:22" ht="14.25" customHeight="1" x14ac:dyDescent="0.25">
      <c r="A287" s="73"/>
      <c r="B287" s="73"/>
      <c r="C287" s="25"/>
      <c r="D287" s="25"/>
      <c r="E287" s="25"/>
      <c r="F287" s="25"/>
      <c r="G287" s="25"/>
      <c r="H287" s="25"/>
      <c r="I287" s="25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</row>
    <row r="288" spans="1:22" ht="14.25" customHeight="1" x14ac:dyDescent="0.25">
      <c r="A288" s="73"/>
      <c r="B288" s="73"/>
      <c r="C288" s="25"/>
      <c r="D288" s="25"/>
      <c r="E288" s="25"/>
      <c r="F288" s="25"/>
      <c r="G288" s="25"/>
      <c r="H288" s="25"/>
      <c r="I288" s="25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</row>
    <row r="289" spans="1:22" ht="14.25" customHeight="1" x14ac:dyDescent="0.25">
      <c r="A289" s="73"/>
      <c r="B289" s="73"/>
      <c r="C289" s="25"/>
      <c r="D289" s="25"/>
      <c r="E289" s="25"/>
      <c r="F289" s="25"/>
      <c r="G289" s="25"/>
      <c r="H289" s="25"/>
      <c r="I289" s="25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</row>
    <row r="290" spans="1:22" ht="14.25" customHeight="1" x14ac:dyDescent="0.25">
      <c r="A290" s="73"/>
      <c r="B290" s="73"/>
      <c r="C290" s="25"/>
      <c r="D290" s="25"/>
      <c r="E290" s="25"/>
      <c r="F290" s="25"/>
      <c r="G290" s="25"/>
      <c r="H290" s="25"/>
      <c r="I290" s="25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</row>
    <row r="291" spans="1:22" ht="14.25" customHeight="1" x14ac:dyDescent="0.25">
      <c r="A291" s="73"/>
      <c r="B291" s="73"/>
      <c r="C291" s="25"/>
      <c r="D291" s="25"/>
      <c r="E291" s="25"/>
      <c r="F291" s="25"/>
      <c r="G291" s="25"/>
      <c r="H291" s="25"/>
      <c r="I291" s="25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</row>
    <row r="292" spans="1:22" ht="14.25" customHeight="1" x14ac:dyDescent="0.25">
      <c r="A292" s="73"/>
      <c r="B292" s="73"/>
      <c r="C292" s="25"/>
      <c r="D292" s="25"/>
      <c r="E292" s="25"/>
      <c r="F292" s="25"/>
      <c r="G292" s="25"/>
      <c r="H292" s="25"/>
      <c r="I292" s="25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</row>
    <row r="293" spans="1:22" ht="14.25" customHeight="1" x14ac:dyDescent="0.25">
      <c r="A293" s="73"/>
      <c r="B293" s="73"/>
      <c r="C293" s="25"/>
      <c r="D293" s="25"/>
      <c r="E293" s="25"/>
      <c r="F293" s="25"/>
      <c r="G293" s="25"/>
      <c r="H293" s="25"/>
      <c r="I293" s="25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</row>
    <row r="294" spans="1:22" ht="14.25" customHeight="1" x14ac:dyDescent="0.25">
      <c r="A294" s="73"/>
      <c r="B294" s="73"/>
      <c r="C294" s="25"/>
      <c r="D294" s="25"/>
      <c r="E294" s="25"/>
      <c r="F294" s="25"/>
      <c r="G294" s="25"/>
      <c r="H294" s="25"/>
      <c r="I294" s="25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</row>
    <row r="295" spans="1:22" ht="14.25" customHeight="1" x14ac:dyDescent="0.25">
      <c r="A295" s="73"/>
      <c r="B295" s="73"/>
      <c r="C295" s="25"/>
      <c r="D295" s="25"/>
      <c r="E295" s="25"/>
      <c r="F295" s="25"/>
      <c r="G295" s="25"/>
      <c r="H295" s="25"/>
      <c r="I295" s="25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</row>
    <row r="296" spans="1:22" ht="14.25" customHeight="1" x14ac:dyDescent="0.25">
      <c r="A296" s="73"/>
      <c r="B296" s="73"/>
      <c r="C296" s="25"/>
      <c r="D296" s="25"/>
      <c r="E296" s="25"/>
      <c r="F296" s="25"/>
      <c r="G296" s="25"/>
      <c r="H296" s="25"/>
      <c r="I296" s="25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1:22" ht="14.25" customHeight="1" x14ac:dyDescent="0.25">
      <c r="A297" s="73"/>
      <c r="B297" s="73"/>
      <c r="C297" s="25"/>
      <c r="D297" s="25"/>
      <c r="E297" s="25"/>
      <c r="F297" s="25"/>
      <c r="G297" s="25"/>
      <c r="H297" s="25"/>
      <c r="I297" s="25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</row>
    <row r="298" spans="1:22" ht="14.25" customHeight="1" x14ac:dyDescent="0.25">
      <c r="A298" s="73"/>
      <c r="B298" s="73"/>
      <c r="C298" s="25"/>
      <c r="D298" s="25"/>
      <c r="E298" s="25"/>
      <c r="F298" s="25"/>
      <c r="G298" s="25"/>
      <c r="H298" s="25"/>
      <c r="I298" s="25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</row>
    <row r="299" spans="1:22" ht="14.25" customHeight="1" x14ac:dyDescent="0.25">
      <c r="A299" s="73"/>
      <c r="B299" s="73"/>
      <c r="C299" s="25"/>
      <c r="D299" s="25"/>
      <c r="E299" s="25"/>
      <c r="F299" s="25"/>
      <c r="G299" s="25"/>
      <c r="H299" s="25"/>
      <c r="I299" s="25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</row>
    <row r="300" spans="1:22" ht="14.25" customHeight="1" x14ac:dyDescent="0.25">
      <c r="A300" s="73"/>
      <c r="B300" s="73"/>
      <c r="C300" s="25"/>
      <c r="D300" s="25"/>
      <c r="E300" s="25"/>
      <c r="F300" s="25"/>
      <c r="G300" s="25"/>
      <c r="H300" s="25"/>
      <c r="I300" s="25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</row>
    <row r="301" spans="1:22" ht="14.25" customHeight="1" x14ac:dyDescent="0.25">
      <c r="A301" s="73"/>
      <c r="B301" s="73"/>
      <c r="C301" s="25"/>
      <c r="D301" s="25"/>
      <c r="E301" s="25"/>
      <c r="F301" s="25"/>
      <c r="G301" s="25"/>
      <c r="H301" s="25"/>
      <c r="I301" s="25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</row>
    <row r="302" spans="1:22" ht="14.25" customHeight="1" x14ac:dyDescent="0.25">
      <c r="A302" s="73"/>
      <c r="B302" s="73"/>
      <c r="C302" s="25"/>
      <c r="D302" s="25"/>
      <c r="E302" s="25"/>
      <c r="F302" s="25"/>
      <c r="G302" s="25"/>
      <c r="H302" s="25"/>
      <c r="I302" s="25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</row>
    <row r="303" spans="1:22" ht="14.25" customHeight="1" x14ac:dyDescent="0.25">
      <c r="A303" s="73"/>
      <c r="B303" s="73"/>
      <c r="C303" s="25"/>
      <c r="D303" s="25"/>
      <c r="E303" s="25"/>
      <c r="F303" s="25"/>
      <c r="G303" s="25"/>
      <c r="H303" s="25"/>
      <c r="I303" s="25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</row>
    <row r="304" spans="1:22" ht="14.25" customHeight="1" x14ac:dyDescent="0.25">
      <c r="A304" s="73"/>
      <c r="B304" s="73"/>
      <c r="C304" s="25"/>
      <c r="D304" s="25"/>
      <c r="E304" s="25"/>
      <c r="F304" s="25"/>
      <c r="G304" s="25"/>
      <c r="H304" s="25"/>
      <c r="I304" s="25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</row>
    <row r="305" spans="1:22" ht="14.25" customHeight="1" x14ac:dyDescent="0.25">
      <c r="A305" s="73"/>
      <c r="B305" s="73"/>
      <c r="C305" s="25"/>
      <c r="D305" s="25"/>
      <c r="E305" s="25"/>
      <c r="F305" s="25"/>
      <c r="G305" s="25"/>
      <c r="H305" s="25"/>
      <c r="I305" s="25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</row>
    <row r="306" spans="1:22" ht="14.25" customHeight="1" x14ac:dyDescent="0.25">
      <c r="A306" s="73"/>
      <c r="B306" s="73"/>
      <c r="C306" s="25"/>
      <c r="D306" s="25"/>
      <c r="E306" s="25"/>
      <c r="F306" s="25"/>
      <c r="G306" s="25"/>
      <c r="H306" s="25"/>
      <c r="I306" s="25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</row>
    <row r="307" spans="1:22" ht="14.25" customHeight="1" x14ac:dyDescent="0.25">
      <c r="A307" s="73"/>
      <c r="B307" s="73"/>
      <c r="C307" s="25"/>
      <c r="D307" s="25"/>
      <c r="E307" s="25"/>
      <c r="F307" s="25"/>
      <c r="G307" s="25"/>
      <c r="H307" s="25"/>
      <c r="I307" s="25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</row>
    <row r="308" spans="1:22" ht="15.75" customHeight="1" x14ac:dyDescent="0.25"/>
    <row r="309" spans="1:22" ht="15.75" customHeight="1" x14ac:dyDescent="0.25"/>
    <row r="310" spans="1:22" ht="15.75" customHeight="1" x14ac:dyDescent="0.25"/>
    <row r="311" spans="1:22" ht="15.75" customHeight="1" x14ac:dyDescent="0.25"/>
    <row r="312" spans="1:22" ht="15.75" customHeight="1" x14ac:dyDescent="0.25"/>
    <row r="313" spans="1:22" ht="15.75" customHeight="1" x14ac:dyDescent="0.25"/>
    <row r="314" spans="1:22" ht="15.75" customHeight="1" x14ac:dyDescent="0.25"/>
    <row r="315" spans="1:22" ht="15.75" customHeight="1" x14ac:dyDescent="0.25"/>
    <row r="316" spans="1:22" ht="15.75" customHeight="1" x14ac:dyDescent="0.25"/>
    <row r="317" spans="1:22" ht="15.75" customHeight="1" x14ac:dyDescent="0.25"/>
    <row r="318" spans="1:22" ht="15.75" customHeight="1" x14ac:dyDescent="0.25"/>
    <row r="319" spans="1:22" ht="15.75" customHeight="1" x14ac:dyDescent="0.25"/>
    <row r="320" spans="1:2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63">
    <mergeCell ref="V26:V30"/>
    <mergeCell ref="A66:G66"/>
    <mergeCell ref="A68:G68"/>
    <mergeCell ref="A45:A60"/>
    <mergeCell ref="A31:G31"/>
    <mergeCell ref="A71:G71"/>
    <mergeCell ref="A61:A65"/>
    <mergeCell ref="A32:A37"/>
    <mergeCell ref="V32:V37"/>
    <mergeCell ref="V39:V42"/>
    <mergeCell ref="V44:V65"/>
    <mergeCell ref="V71:V73"/>
    <mergeCell ref="A106:V106"/>
    <mergeCell ref="A107:V107"/>
    <mergeCell ref="A104:A105"/>
    <mergeCell ref="A103:G103"/>
    <mergeCell ref="V82:V94"/>
    <mergeCell ref="V103:V105"/>
    <mergeCell ref="A97:A101"/>
    <mergeCell ref="A96:H96"/>
    <mergeCell ref="V97:V102"/>
    <mergeCell ref="A22:G22"/>
    <mergeCell ref="S11:U11"/>
    <mergeCell ref="A11:I11"/>
    <mergeCell ref="C80:G80"/>
    <mergeCell ref="A24:V24"/>
    <mergeCell ref="A13:V13"/>
    <mergeCell ref="A76:V76"/>
    <mergeCell ref="C78:G78"/>
    <mergeCell ref="V11:V12"/>
    <mergeCell ref="A16:G16"/>
    <mergeCell ref="A18:G18"/>
    <mergeCell ref="A75:V75"/>
    <mergeCell ref="A27:A30"/>
    <mergeCell ref="A72:A74"/>
    <mergeCell ref="A25:V25"/>
    <mergeCell ref="A26:G26"/>
    <mergeCell ref="A77:V77"/>
    <mergeCell ref="A82:G82"/>
    <mergeCell ref="A95:V95"/>
    <mergeCell ref="A38:V38"/>
    <mergeCell ref="A39:G39"/>
    <mergeCell ref="A83:A88"/>
    <mergeCell ref="A89:A94"/>
    <mergeCell ref="A40:A42"/>
    <mergeCell ref="A43:V43"/>
    <mergeCell ref="A44:G44"/>
    <mergeCell ref="A70:V70"/>
    <mergeCell ref="A20:G20"/>
    <mergeCell ref="U1:U3"/>
    <mergeCell ref="U4:U6"/>
    <mergeCell ref="U7:U9"/>
    <mergeCell ref="A1:A9"/>
    <mergeCell ref="B10:V10"/>
    <mergeCell ref="V1:V3"/>
    <mergeCell ref="V4:V6"/>
    <mergeCell ref="V7:V9"/>
    <mergeCell ref="B1:T8"/>
    <mergeCell ref="J11:L11"/>
    <mergeCell ref="M11:O11"/>
    <mergeCell ref="P11:R11"/>
    <mergeCell ref="A14:V14"/>
    <mergeCell ref="A15:V15"/>
  </mergeCells>
  <printOptions horizontalCentered="1"/>
  <pageMargins left="0.7" right="0.7" top="0.75" bottom="0.75" header="0.3" footer="0.3"/>
  <pageSetup paperSize="7" scale="22" fitToHeight="0" orientation="landscape" r:id="rId1"/>
  <rowBreaks count="3" manualBreakCount="3">
    <brk id="42" max="21" man="1"/>
    <brk id="60" max="16383" man="1"/>
    <brk id="87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42"/>
  <sheetViews>
    <sheetView showGridLines="0" view="pageBreakPreview" zoomScale="30" zoomScaleNormal="90" zoomScaleSheetLayoutView="90" workbookViewId="0">
      <selection activeCell="A18" sqref="A18:A22"/>
    </sheetView>
  </sheetViews>
  <sheetFormatPr baseColWidth="10" defaultColWidth="23.88671875" defaultRowHeight="13.8" x14ac:dyDescent="0.25"/>
  <cols>
    <col min="1" max="1" width="38" style="8" customWidth="1"/>
    <col min="2" max="2" width="11.5546875" style="1" hidden="1" customWidth="1"/>
    <col min="3" max="3" width="46.109375" style="1" customWidth="1"/>
    <col min="4" max="4" width="17" style="1" customWidth="1"/>
    <col min="5" max="5" width="20.88671875" style="1" customWidth="1"/>
    <col min="6" max="6" width="29.33203125" style="1" customWidth="1"/>
    <col min="7" max="7" width="27.109375" style="1" customWidth="1"/>
    <col min="8" max="8" width="18.109375" style="1" customWidth="1"/>
    <col min="9" max="9" width="16.6640625" style="2" bestFit="1" customWidth="1"/>
    <col min="10" max="20" width="21.6640625" style="2" customWidth="1"/>
    <col min="21" max="21" width="22.88671875" style="2" customWidth="1"/>
    <col min="22" max="22" width="29.33203125" style="2" customWidth="1"/>
    <col min="23" max="23" width="8" style="4" customWidth="1"/>
    <col min="24" max="251" width="9.109375" style="4" customWidth="1"/>
    <col min="252" max="252" width="0.109375" style="4" customWidth="1"/>
    <col min="253" max="253" width="23.88671875" style="4" customWidth="1"/>
    <col min="254" max="254" width="38.6640625" style="4" customWidth="1"/>
    <col min="255" max="255" width="23.88671875" style="4" customWidth="1"/>
    <col min="256" max="256" width="26" style="4" customWidth="1"/>
    <col min="257" max="257" width="23.88671875" style="4" customWidth="1"/>
    <col min="258" max="258" width="23.88671875" style="4"/>
    <col min="259" max="259" width="45.33203125" style="4" customWidth="1"/>
    <col min="260" max="260" width="23.88671875" style="4" customWidth="1"/>
    <col min="261" max="262" width="38" style="4" customWidth="1"/>
    <col min="263" max="264" width="20.88671875" style="4" customWidth="1"/>
    <col min="265" max="265" width="16.6640625" style="4" bestFit="1" customWidth="1"/>
    <col min="266" max="277" width="21.6640625" style="4" customWidth="1"/>
    <col min="278" max="278" width="20.109375" style="4" customWidth="1"/>
    <col min="279" max="279" width="8" style="4" customWidth="1"/>
    <col min="280" max="507" width="9.109375" style="4" customWidth="1"/>
    <col min="508" max="508" width="0.109375" style="4" customWidth="1"/>
    <col min="509" max="509" width="23.88671875" style="4" customWidth="1"/>
    <col min="510" max="510" width="38.6640625" style="4" customWidth="1"/>
    <col min="511" max="511" width="23.88671875" style="4" customWidth="1"/>
    <col min="512" max="512" width="26" style="4" customWidth="1"/>
    <col min="513" max="513" width="23.88671875" style="4" customWidth="1"/>
    <col min="514" max="514" width="23.88671875" style="4"/>
    <col min="515" max="515" width="45.33203125" style="4" customWidth="1"/>
    <col min="516" max="516" width="23.88671875" style="4" customWidth="1"/>
    <col min="517" max="518" width="38" style="4" customWidth="1"/>
    <col min="519" max="520" width="20.88671875" style="4" customWidth="1"/>
    <col min="521" max="521" width="16.6640625" style="4" bestFit="1" customWidth="1"/>
    <col min="522" max="533" width="21.6640625" style="4" customWidth="1"/>
    <col min="534" max="534" width="20.109375" style="4" customWidth="1"/>
    <col min="535" max="535" width="8" style="4" customWidth="1"/>
    <col min="536" max="763" width="9.109375" style="4" customWidth="1"/>
    <col min="764" max="764" width="0.109375" style="4" customWidth="1"/>
    <col min="765" max="765" width="23.88671875" style="4" customWidth="1"/>
    <col min="766" max="766" width="38.6640625" style="4" customWidth="1"/>
    <col min="767" max="767" width="23.88671875" style="4" customWidth="1"/>
    <col min="768" max="768" width="26" style="4" customWidth="1"/>
    <col min="769" max="769" width="23.88671875" style="4" customWidth="1"/>
    <col min="770" max="770" width="23.88671875" style="4"/>
    <col min="771" max="771" width="45.33203125" style="4" customWidth="1"/>
    <col min="772" max="772" width="23.88671875" style="4" customWidth="1"/>
    <col min="773" max="774" width="38" style="4" customWidth="1"/>
    <col min="775" max="776" width="20.88671875" style="4" customWidth="1"/>
    <col min="777" max="777" width="16.6640625" style="4" bestFit="1" customWidth="1"/>
    <col min="778" max="789" width="21.6640625" style="4" customWidth="1"/>
    <col min="790" max="790" width="20.109375" style="4" customWidth="1"/>
    <col min="791" max="791" width="8" style="4" customWidth="1"/>
    <col min="792" max="1019" width="9.109375" style="4" customWidth="1"/>
    <col min="1020" max="1020" width="0.109375" style="4" customWidth="1"/>
    <col min="1021" max="1021" width="23.88671875" style="4" customWidth="1"/>
    <col min="1022" max="1022" width="38.6640625" style="4" customWidth="1"/>
    <col min="1023" max="1023" width="23.88671875" style="4" customWidth="1"/>
    <col min="1024" max="1024" width="26" style="4" customWidth="1"/>
    <col min="1025" max="1025" width="23.88671875" style="4" customWidth="1"/>
    <col min="1026" max="1026" width="23.88671875" style="4"/>
    <col min="1027" max="1027" width="45.33203125" style="4" customWidth="1"/>
    <col min="1028" max="1028" width="23.88671875" style="4" customWidth="1"/>
    <col min="1029" max="1030" width="38" style="4" customWidth="1"/>
    <col min="1031" max="1032" width="20.88671875" style="4" customWidth="1"/>
    <col min="1033" max="1033" width="16.6640625" style="4" bestFit="1" customWidth="1"/>
    <col min="1034" max="1045" width="21.6640625" style="4" customWidth="1"/>
    <col min="1046" max="1046" width="20.109375" style="4" customWidth="1"/>
    <col min="1047" max="1047" width="8" style="4" customWidth="1"/>
    <col min="1048" max="1275" width="9.109375" style="4" customWidth="1"/>
    <col min="1276" max="1276" width="0.109375" style="4" customWidth="1"/>
    <col min="1277" max="1277" width="23.88671875" style="4" customWidth="1"/>
    <col min="1278" max="1278" width="38.6640625" style="4" customWidth="1"/>
    <col min="1279" max="1279" width="23.88671875" style="4" customWidth="1"/>
    <col min="1280" max="1280" width="26" style="4" customWidth="1"/>
    <col min="1281" max="1281" width="23.88671875" style="4" customWidth="1"/>
    <col min="1282" max="1282" width="23.88671875" style="4"/>
    <col min="1283" max="1283" width="45.33203125" style="4" customWidth="1"/>
    <col min="1284" max="1284" width="23.88671875" style="4" customWidth="1"/>
    <col min="1285" max="1286" width="38" style="4" customWidth="1"/>
    <col min="1287" max="1288" width="20.88671875" style="4" customWidth="1"/>
    <col min="1289" max="1289" width="16.6640625" style="4" bestFit="1" customWidth="1"/>
    <col min="1290" max="1301" width="21.6640625" style="4" customWidth="1"/>
    <col min="1302" max="1302" width="20.109375" style="4" customWidth="1"/>
    <col min="1303" max="1303" width="8" style="4" customWidth="1"/>
    <col min="1304" max="1531" width="9.109375" style="4" customWidth="1"/>
    <col min="1532" max="1532" width="0.109375" style="4" customWidth="1"/>
    <col min="1533" max="1533" width="23.88671875" style="4" customWidth="1"/>
    <col min="1534" max="1534" width="38.6640625" style="4" customWidth="1"/>
    <col min="1535" max="1535" width="23.88671875" style="4" customWidth="1"/>
    <col min="1536" max="1536" width="26" style="4" customWidth="1"/>
    <col min="1537" max="1537" width="23.88671875" style="4" customWidth="1"/>
    <col min="1538" max="1538" width="23.88671875" style="4"/>
    <col min="1539" max="1539" width="45.33203125" style="4" customWidth="1"/>
    <col min="1540" max="1540" width="23.88671875" style="4" customWidth="1"/>
    <col min="1541" max="1542" width="38" style="4" customWidth="1"/>
    <col min="1543" max="1544" width="20.88671875" style="4" customWidth="1"/>
    <col min="1545" max="1545" width="16.6640625" style="4" bestFit="1" customWidth="1"/>
    <col min="1546" max="1557" width="21.6640625" style="4" customWidth="1"/>
    <col min="1558" max="1558" width="20.109375" style="4" customWidth="1"/>
    <col min="1559" max="1559" width="8" style="4" customWidth="1"/>
    <col min="1560" max="1787" width="9.109375" style="4" customWidth="1"/>
    <col min="1788" max="1788" width="0.109375" style="4" customWidth="1"/>
    <col min="1789" max="1789" width="23.88671875" style="4" customWidth="1"/>
    <col min="1790" max="1790" width="38.6640625" style="4" customWidth="1"/>
    <col min="1791" max="1791" width="23.88671875" style="4" customWidth="1"/>
    <col min="1792" max="1792" width="26" style="4" customWidth="1"/>
    <col min="1793" max="1793" width="23.88671875" style="4" customWidth="1"/>
    <col min="1794" max="1794" width="23.88671875" style="4"/>
    <col min="1795" max="1795" width="45.33203125" style="4" customWidth="1"/>
    <col min="1796" max="1796" width="23.88671875" style="4" customWidth="1"/>
    <col min="1797" max="1798" width="38" style="4" customWidth="1"/>
    <col min="1799" max="1800" width="20.88671875" style="4" customWidth="1"/>
    <col min="1801" max="1801" width="16.6640625" style="4" bestFit="1" customWidth="1"/>
    <col min="1802" max="1813" width="21.6640625" style="4" customWidth="1"/>
    <col min="1814" max="1814" width="20.109375" style="4" customWidth="1"/>
    <col min="1815" max="1815" width="8" style="4" customWidth="1"/>
    <col min="1816" max="2043" width="9.109375" style="4" customWidth="1"/>
    <col min="2044" max="2044" width="0.109375" style="4" customWidth="1"/>
    <col min="2045" max="2045" width="23.88671875" style="4" customWidth="1"/>
    <col min="2046" max="2046" width="38.6640625" style="4" customWidth="1"/>
    <col min="2047" max="2047" width="23.88671875" style="4" customWidth="1"/>
    <col min="2048" max="2048" width="26" style="4" customWidth="1"/>
    <col min="2049" max="2049" width="23.88671875" style="4" customWidth="1"/>
    <col min="2050" max="2050" width="23.88671875" style="4"/>
    <col min="2051" max="2051" width="45.33203125" style="4" customWidth="1"/>
    <col min="2052" max="2052" width="23.88671875" style="4" customWidth="1"/>
    <col min="2053" max="2054" width="38" style="4" customWidth="1"/>
    <col min="2055" max="2056" width="20.88671875" style="4" customWidth="1"/>
    <col min="2057" max="2057" width="16.6640625" style="4" bestFit="1" customWidth="1"/>
    <col min="2058" max="2069" width="21.6640625" style="4" customWidth="1"/>
    <col min="2070" max="2070" width="20.109375" style="4" customWidth="1"/>
    <col min="2071" max="2071" width="8" style="4" customWidth="1"/>
    <col min="2072" max="2299" width="9.109375" style="4" customWidth="1"/>
    <col min="2300" max="2300" width="0.109375" style="4" customWidth="1"/>
    <col min="2301" max="2301" width="23.88671875" style="4" customWidth="1"/>
    <col min="2302" max="2302" width="38.6640625" style="4" customWidth="1"/>
    <col min="2303" max="2303" width="23.88671875" style="4" customWidth="1"/>
    <col min="2304" max="2304" width="26" style="4" customWidth="1"/>
    <col min="2305" max="2305" width="23.88671875" style="4" customWidth="1"/>
    <col min="2306" max="2306" width="23.88671875" style="4"/>
    <col min="2307" max="2307" width="45.33203125" style="4" customWidth="1"/>
    <col min="2308" max="2308" width="23.88671875" style="4" customWidth="1"/>
    <col min="2309" max="2310" width="38" style="4" customWidth="1"/>
    <col min="2311" max="2312" width="20.88671875" style="4" customWidth="1"/>
    <col min="2313" max="2313" width="16.6640625" style="4" bestFit="1" customWidth="1"/>
    <col min="2314" max="2325" width="21.6640625" style="4" customWidth="1"/>
    <col min="2326" max="2326" width="20.109375" style="4" customWidth="1"/>
    <col min="2327" max="2327" width="8" style="4" customWidth="1"/>
    <col min="2328" max="2555" width="9.109375" style="4" customWidth="1"/>
    <col min="2556" max="2556" width="0.109375" style="4" customWidth="1"/>
    <col min="2557" max="2557" width="23.88671875" style="4" customWidth="1"/>
    <col min="2558" max="2558" width="38.6640625" style="4" customWidth="1"/>
    <col min="2559" max="2559" width="23.88671875" style="4" customWidth="1"/>
    <col min="2560" max="2560" width="26" style="4" customWidth="1"/>
    <col min="2561" max="2561" width="23.88671875" style="4" customWidth="1"/>
    <col min="2562" max="2562" width="23.88671875" style="4"/>
    <col min="2563" max="2563" width="45.33203125" style="4" customWidth="1"/>
    <col min="2564" max="2564" width="23.88671875" style="4" customWidth="1"/>
    <col min="2565" max="2566" width="38" style="4" customWidth="1"/>
    <col min="2567" max="2568" width="20.88671875" style="4" customWidth="1"/>
    <col min="2569" max="2569" width="16.6640625" style="4" bestFit="1" customWidth="1"/>
    <col min="2570" max="2581" width="21.6640625" style="4" customWidth="1"/>
    <col min="2582" max="2582" width="20.109375" style="4" customWidth="1"/>
    <col min="2583" max="2583" width="8" style="4" customWidth="1"/>
    <col min="2584" max="2811" width="9.109375" style="4" customWidth="1"/>
    <col min="2812" max="2812" width="0.109375" style="4" customWidth="1"/>
    <col min="2813" max="2813" width="23.88671875" style="4" customWidth="1"/>
    <col min="2814" max="2814" width="38.6640625" style="4" customWidth="1"/>
    <col min="2815" max="2815" width="23.88671875" style="4" customWidth="1"/>
    <col min="2816" max="2816" width="26" style="4" customWidth="1"/>
    <col min="2817" max="2817" width="23.88671875" style="4" customWidth="1"/>
    <col min="2818" max="2818" width="23.88671875" style="4"/>
    <col min="2819" max="2819" width="45.33203125" style="4" customWidth="1"/>
    <col min="2820" max="2820" width="23.88671875" style="4" customWidth="1"/>
    <col min="2821" max="2822" width="38" style="4" customWidth="1"/>
    <col min="2823" max="2824" width="20.88671875" style="4" customWidth="1"/>
    <col min="2825" max="2825" width="16.6640625" style="4" bestFit="1" customWidth="1"/>
    <col min="2826" max="2837" width="21.6640625" style="4" customWidth="1"/>
    <col min="2838" max="2838" width="20.109375" style="4" customWidth="1"/>
    <col min="2839" max="2839" width="8" style="4" customWidth="1"/>
    <col min="2840" max="3067" width="9.109375" style="4" customWidth="1"/>
    <col min="3068" max="3068" width="0.109375" style="4" customWidth="1"/>
    <col min="3069" max="3069" width="23.88671875" style="4" customWidth="1"/>
    <col min="3070" max="3070" width="38.6640625" style="4" customWidth="1"/>
    <col min="3071" max="3071" width="23.88671875" style="4" customWidth="1"/>
    <col min="3072" max="3072" width="26" style="4" customWidth="1"/>
    <col min="3073" max="3073" width="23.88671875" style="4" customWidth="1"/>
    <col min="3074" max="3074" width="23.88671875" style="4"/>
    <col min="3075" max="3075" width="45.33203125" style="4" customWidth="1"/>
    <col min="3076" max="3076" width="23.88671875" style="4" customWidth="1"/>
    <col min="3077" max="3078" width="38" style="4" customWidth="1"/>
    <col min="3079" max="3080" width="20.88671875" style="4" customWidth="1"/>
    <col min="3081" max="3081" width="16.6640625" style="4" bestFit="1" customWidth="1"/>
    <col min="3082" max="3093" width="21.6640625" style="4" customWidth="1"/>
    <col min="3094" max="3094" width="20.109375" style="4" customWidth="1"/>
    <col min="3095" max="3095" width="8" style="4" customWidth="1"/>
    <col min="3096" max="3323" width="9.109375" style="4" customWidth="1"/>
    <col min="3324" max="3324" width="0.109375" style="4" customWidth="1"/>
    <col min="3325" max="3325" width="23.88671875" style="4" customWidth="1"/>
    <col min="3326" max="3326" width="38.6640625" style="4" customWidth="1"/>
    <col min="3327" max="3327" width="23.88671875" style="4" customWidth="1"/>
    <col min="3328" max="3328" width="26" style="4" customWidth="1"/>
    <col min="3329" max="3329" width="23.88671875" style="4" customWidth="1"/>
    <col min="3330" max="3330" width="23.88671875" style="4"/>
    <col min="3331" max="3331" width="45.33203125" style="4" customWidth="1"/>
    <col min="3332" max="3332" width="23.88671875" style="4" customWidth="1"/>
    <col min="3333" max="3334" width="38" style="4" customWidth="1"/>
    <col min="3335" max="3336" width="20.88671875" style="4" customWidth="1"/>
    <col min="3337" max="3337" width="16.6640625" style="4" bestFit="1" customWidth="1"/>
    <col min="3338" max="3349" width="21.6640625" style="4" customWidth="1"/>
    <col min="3350" max="3350" width="20.109375" style="4" customWidth="1"/>
    <col min="3351" max="3351" width="8" style="4" customWidth="1"/>
    <col min="3352" max="3579" width="9.109375" style="4" customWidth="1"/>
    <col min="3580" max="3580" width="0.109375" style="4" customWidth="1"/>
    <col min="3581" max="3581" width="23.88671875" style="4" customWidth="1"/>
    <col min="3582" max="3582" width="38.6640625" style="4" customWidth="1"/>
    <col min="3583" max="3583" width="23.88671875" style="4" customWidth="1"/>
    <col min="3584" max="3584" width="26" style="4" customWidth="1"/>
    <col min="3585" max="3585" width="23.88671875" style="4" customWidth="1"/>
    <col min="3586" max="3586" width="23.88671875" style="4"/>
    <col min="3587" max="3587" width="45.33203125" style="4" customWidth="1"/>
    <col min="3588" max="3588" width="23.88671875" style="4" customWidth="1"/>
    <col min="3589" max="3590" width="38" style="4" customWidth="1"/>
    <col min="3591" max="3592" width="20.88671875" style="4" customWidth="1"/>
    <col min="3593" max="3593" width="16.6640625" style="4" bestFit="1" customWidth="1"/>
    <col min="3594" max="3605" width="21.6640625" style="4" customWidth="1"/>
    <col min="3606" max="3606" width="20.109375" style="4" customWidth="1"/>
    <col min="3607" max="3607" width="8" style="4" customWidth="1"/>
    <col min="3608" max="3835" width="9.109375" style="4" customWidth="1"/>
    <col min="3836" max="3836" width="0.109375" style="4" customWidth="1"/>
    <col min="3837" max="3837" width="23.88671875" style="4" customWidth="1"/>
    <col min="3838" max="3838" width="38.6640625" style="4" customWidth="1"/>
    <col min="3839" max="3839" width="23.88671875" style="4" customWidth="1"/>
    <col min="3840" max="3840" width="26" style="4" customWidth="1"/>
    <col min="3841" max="3841" width="23.88671875" style="4" customWidth="1"/>
    <col min="3842" max="3842" width="23.88671875" style="4"/>
    <col min="3843" max="3843" width="45.33203125" style="4" customWidth="1"/>
    <col min="3844" max="3844" width="23.88671875" style="4" customWidth="1"/>
    <col min="3845" max="3846" width="38" style="4" customWidth="1"/>
    <col min="3847" max="3848" width="20.88671875" style="4" customWidth="1"/>
    <col min="3849" max="3849" width="16.6640625" style="4" bestFit="1" customWidth="1"/>
    <col min="3850" max="3861" width="21.6640625" style="4" customWidth="1"/>
    <col min="3862" max="3862" width="20.109375" style="4" customWidth="1"/>
    <col min="3863" max="3863" width="8" style="4" customWidth="1"/>
    <col min="3864" max="4091" width="9.109375" style="4" customWidth="1"/>
    <col min="4092" max="4092" width="0.109375" style="4" customWidth="1"/>
    <col min="4093" max="4093" width="23.88671875" style="4" customWidth="1"/>
    <col min="4094" max="4094" width="38.6640625" style="4" customWidth="1"/>
    <col min="4095" max="4095" width="23.88671875" style="4" customWidth="1"/>
    <col min="4096" max="4096" width="26" style="4" customWidth="1"/>
    <col min="4097" max="4097" width="23.88671875" style="4" customWidth="1"/>
    <col min="4098" max="4098" width="23.88671875" style="4"/>
    <col min="4099" max="4099" width="45.33203125" style="4" customWidth="1"/>
    <col min="4100" max="4100" width="23.88671875" style="4" customWidth="1"/>
    <col min="4101" max="4102" width="38" style="4" customWidth="1"/>
    <col min="4103" max="4104" width="20.88671875" style="4" customWidth="1"/>
    <col min="4105" max="4105" width="16.6640625" style="4" bestFit="1" customWidth="1"/>
    <col min="4106" max="4117" width="21.6640625" style="4" customWidth="1"/>
    <col min="4118" max="4118" width="20.109375" style="4" customWidth="1"/>
    <col min="4119" max="4119" width="8" style="4" customWidth="1"/>
    <col min="4120" max="4347" width="9.109375" style="4" customWidth="1"/>
    <col min="4348" max="4348" width="0.109375" style="4" customWidth="1"/>
    <col min="4349" max="4349" width="23.88671875" style="4" customWidth="1"/>
    <col min="4350" max="4350" width="38.6640625" style="4" customWidth="1"/>
    <col min="4351" max="4351" width="23.88671875" style="4" customWidth="1"/>
    <col min="4352" max="4352" width="26" style="4" customWidth="1"/>
    <col min="4353" max="4353" width="23.88671875" style="4" customWidth="1"/>
    <col min="4354" max="4354" width="23.88671875" style="4"/>
    <col min="4355" max="4355" width="45.33203125" style="4" customWidth="1"/>
    <col min="4356" max="4356" width="23.88671875" style="4" customWidth="1"/>
    <col min="4357" max="4358" width="38" style="4" customWidth="1"/>
    <col min="4359" max="4360" width="20.88671875" style="4" customWidth="1"/>
    <col min="4361" max="4361" width="16.6640625" style="4" bestFit="1" customWidth="1"/>
    <col min="4362" max="4373" width="21.6640625" style="4" customWidth="1"/>
    <col min="4374" max="4374" width="20.109375" style="4" customWidth="1"/>
    <col min="4375" max="4375" width="8" style="4" customWidth="1"/>
    <col min="4376" max="4603" width="9.109375" style="4" customWidth="1"/>
    <col min="4604" max="4604" width="0.109375" style="4" customWidth="1"/>
    <col min="4605" max="4605" width="23.88671875" style="4" customWidth="1"/>
    <col min="4606" max="4606" width="38.6640625" style="4" customWidth="1"/>
    <col min="4607" max="4607" width="23.88671875" style="4" customWidth="1"/>
    <col min="4608" max="4608" width="26" style="4" customWidth="1"/>
    <col min="4609" max="4609" width="23.88671875" style="4" customWidth="1"/>
    <col min="4610" max="4610" width="23.88671875" style="4"/>
    <col min="4611" max="4611" width="45.33203125" style="4" customWidth="1"/>
    <col min="4612" max="4612" width="23.88671875" style="4" customWidth="1"/>
    <col min="4613" max="4614" width="38" style="4" customWidth="1"/>
    <col min="4615" max="4616" width="20.88671875" style="4" customWidth="1"/>
    <col min="4617" max="4617" width="16.6640625" style="4" bestFit="1" customWidth="1"/>
    <col min="4618" max="4629" width="21.6640625" style="4" customWidth="1"/>
    <col min="4630" max="4630" width="20.109375" style="4" customWidth="1"/>
    <col min="4631" max="4631" width="8" style="4" customWidth="1"/>
    <col min="4632" max="4859" width="9.109375" style="4" customWidth="1"/>
    <col min="4860" max="4860" width="0.109375" style="4" customWidth="1"/>
    <col min="4861" max="4861" width="23.88671875" style="4" customWidth="1"/>
    <col min="4862" max="4862" width="38.6640625" style="4" customWidth="1"/>
    <col min="4863" max="4863" width="23.88671875" style="4" customWidth="1"/>
    <col min="4864" max="4864" width="26" style="4" customWidth="1"/>
    <col min="4865" max="4865" width="23.88671875" style="4" customWidth="1"/>
    <col min="4866" max="4866" width="23.88671875" style="4"/>
    <col min="4867" max="4867" width="45.33203125" style="4" customWidth="1"/>
    <col min="4868" max="4868" width="23.88671875" style="4" customWidth="1"/>
    <col min="4869" max="4870" width="38" style="4" customWidth="1"/>
    <col min="4871" max="4872" width="20.88671875" style="4" customWidth="1"/>
    <col min="4873" max="4873" width="16.6640625" style="4" bestFit="1" customWidth="1"/>
    <col min="4874" max="4885" width="21.6640625" style="4" customWidth="1"/>
    <col min="4886" max="4886" width="20.109375" style="4" customWidth="1"/>
    <col min="4887" max="4887" width="8" style="4" customWidth="1"/>
    <col min="4888" max="5115" width="9.109375" style="4" customWidth="1"/>
    <col min="5116" max="5116" width="0.109375" style="4" customWidth="1"/>
    <col min="5117" max="5117" width="23.88671875" style="4" customWidth="1"/>
    <col min="5118" max="5118" width="38.6640625" style="4" customWidth="1"/>
    <col min="5119" max="5119" width="23.88671875" style="4" customWidth="1"/>
    <col min="5120" max="5120" width="26" style="4" customWidth="1"/>
    <col min="5121" max="5121" width="23.88671875" style="4" customWidth="1"/>
    <col min="5122" max="5122" width="23.88671875" style="4"/>
    <col min="5123" max="5123" width="45.33203125" style="4" customWidth="1"/>
    <col min="5124" max="5124" width="23.88671875" style="4" customWidth="1"/>
    <col min="5125" max="5126" width="38" style="4" customWidth="1"/>
    <col min="5127" max="5128" width="20.88671875" style="4" customWidth="1"/>
    <col min="5129" max="5129" width="16.6640625" style="4" bestFit="1" customWidth="1"/>
    <col min="5130" max="5141" width="21.6640625" style="4" customWidth="1"/>
    <col min="5142" max="5142" width="20.109375" style="4" customWidth="1"/>
    <col min="5143" max="5143" width="8" style="4" customWidth="1"/>
    <col min="5144" max="5371" width="9.109375" style="4" customWidth="1"/>
    <col min="5372" max="5372" width="0.109375" style="4" customWidth="1"/>
    <col min="5373" max="5373" width="23.88671875" style="4" customWidth="1"/>
    <col min="5374" max="5374" width="38.6640625" style="4" customWidth="1"/>
    <col min="5375" max="5375" width="23.88671875" style="4" customWidth="1"/>
    <col min="5376" max="5376" width="26" style="4" customWidth="1"/>
    <col min="5377" max="5377" width="23.88671875" style="4" customWidth="1"/>
    <col min="5378" max="5378" width="23.88671875" style="4"/>
    <col min="5379" max="5379" width="45.33203125" style="4" customWidth="1"/>
    <col min="5380" max="5380" width="23.88671875" style="4" customWidth="1"/>
    <col min="5381" max="5382" width="38" style="4" customWidth="1"/>
    <col min="5383" max="5384" width="20.88671875" style="4" customWidth="1"/>
    <col min="5385" max="5385" width="16.6640625" style="4" bestFit="1" customWidth="1"/>
    <col min="5386" max="5397" width="21.6640625" style="4" customWidth="1"/>
    <col min="5398" max="5398" width="20.109375" style="4" customWidth="1"/>
    <col min="5399" max="5399" width="8" style="4" customWidth="1"/>
    <col min="5400" max="5627" width="9.109375" style="4" customWidth="1"/>
    <col min="5628" max="5628" width="0.109375" style="4" customWidth="1"/>
    <col min="5629" max="5629" width="23.88671875" style="4" customWidth="1"/>
    <col min="5630" max="5630" width="38.6640625" style="4" customWidth="1"/>
    <col min="5631" max="5631" width="23.88671875" style="4" customWidth="1"/>
    <col min="5632" max="5632" width="26" style="4" customWidth="1"/>
    <col min="5633" max="5633" width="23.88671875" style="4" customWidth="1"/>
    <col min="5634" max="5634" width="23.88671875" style="4"/>
    <col min="5635" max="5635" width="45.33203125" style="4" customWidth="1"/>
    <col min="5636" max="5636" width="23.88671875" style="4" customWidth="1"/>
    <col min="5637" max="5638" width="38" style="4" customWidth="1"/>
    <col min="5639" max="5640" width="20.88671875" style="4" customWidth="1"/>
    <col min="5641" max="5641" width="16.6640625" style="4" bestFit="1" customWidth="1"/>
    <col min="5642" max="5653" width="21.6640625" style="4" customWidth="1"/>
    <col min="5654" max="5654" width="20.109375" style="4" customWidth="1"/>
    <col min="5655" max="5655" width="8" style="4" customWidth="1"/>
    <col min="5656" max="5883" width="9.109375" style="4" customWidth="1"/>
    <col min="5884" max="5884" width="0.109375" style="4" customWidth="1"/>
    <col min="5885" max="5885" width="23.88671875" style="4" customWidth="1"/>
    <col min="5886" max="5886" width="38.6640625" style="4" customWidth="1"/>
    <col min="5887" max="5887" width="23.88671875" style="4" customWidth="1"/>
    <col min="5888" max="5888" width="26" style="4" customWidth="1"/>
    <col min="5889" max="5889" width="23.88671875" style="4" customWidth="1"/>
    <col min="5890" max="5890" width="23.88671875" style="4"/>
    <col min="5891" max="5891" width="45.33203125" style="4" customWidth="1"/>
    <col min="5892" max="5892" width="23.88671875" style="4" customWidth="1"/>
    <col min="5893" max="5894" width="38" style="4" customWidth="1"/>
    <col min="5895" max="5896" width="20.88671875" style="4" customWidth="1"/>
    <col min="5897" max="5897" width="16.6640625" style="4" bestFit="1" customWidth="1"/>
    <col min="5898" max="5909" width="21.6640625" style="4" customWidth="1"/>
    <col min="5910" max="5910" width="20.109375" style="4" customWidth="1"/>
    <col min="5911" max="5911" width="8" style="4" customWidth="1"/>
    <col min="5912" max="6139" width="9.109375" style="4" customWidth="1"/>
    <col min="6140" max="6140" width="0.109375" style="4" customWidth="1"/>
    <col min="6141" max="6141" width="23.88671875" style="4" customWidth="1"/>
    <col min="6142" max="6142" width="38.6640625" style="4" customWidth="1"/>
    <col min="6143" max="6143" width="23.88671875" style="4" customWidth="1"/>
    <col min="6144" max="6144" width="26" style="4" customWidth="1"/>
    <col min="6145" max="6145" width="23.88671875" style="4" customWidth="1"/>
    <col min="6146" max="6146" width="23.88671875" style="4"/>
    <col min="6147" max="6147" width="45.33203125" style="4" customWidth="1"/>
    <col min="6148" max="6148" width="23.88671875" style="4" customWidth="1"/>
    <col min="6149" max="6150" width="38" style="4" customWidth="1"/>
    <col min="6151" max="6152" width="20.88671875" style="4" customWidth="1"/>
    <col min="6153" max="6153" width="16.6640625" style="4" bestFit="1" customWidth="1"/>
    <col min="6154" max="6165" width="21.6640625" style="4" customWidth="1"/>
    <col min="6166" max="6166" width="20.109375" style="4" customWidth="1"/>
    <col min="6167" max="6167" width="8" style="4" customWidth="1"/>
    <col min="6168" max="6395" width="9.109375" style="4" customWidth="1"/>
    <col min="6396" max="6396" width="0.109375" style="4" customWidth="1"/>
    <col min="6397" max="6397" width="23.88671875" style="4" customWidth="1"/>
    <col min="6398" max="6398" width="38.6640625" style="4" customWidth="1"/>
    <col min="6399" max="6399" width="23.88671875" style="4" customWidth="1"/>
    <col min="6400" max="6400" width="26" style="4" customWidth="1"/>
    <col min="6401" max="6401" width="23.88671875" style="4" customWidth="1"/>
    <col min="6402" max="6402" width="23.88671875" style="4"/>
    <col min="6403" max="6403" width="45.33203125" style="4" customWidth="1"/>
    <col min="6404" max="6404" width="23.88671875" style="4" customWidth="1"/>
    <col min="6405" max="6406" width="38" style="4" customWidth="1"/>
    <col min="6407" max="6408" width="20.88671875" style="4" customWidth="1"/>
    <col min="6409" max="6409" width="16.6640625" style="4" bestFit="1" customWidth="1"/>
    <col min="6410" max="6421" width="21.6640625" style="4" customWidth="1"/>
    <col min="6422" max="6422" width="20.109375" style="4" customWidth="1"/>
    <col min="6423" max="6423" width="8" style="4" customWidth="1"/>
    <col min="6424" max="6651" width="9.109375" style="4" customWidth="1"/>
    <col min="6652" max="6652" width="0.109375" style="4" customWidth="1"/>
    <col min="6653" max="6653" width="23.88671875" style="4" customWidth="1"/>
    <col min="6654" max="6654" width="38.6640625" style="4" customWidth="1"/>
    <col min="6655" max="6655" width="23.88671875" style="4" customWidth="1"/>
    <col min="6656" max="6656" width="26" style="4" customWidth="1"/>
    <col min="6657" max="6657" width="23.88671875" style="4" customWidth="1"/>
    <col min="6658" max="6658" width="23.88671875" style="4"/>
    <col min="6659" max="6659" width="45.33203125" style="4" customWidth="1"/>
    <col min="6660" max="6660" width="23.88671875" style="4" customWidth="1"/>
    <col min="6661" max="6662" width="38" style="4" customWidth="1"/>
    <col min="6663" max="6664" width="20.88671875" style="4" customWidth="1"/>
    <col min="6665" max="6665" width="16.6640625" style="4" bestFit="1" customWidth="1"/>
    <col min="6666" max="6677" width="21.6640625" style="4" customWidth="1"/>
    <col min="6678" max="6678" width="20.109375" style="4" customWidth="1"/>
    <col min="6679" max="6679" width="8" style="4" customWidth="1"/>
    <col min="6680" max="6907" width="9.109375" style="4" customWidth="1"/>
    <col min="6908" max="6908" width="0.109375" style="4" customWidth="1"/>
    <col min="6909" max="6909" width="23.88671875" style="4" customWidth="1"/>
    <col min="6910" max="6910" width="38.6640625" style="4" customWidth="1"/>
    <col min="6911" max="6911" width="23.88671875" style="4" customWidth="1"/>
    <col min="6912" max="6912" width="26" style="4" customWidth="1"/>
    <col min="6913" max="6913" width="23.88671875" style="4" customWidth="1"/>
    <col min="6914" max="6914" width="23.88671875" style="4"/>
    <col min="6915" max="6915" width="45.33203125" style="4" customWidth="1"/>
    <col min="6916" max="6916" width="23.88671875" style="4" customWidth="1"/>
    <col min="6917" max="6918" width="38" style="4" customWidth="1"/>
    <col min="6919" max="6920" width="20.88671875" style="4" customWidth="1"/>
    <col min="6921" max="6921" width="16.6640625" style="4" bestFit="1" customWidth="1"/>
    <col min="6922" max="6933" width="21.6640625" style="4" customWidth="1"/>
    <col min="6934" max="6934" width="20.109375" style="4" customWidth="1"/>
    <col min="6935" max="6935" width="8" style="4" customWidth="1"/>
    <col min="6936" max="7163" width="9.109375" style="4" customWidth="1"/>
    <col min="7164" max="7164" width="0.109375" style="4" customWidth="1"/>
    <col min="7165" max="7165" width="23.88671875" style="4" customWidth="1"/>
    <col min="7166" max="7166" width="38.6640625" style="4" customWidth="1"/>
    <col min="7167" max="7167" width="23.88671875" style="4" customWidth="1"/>
    <col min="7168" max="7168" width="26" style="4" customWidth="1"/>
    <col min="7169" max="7169" width="23.88671875" style="4" customWidth="1"/>
    <col min="7170" max="7170" width="23.88671875" style="4"/>
    <col min="7171" max="7171" width="45.33203125" style="4" customWidth="1"/>
    <col min="7172" max="7172" width="23.88671875" style="4" customWidth="1"/>
    <col min="7173" max="7174" width="38" style="4" customWidth="1"/>
    <col min="7175" max="7176" width="20.88671875" style="4" customWidth="1"/>
    <col min="7177" max="7177" width="16.6640625" style="4" bestFit="1" customWidth="1"/>
    <col min="7178" max="7189" width="21.6640625" style="4" customWidth="1"/>
    <col min="7190" max="7190" width="20.109375" style="4" customWidth="1"/>
    <col min="7191" max="7191" width="8" style="4" customWidth="1"/>
    <col min="7192" max="7419" width="9.109375" style="4" customWidth="1"/>
    <col min="7420" max="7420" width="0.109375" style="4" customWidth="1"/>
    <col min="7421" max="7421" width="23.88671875" style="4" customWidth="1"/>
    <col min="7422" max="7422" width="38.6640625" style="4" customWidth="1"/>
    <col min="7423" max="7423" width="23.88671875" style="4" customWidth="1"/>
    <col min="7424" max="7424" width="26" style="4" customWidth="1"/>
    <col min="7425" max="7425" width="23.88671875" style="4" customWidth="1"/>
    <col min="7426" max="7426" width="23.88671875" style="4"/>
    <col min="7427" max="7427" width="45.33203125" style="4" customWidth="1"/>
    <col min="7428" max="7428" width="23.88671875" style="4" customWidth="1"/>
    <col min="7429" max="7430" width="38" style="4" customWidth="1"/>
    <col min="7431" max="7432" width="20.88671875" style="4" customWidth="1"/>
    <col min="7433" max="7433" width="16.6640625" style="4" bestFit="1" customWidth="1"/>
    <col min="7434" max="7445" width="21.6640625" style="4" customWidth="1"/>
    <col min="7446" max="7446" width="20.109375" style="4" customWidth="1"/>
    <col min="7447" max="7447" width="8" style="4" customWidth="1"/>
    <col min="7448" max="7675" width="9.109375" style="4" customWidth="1"/>
    <col min="7676" max="7676" width="0.109375" style="4" customWidth="1"/>
    <col min="7677" max="7677" width="23.88671875" style="4" customWidth="1"/>
    <col min="7678" max="7678" width="38.6640625" style="4" customWidth="1"/>
    <col min="7679" max="7679" width="23.88671875" style="4" customWidth="1"/>
    <col min="7680" max="7680" width="26" style="4" customWidth="1"/>
    <col min="7681" max="7681" width="23.88671875" style="4" customWidth="1"/>
    <col min="7682" max="7682" width="23.88671875" style="4"/>
    <col min="7683" max="7683" width="45.33203125" style="4" customWidth="1"/>
    <col min="7684" max="7684" width="23.88671875" style="4" customWidth="1"/>
    <col min="7685" max="7686" width="38" style="4" customWidth="1"/>
    <col min="7687" max="7688" width="20.88671875" style="4" customWidth="1"/>
    <col min="7689" max="7689" width="16.6640625" style="4" bestFit="1" customWidth="1"/>
    <col min="7690" max="7701" width="21.6640625" style="4" customWidth="1"/>
    <col min="7702" max="7702" width="20.109375" style="4" customWidth="1"/>
    <col min="7703" max="7703" width="8" style="4" customWidth="1"/>
    <col min="7704" max="7931" width="9.109375" style="4" customWidth="1"/>
    <col min="7932" max="7932" width="0.109375" style="4" customWidth="1"/>
    <col min="7933" max="7933" width="23.88671875" style="4" customWidth="1"/>
    <col min="7934" max="7934" width="38.6640625" style="4" customWidth="1"/>
    <col min="7935" max="7935" width="23.88671875" style="4" customWidth="1"/>
    <col min="7936" max="7936" width="26" style="4" customWidth="1"/>
    <col min="7937" max="7937" width="23.88671875" style="4" customWidth="1"/>
    <col min="7938" max="7938" width="23.88671875" style="4"/>
    <col min="7939" max="7939" width="45.33203125" style="4" customWidth="1"/>
    <col min="7940" max="7940" width="23.88671875" style="4" customWidth="1"/>
    <col min="7941" max="7942" width="38" style="4" customWidth="1"/>
    <col min="7943" max="7944" width="20.88671875" style="4" customWidth="1"/>
    <col min="7945" max="7945" width="16.6640625" style="4" bestFit="1" customWidth="1"/>
    <col min="7946" max="7957" width="21.6640625" style="4" customWidth="1"/>
    <col min="7958" max="7958" width="20.109375" style="4" customWidth="1"/>
    <col min="7959" max="7959" width="8" style="4" customWidth="1"/>
    <col min="7960" max="8187" width="9.109375" style="4" customWidth="1"/>
    <col min="8188" max="8188" width="0.109375" style="4" customWidth="1"/>
    <col min="8189" max="8189" width="23.88671875" style="4" customWidth="1"/>
    <col min="8190" max="8190" width="38.6640625" style="4" customWidth="1"/>
    <col min="8191" max="8191" width="23.88671875" style="4" customWidth="1"/>
    <col min="8192" max="8192" width="26" style="4" customWidth="1"/>
    <col min="8193" max="8193" width="23.88671875" style="4" customWidth="1"/>
    <col min="8194" max="8194" width="23.88671875" style="4"/>
    <col min="8195" max="8195" width="45.33203125" style="4" customWidth="1"/>
    <col min="8196" max="8196" width="23.88671875" style="4" customWidth="1"/>
    <col min="8197" max="8198" width="38" style="4" customWidth="1"/>
    <col min="8199" max="8200" width="20.88671875" style="4" customWidth="1"/>
    <col min="8201" max="8201" width="16.6640625" style="4" bestFit="1" customWidth="1"/>
    <col min="8202" max="8213" width="21.6640625" style="4" customWidth="1"/>
    <col min="8214" max="8214" width="20.109375" style="4" customWidth="1"/>
    <col min="8215" max="8215" width="8" style="4" customWidth="1"/>
    <col min="8216" max="8443" width="9.109375" style="4" customWidth="1"/>
    <col min="8444" max="8444" width="0.109375" style="4" customWidth="1"/>
    <col min="8445" max="8445" width="23.88671875" style="4" customWidth="1"/>
    <col min="8446" max="8446" width="38.6640625" style="4" customWidth="1"/>
    <col min="8447" max="8447" width="23.88671875" style="4" customWidth="1"/>
    <col min="8448" max="8448" width="26" style="4" customWidth="1"/>
    <col min="8449" max="8449" width="23.88671875" style="4" customWidth="1"/>
    <col min="8450" max="8450" width="23.88671875" style="4"/>
    <col min="8451" max="8451" width="45.33203125" style="4" customWidth="1"/>
    <col min="8452" max="8452" width="23.88671875" style="4" customWidth="1"/>
    <col min="8453" max="8454" width="38" style="4" customWidth="1"/>
    <col min="8455" max="8456" width="20.88671875" style="4" customWidth="1"/>
    <col min="8457" max="8457" width="16.6640625" style="4" bestFit="1" customWidth="1"/>
    <col min="8458" max="8469" width="21.6640625" style="4" customWidth="1"/>
    <col min="8470" max="8470" width="20.109375" style="4" customWidth="1"/>
    <col min="8471" max="8471" width="8" style="4" customWidth="1"/>
    <col min="8472" max="8699" width="9.109375" style="4" customWidth="1"/>
    <col min="8700" max="8700" width="0.109375" style="4" customWidth="1"/>
    <col min="8701" max="8701" width="23.88671875" style="4" customWidth="1"/>
    <col min="8702" max="8702" width="38.6640625" style="4" customWidth="1"/>
    <col min="8703" max="8703" width="23.88671875" style="4" customWidth="1"/>
    <col min="8704" max="8704" width="26" style="4" customWidth="1"/>
    <col min="8705" max="8705" width="23.88671875" style="4" customWidth="1"/>
    <col min="8706" max="8706" width="23.88671875" style="4"/>
    <col min="8707" max="8707" width="45.33203125" style="4" customWidth="1"/>
    <col min="8708" max="8708" width="23.88671875" style="4" customWidth="1"/>
    <col min="8709" max="8710" width="38" style="4" customWidth="1"/>
    <col min="8711" max="8712" width="20.88671875" style="4" customWidth="1"/>
    <col min="8713" max="8713" width="16.6640625" style="4" bestFit="1" customWidth="1"/>
    <col min="8714" max="8725" width="21.6640625" style="4" customWidth="1"/>
    <col min="8726" max="8726" width="20.109375" style="4" customWidth="1"/>
    <col min="8727" max="8727" width="8" style="4" customWidth="1"/>
    <col min="8728" max="8955" width="9.109375" style="4" customWidth="1"/>
    <col min="8956" max="8956" width="0.109375" style="4" customWidth="1"/>
    <col min="8957" max="8957" width="23.88671875" style="4" customWidth="1"/>
    <col min="8958" max="8958" width="38.6640625" style="4" customWidth="1"/>
    <col min="8959" max="8959" width="23.88671875" style="4" customWidth="1"/>
    <col min="8960" max="8960" width="26" style="4" customWidth="1"/>
    <col min="8961" max="8961" width="23.88671875" style="4" customWidth="1"/>
    <col min="8962" max="8962" width="23.88671875" style="4"/>
    <col min="8963" max="8963" width="45.33203125" style="4" customWidth="1"/>
    <col min="8964" max="8964" width="23.88671875" style="4" customWidth="1"/>
    <col min="8965" max="8966" width="38" style="4" customWidth="1"/>
    <col min="8967" max="8968" width="20.88671875" style="4" customWidth="1"/>
    <col min="8969" max="8969" width="16.6640625" style="4" bestFit="1" customWidth="1"/>
    <col min="8970" max="8981" width="21.6640625" style="4" customWidth="1"/>
    <col min="8982" max="8982" width="20.109375" style="4" customWidth="1"/>
    <col min="8983" max="8983" width="8" style="4" customWidth="1"/>
    <col min="8984" max="9211" width="9.109375" style="4" customWidth="1"/>
    <col min="9212" max="9212" width="0.109375" style="4" customWidth="1"/>
    <col min="9213" max="9213" width="23.88671875" style="4" customWidth="1"/>
    <col min="9214" max="9214" width="38.6640625" style="4" customWidth="1"/>
    <col min="9215" max="9215" width="23.88671875" style="4" customWidth="1"/>
    <col min="9216" max="9216" width="26" style="4" customWidth="1"/>
    <col min="9217" max="9217" width="23.88671875" style="4" customWidth="1"/>
    <col min="9218" max="9218" width="23.88671875" style="4"/>
    <col min="9219" max="9219" width="45.33203125" style="4" customWidth="1"/>
    <col min="9220" max="9220" width="23.88671875" style="4" customWidth="1"/>
    <col min="9221" max="9222" width="38" style="4" customWidth="1"/>
    <col min="9223" max="9224" width="20.88671875" style="4" customWidth="1"/>
    <col min="9225" max="9225" width="16.6640625" style="4" bestFit="1" customWidth="1"/>
    <col min="9226" max="9237" width="21.6640625" style="4" customWidth="1"/>
    <col min="9238" max="9238" width="20.109375" style="4" customWidth="1"/>
    <col min="9239" max="9239" width="8" style="4" customWidth="1"/>
    <col min="9240" max="9467" width="9.109375" style="4" customWidth="1"/>
    <col min="9468" max="9468" width="0.109375" style="4" customWidth="1"/>
    <col min="9469" max="9469" width="23.88671875" style="4" customWidth="1"/>
    <col min="9470" max="9470" width="38.6640625" style="4" customWidth="1"/>
    <col min="9471" max="9471" width="23.88671875" style="4" customWidth="1"/>
    <col min="9472" max="9472" width="26" style="4" customWidth="1"/>
    <col min="9473" max="9473" width="23.88671875" style="4" customWidth="1"/>
    <col min="9474" max="9474" width="23.88671875" style="4"/>
    <col min="9475" max="9475" width="45.33203125" style="4" customWidth="1"/>
    <col min="9476" max="9476" width="23.88671875" style="4" customWidth="1"/>
    <col min="9477" max="9478" width="38" style="4" customWidth="1"/>
    <col min="9479" max="9480" width="20.88671875" style="4" customWidth="1"/>
    <col min="9481" max="9481" width="16.6640625" style="4" bestFit="1" customWidth="1"/>
    <col min="9482" max="9493" width="21.6640625" style="4" customWidth="1"/>
    <col min="9494" max="9494" width="20.109375" style="4" customWidth="1"/>
    <col min="9495" max="9495" width="8" style="4" customWidth="1"/>
    <col min="9496" max="9723" width="9.109375" style="4" customWidth="1"/>
    <col min="9724" max="9724" width="0.109375" style="4" customWidth="1"/>
    <col min="9725" max="9725" width="23.88671875" style="4" customWidth="1"/>
    <col min="9726" max="9726" width="38.6640625" style="4" customWidth="1"/>
    <col min="9727" max="9727" width="23.88671875" style="4" customWidth="1"/>
    <col min="9728" max="9728" width="26" style="4" customWidth="1"/>
    <col min="9729" max="9729" width="23.88671875" style="4" customWidth="1"/>
    <col min="9730" max="9730" width="23.88671875" style="4"/>
    <col min="9731" max="9731" width="45.33203125" style="4" customWidth="1"/>
    <col min="9732" max="9732" width="23.88671875" style="4" customWidth="1"/>
    <col min="9733" max="9734" width="38" style="4" customWidth="1"/>
    <col min="9735" max="9736" width="20.88671875" style="4" customWidth="1"/>
    <col min="9737" max="9737" width="16.6640625" style="4" bestFit="1" customWidth="1"/>
    <col min="9738" max="9749" width="21.6640625" style="4" customWidth="1"/>
    <col min="9750" max="9750" width="20.109375" style="4" customWidth="1"/>
    <col min="9751" max="9751" width="8" style="4" customWidth="1"/>
    <col min="9752" max="9979" width="9.109375" style="4" customWidth="1"/>
    <col min="9980" max="9980" width="0.109375" style="4" customWidth="1"/>
    <col min="9981" max="9981" width="23.88671875" style="4" customWidth="1"/>
    <col min="9982" max="9982" width="38.6640625" style="4" customWidth="1"/>
    <col min="9983" max="9983" width="23.88671875" style="4" customWidth="1"/>
    <col min="9984" max="9984" width="26" style="4" customWidth="1"/>
    <col min="9985" max="9985" width="23.88671875" style="4" customWidth="1"/>
    <col min="9986" max="9986" width="23.88671875" style="4"/>
    <col min="9987" max="9987" width="45.33203125" style="4" customWidth="1"/>
    <col min="9988" max="9988" width="23.88671875" style="4" customWidth="1"/>
    <col min="9989" max="9990" width="38" style="4" customWidth="1"/>
    <col min="9991" max="9992" width="20.88671875" style="4" customWidth="1"/>
    <col min="9993" max="9993" width="16.6640625" style="4" bestFit="1" customWidth="1"/>
    <col min="9994" max="10005" width="21.6640625" style="4" customWidth="1"/>
    <col min="10006" max="10006" width="20.109375" style="4" customWidth="1"/>
    <col min="10007" max="10007" width="8" style="4" customWidth="1"/>
    <col min="10008" max="10235" width="9.109375" style="4" customWidth="1"/>
    <col min="10236" max="10236" width="0.109375" style="4" customWidth="1"/>
    <col min="10237" max="10237" width="23.88671875" style="4" customWidth="1"/>
    <col min="10238" max="10238" width="38.6640625" style="4" customWidth="1"/>
    <col min="10239" max="10239" width="23.88671875" style="4" customWidth="1"/>
    <col min="10240" max="10240" width="26" style="4" customWidth="1"/>
    <col min="10241" max="10241" width="23.88671875" style="4" customWidth="1"/>
    <col min="10242" max="10242" width="23.88671875" style="4"/>
    <col min="10243" max="10243" width="45.33203125" style="4" customWidth="1"/>
    <col min="10244" max="10244" width="23.88671875" style="4" customWidth="1"/>
    <col min="10245" max="10246" width="38" style="4" customWidth="1"/>
    <col min="10247" max="10248" width="20.88671875" style="4" customWidth="1"/>
    <col min="10249" max="10249" width="16.6640625" style="4" bestFit="1" customWidth="1"/>
    <col min="10250" max="10261" width="21.6640625" style="4" customWidth="1"/>
    <col min="10262" max="10262" width="20.109375" style="4" customWidth="1"/>
    <col min="10263" max="10263" width="8" style="4" customWidth="1"/>
    <col min="10264" max="10491" width="9.109375" style="4" customWidth="1"/>
    <col min="10492" max="10492" width="0.109375" style="4" customWidth="1"/>
    <col min="10493" max="10493" width="23.88671875" style="4" customWidth="1"/>
    <col min="10494" max="10494" width="38.6640625" style="4" customWidth="1"/>
    <col min="10495" max="10495" width="23.88671875" style="4" customWidth="1"/>
    <col min="10496" max="10496" width="26" style="4" customWidth="1"/>
    <col min="10497" max="10497" width="23.88671875" style="4" customWidth="1"/>
    <col min="10498" max="10498" width="23.88671875" style="4"/>
    <col min="10499" max="10499" width="45.33203125" style="4" customWidth="1"/>
    <col min="10500" max="10500" width="23.88671875" style="4" customWidth="1"/>
    <col min="10501" max="10502" width="38" style="4" customWidth="1"/>
    <col min="10503" max="10504" width="20.88671875" style="4" customWidth="1"/>
    <col min="10505" max="10505" width="16.6640625" style="4" bestFit="1" customWidth="1"/>
    <col min="10506" max="10517" width="21.6640625" style="4" customWidth="1"/>
    <col min="10518" max="10518" width="20.109375" style="4" customWidth="1"/>
    <col min="10519" max="10519" width="8" style="4" customWidth="1"/>
    <col min="10520" max="10747" width="9.109375" style="4" customWidth="1"/>
    <col min="10748" max="10748" width="0.109375" style="4" customWidth="1"/>
    <col min="10749" max="10749" width="23.88671875" style="4" customWidth="1"/>
    <col min="10750" max="10750" width="38.6640625" style="4" customWidth="1"/>
    <col min="10751" max="10751" width="23.88671875" style="4" customWidth="1"/>
    <col min="10752" max="10752" width="26" style="4" customWidth="1"/>
    <col min="10753" max="10753" width="23.88671875" style="4" customWidth="1"/>
    <col min="10754" max="10754" width="23.88671875" style="4"/>
    <col min="10755" max="10755" width="45.33203125" style="4" customWidth="1"/>
    <col min="10756" max="10756" width="23.88671875" style="4" customWidth="1"/>
    <col min="10757" max="10758" width="38" style="4" customWidth="1"/>
    <col min="10759" max="10760" width="20.88671875" style="4" customWidth="1"/>
    <col min="10761" max="10761" width="16.6640625" style="4" bestFit="1" customWidth="1"/>
    <col min="10762" max="10773" width="21.6640625" style="4" customWidth="1"/>
    <col min="10774" max="10774" width="20.109375" style="4" customWidth="1"/>
    <col min="10775" max="10775" width="8" style="4" customWidth="1"/>
    <col min="10776" max="11003" width="9.109375" style="4" customWidth="1"/>
    <col min="11004" max="11004" width="0.109375" style="4" customWidth="1"/>
    <col min="11005" max="11005" width="23.88671875" style="4" customWidth="1"/>
    <col min="11006" max="11006" width="38.6640625" style="4" customWidth="1"/>
    <col min="11007" max="11007" width="23.88671875" style="4" customWidth="1"/>
    <col min="11008" max="11008" width="26" style="4" customWidth="1"/>
    <col min="11009" max="11009" width="23.88671875" style="4" customWidth="1"/>
    <col min="11010" max="11010" width="23.88671875" style="4"/>
    <col min="11011" max="11011" width="45.33203125" style="4" customWidth="1"/>
    <col min="11012" max="11012" width="23.88671875" style="4" customWidth="1"/>
    <col min="11013" max="11014" width="38" style="4" customWidth="1"/>
    <col min="11015" max="11016" width="20.88671875" style="4" customWidth="1"/>
    <col min="11017" max="11017" width="16.6640625" style="4" bestFit="1" customWidth="1"/>
    <col min="11018" max="11029" width="21.6640625" style="4" customWidth="1"/>
    <col min="11030" max="11030" width="20.109375" style="4" customWidth="1"/>
    <col min="11031" max="11031" width="8" style="4" customWidth="1"/>
    <col min="11032" max="11259" width="9.109375" style="4" customWidth="1"/>
    <col min="11260" max="11260" width="0.109375" style="4" customWidth="1"/>
    <col min="11261" max="11261" width="23.88671875" style="4" customWidth="1"/>
    <col min="11262" max="11262" width="38.6640625" style="4" customWidth="1"/>
    <col min="11263" max="11263" width="23.88671875" style="4" customWidth="1"/>
    <col min="11264" max="11264" width="26" style="4" customWidth="1"/>
    <col min="11265" max="11265" width="23.88671875" style="4" customWidth="1"/>
    <col min="11266" max="11266" width="23.88671875" style="4"/>
    <col min="11267" max="11267" width="45.33203125" style="4" customWidth="1"/>
    <col min="11268" max="11268" width="23.88671875" style="4" customWidth="1"/>
    <col min="11269" max="11270" width="38" style="4" customWidth="1"/>
    <col min="11271" max="11272" width="20.88671875" style="4" customWidth="1"/>
    <col min="11273" max="11273" width="16.6640625" style="4" bestFit="1" customWidth="1"/>
    <col min="11274" max="11285" width="21.6640625" style="4" customWidth="1"/>
    <col min="11286" max="11286" width="20.109375" style="4" customWidth="1"/>
    <col min="11287" max="11287" width="8" style="4" customWidth="1"/>
    <col min="11288" max="11515" width="9.109375" style="4" customWidth="1"/>
    <col min="11516" max="11516" width="0.109375" style="4" customWidth="1"/>
    <col min="11517" max="11517" width="23.88671875" style="4" customWidth="1"/>
    <col min="11518" max="11518" width="38.6640625" style="4" customWidth="1"/>
    <col min="11519" max="11519" width="23.88671875" style="4" customWidth="1"/>
    <col min="11520" max="11520" width="26" style="4" customWidth="1"/>
    <col min="11521" max="11521" width="23.88671875" style="4" customWidth="1"/>
    <col min="11522" max="11522" width="23.88671875" style="4"/>
    <col min="11523" max="11523" width="45.33203125" style="4" customWidth="1"/>
    <col min="11524" max="11524" width="23.88671875" style="4" customWidth="1"/>
    <col min="11525" max="11526" width="38" style="4" customWidth="1"/>
    <col min="11527" max="11528" width="20.88671875" style="4" customWidth="1"/>
    <col min="11529" max="11529" width="16.6640625" style="4" bestFit="1" customWidth="1"/>
    <col min="11530" max="11541" width="21.6640625" style="4" customWidth="1"/>
    <col min="11542" max="11542" width="20.109375" style="4" customWidth="1"/>
    <col min="11543" max="11543" width="8" style="4" customWidth="1"/>
    <col min="11544" max="11771" width="9.109375" style="4" customWidth="1"/>
    <col min="11772" max="11772" width="0.109375" style="4" customWidth="1"/>
    <col min="11773" max="11773" width="23.88671875" style="4" customWidth="1"/>
    <col min="11774" max="11774" width="38.6640625" style="4" customWidth="1"/>
    <col min="11775" max="11775" width="23.88671875" style="4" customWidth="1"/>
    <col min="11776" max="11776" width="26" style="4" customWidth="1"/>
    <col min="11777" max="11777" width="23.88671875" style="4" customWidth="1"/>
    <col min="11778" max="11778" width="23.88671875" style="4"/>
    <col min="11779" max="11779" width="45.33203125" style="4" customWidth="1"/>
    <col min="11780" max="11780" width="23.88671875" style="4" customWidth="1"/>
    <col min="11781" max="11782" width="38" style="4" customWidth="1"/>
    <col min="11783" max="11784" width="20.88671875" style="4" customWidth="1"/>
    <col min="11785" max="11785" width="16.6640625" style="4" bestFit="1" customWidth="1"/>
    <col min="11786" max="11797" width="21.6640625" style="4" customWidth="1"/>
    <col min="11798" max="11798" width="20.109375" style="4" customWidth="1"/>
    <col min="11799" max="11799" width="8" style="4" customWidth="1"/>
    <col min="11800" max="12027" width="9.109375" style="4" customWidth="1"/>
    <col min="12028" max="12028" width="0.109375" style="4" customWidth="1"/>
    <col min="12029" max="12029" width="23.88671875" style="4" customWidth="1"/>
    <col min="12030" max="12030" width="38.6640625" style="4" customWidth="1"/>
    <col min="12031" max="12031" width="23.88671875" style="4" customWidth="1"/>
    <col min="12032" max="12032" width="26" style="4" customWidth="1"/>
    <col min="12033" max="12033" width="23.88671875" style="4" customWidth="1"/>
    <col min="12034" max="12034" width="23.88671875" style="4"/>
    <col min="12035" max="12035" width="45.33203125" style="4" customWidth="1"/>
    <col min="12036" max="12036" width="23.88671875" style="4" customWidth="1"/>
    <col min="12037" max="12038" width="38" style="4" customWidth="1"/>
    <col min="12039" max="12040" width="20.88671875" style="4" customWidth="1"/>
    <col min="12041" max="12041" width="16.6640625" style="4" bestFit="1" customWidth="1"/>
    <col min="12042" max="12053" width="21.6640625" style="4" customWidth="1"/>
    <col min="12054" max="12054" width="20.109375" style="4" customWidth="1"/>
    <col min="12055" max="12055" width="8" style="4" customWidth="1"/>
    <col min="12056" max="12283" width="9.109375" style="4" customWidth="1"/>
    <col min="12284" max="12284" width="0.109375" style="4" customWidth="1"/>
    <col min="12285" max="12285" width="23.88671875" style="4" customWidth="1"/>
    <col min="12286" max="12286" width="38.6640625" style="4" customWidth="1"/>
    <col min="12287" max="12287" width="23.88671875" style="4" customWidth="1"/>
    <col min="12288" max="12288" width="26" style="4" customWidth="1"/>
    <col min="12289" max="12289" width="23.88671875" style="4" customWidth="1"/>
    <col min="12290" max="12290" width="23.88671875" style="4"/>
    <col min="12291" max="12291" width="45.33203125" style="4" customWidth="1"/>
    <col min="12292" max="12292" width="23.88671875" style="4" customWidth="1"/>
    <col min="12293" max="12294" width="38" style="4" customWidth="1"/>
    <col min="12295" max="12296" width="20.88671875" style="4" customWidth="1"/>
    <col min="12297" max="12297" width="16.6640625" style="4" bestFit="1" customWidth="1"/>
    <col min="12298" max="12309" width="21.6640625" style="4" customWidth="1"/>
    <col min="12310" max="12310" width="20.109375" style="4" customWidth="1"/>
    <col min="12311" max="12311" width="8" style="4" customWidth="1"/>
    <col min="12312" max="12539" width="9.109375" style="4" customWidth="1"/>
    <col min="12540" max="12540" width="0.109375" style="4" customWidth="1"/>
    <col min="12541" max="12541" width="23.88671875" style="4" customWidth="1"/>
    <col min="12542" max="12542" width="38.6640625" style="4" customWidth="1"/>
    <col min="12543" max="12543" width="23.88671875" style="4" customWidth="1"/>
    <col min="12544" max="12544" width="26" style="4" customWidth="1"/>
    <col min="12545" max="12545" width="23.88671875" style="4" customWidth="1"/>
    <col min="12546" max="12546" width="23.88671875" style="4"/>
    <col min="12547" max="12547" width="45.33203125" style="4" customWidth="1"/>
    <col min="12548" max="12548" width="23.88671875" style="4" customWidth="1"/>
    <col min="12549" max="12550" width="38" style="4" customWidth="1"/>
    <col min="12551" max="12552" width="20.88671875" style="4" customWidth="1"/>
    <col min="12553" max="12553" width="16.6640625" style="4" bestFit="1" customWidth="1"/>
    <col min="12554" max="12565" width="21.6640625" style="4" customWidth="1"/>
    <col min="12566" max="12566" width="20.109375" style="4" customWidth="1"/>
    <col min="12567" max="12567" width="8" style="4" customWidth="1"/>
    <col min="12568" max="12795" width="9.109375" style="4" customWidth="1"/>
    <col min="12796" max="12796" width="0.109375" style="4" customWidth="1"/>
    <col min="12797" max="12797" width="23.88671875" style="4" customWidth="1"/>
    <col min="12798" max="12798" width="38.6640625" style="4" customWidth="1"/>
    <col min="12799" max="12799" width="23.88671875" style="4" customWidth="1"/>
    <col min="12800" max="12800" width="26" style="4" customWidth="1"/>
    <col min="12801" max="12801" width="23.88671875" style="4" customWidth="1"/>
    <col min="12802" max="12802" width="23.88671875" style="4"/>
    <col min="12803" max="12803" width="45.33203125" style="4" customWidth="1"/>
    <col min="12804" max="12804" width="23.88671875" style="4" customWidth="1"/>
    <col min="12805" max="12806" width="38" style="4" customWidth="1"/>
    <col min="12807" max="12808" width="20.88671875" style="4" customWidth="1"/>
    <col min="12809" max="12809" width="16.6640625" style="4" bestFit="1" customWidth="1"/>
    <col min="12810" max="12821" width="21.6640625" style="4" customWidth="1"/>
    <col min="12822" max="12822" width="20.109375" style="4" customWidth="1"/>
    <col min="12823" max="12823" width="8" style="4" customWidth="1"/>
    <col min="12824" max="13051" width="9.109375" style="4" customWidth="1"/>
    <col min="13052" max="13052" width="0.109375" style="4" customWidth="1"/>
    <col min="13053" max="13053" width="23.88671875" style="4" customWidth="1"/>
    <col min="13054" max="13054" width="38.6640625" style="4" customWidth="1"/>
    <col min="13055" max="13055" width="23.88671875" style="4" customWidth="1"/>
    <col min="13056" max="13056" width="26" style="4" customWidth="1"/>
    <col min="13057" max="13057" width="23.88671875" style="4" customWidth="1"/>
    <col min="13058" max="13058" width="23.88671875" style="4"/>
    <col min="13059" max="13059" width="45.33203125" style="4" customWidth="1"/>
    <col min="13060" max="13060" width="23.88671875" style="4" customWidth="1"/>
    <col min="13061" max="13062" width="38" style="4" customWidth="1"/>
    <col min="13063" max="13064" width="20.88671875" style="4" customWidth="1"/>
    <col min="13065" max="13065" width="16.6640625" style="4" bestFit="1" customWidth="1"/>
    <col min="13066" max="13077" width="21.6640625" style="4" customWidth="1"/>
    <col min="13078" max="13078" width="20.109375" style="4" customWidth="1"/>
    <col min="13079" max="13079" width="8" style="4" customWidth="1"/>
    <col min="13080" max="13307" width="9.109375" style="4" customWidth="1"/>
    <col min="13308" max="13308" width="0.109375" style="4" customWidth="1"/>
    <col min="13309" max="13309" width="23.88671875" style="4" customWidth="1"/>
    <col min="13310" max="13310" width="38.6640625" style="4" customWidth="1"/>
    <col min="13311" max="13311" width="23.88671875" style="4" customWidth="1"/>
    <col min="13312" max="13312" width="26" style="4" customWidth="1"/>
    <col min="13313" max="13313" width="23.88671875" style="4" customWidth="1"/>
    <col min="13314" max="13314" width="23.88671875" style="4"/>
    <col min="13315" max="13315" width="45.33203125" style="4" customWidth="1"/>
    <col min="13316" max="13316" width="23.88671875" style="4" customWidth="1"/>
    <col min="13317" max="13318" width="38" style="4" customWidth="1"/>
    <col min="13319" max="13320" width="20.88671875" style="4" customWidth="1"/>
    <col min="13321" max="13321" width="16.6640625" style="4" bestFit="1" customWidth="1"/>
    <col min="13322" max="13333" width="21.6640625" style="4" customWidth="1"/>
    <col min="13334" max="13334" width="20.109375" style="4" customWidth="1"/>
    <col min="13335" max="13335" width="8" style="4" customWidth="1"/>
    <col min="13336" max="13563" width="9.109375" style="4" customWidth="1"/>
    <col min="13564" max="13564" width="0.109375" style="4" customWidth="1"/>
    <col min="13565" max="13565" width="23.88671875" style="4" customWidth="1"/>
    <col min="13566" max="13566" width="38.6640625" style="4" customWidth="1"/>
    <col min="13567" max="13567" width="23.88671875" style="4" customWidth="1"/>
    <col min="13568" max="13568" width="26" style="4" customWidth="1"/>
    <col min="13569" max="13569" width="23.88671875" style="4" customWidth="1"/>
    <col min="13570" max="13570" width="23.88671875" style="4"/>
    <col min="13571" max="13571" width="45.33203125" style="4" customWidth="1"/>
    <col min="13572" max="13572" width="23.88671875" style="4" customWidth="1"/>
    <col min="13573" max="13574" width="38" style="4" customWidth="1"/>
    <col min="13575" max="13576" width="20.88671875" style="4" customWidth="1"/>
    <col min="13577" max="13577" width="16.6640625" style="4" bestFit="1" customWidth="1"/>
    <col min="13578" max="13589" width="21.6640625" style="4" customWidth="1"/>
    <col min="13590" max="13590" width="20.109375" style="4" customWidth="1"/>
    <col min="13591" max="13591" width="8" style="4" customWidth="1"/>
    <col min="13592" max="13819" width="9.109375" style="4" customWidth="1"/>
    <col min="13820" max="13820" width="0.109375" style="4" customWidth="1"/>
    <col min="13821" max="13821" width="23.88671875" style="4" customWidth="1"/>
    <col min="13822" max="13822" width="38.6640625" style="4" customWidth="1"/>
    <col min="13823" max="13823" width="23.88671875" style="4" customWidth="1"/>
    <col min="13824" max="13824" width="26" style="4" customWidth="1"/>
    <col min="13825" max="13825" width="23.88671875" style="4" customWidth="1"/>
    <col min="13826" max="13826" width="23.88671875" style="4"/>
    <col min="13827" max="13827" width="45.33203125" style="4" customWidth="1"/>
    <col min="13828" max="13828" width="23.88671875" style="4" customWidth="1"/>
    <col min="13829" max="13830" width="38" style="4" customWidth="1"/>
    <col min="13831" max="13832" width="20.88671875" style="4" customWidth="1"/>
    <col min="13833" max="13833" width="16.6640625" style="4" bestFit="1" customWidth="1"/>
    <col min="13834" max="13845" width="21.6640625" style="4" customWidth="1"/>
    <col min="13846" max="13846" width="20.109375" style="4" customWidth="1"/>
    <col min="13847" max="13847" width="8" style="4" customWidth="1"/>
    <col min="13848" max="14075" width="9.109375" style="4" customWidth="1"/>
    <col min="14076" max="14076" width="0.109375" style="4" customWidth="1"/>
    <col min="14077" max="14077" width="23.88671875" style="4" customWidth="1"/>
    <col min="14078" max="14078" width="38.6640625" style="4" customWidth="1"/>
    <col min="14079" max="14079" width="23.88671875" style="4" customWidth="1"/>
    <col min="14080" max="14080" width="26" style="4" customWidth="1"/>
    <col min="14081" max="14081" width="23.88671875" style="4" customWidth="1"/>
    <col min="14082" max="14082" width="23.88671875" style="4"/>
    <col min="14083" max="14083" width="45.33203125" style="4" customWidth="1"/>
    <col min="14084" max="14084" width="23.88671875" style="4" customWidth="1"/>
    <col min="14085" max="14086" width="38" style="4" customWidth="1"/>
    <col min="14087" max="14088" width="20.88671875" style="4" customWidth="1"/>
    <col min="14089" max="14089" width="16.6640625" style="4" bestFit="1" customWidth="1"/>
    <col min="14090" max="14101" width="21.6640625" style="4" customWidth="1"/>
    <col min="14102" max="14102" width="20.109375" style="4" customWidth="1"/>
    <col min="14103" max="14103" width="8" style="4" customWidth="1"/>
    <col min="14104" max="14331" width="9.109375" style="4" customWidth="1"/>
    <col min="14332" max="14332" width="0.109375" style="4" customWidth="1"/>
    <col min="14333" max="14333" width="23.88671875" style="4" customWidth="1"/>
    <col min="14334" max="14334" width="38.6640625" style="4" customWidth="1"/>
    <col min="14335" max="14335" width="23.88671875" style="4" customWidth="1"/>
    <col min="14336" max="14336" width="26" style="4" customWidth="1"/>
    <col min="14337" max="14337" width="23.88671875" style="4" customWidth="1"/>
    <col min="14338" max="14338" width="23.88671875" style="4"/>
    <col min="14339" max="14339" width="45.33203125" style="4" customWidth="1"/>
    <col min="14340" max="14340" width="23.88671875" style="4" customWidth="1"/>
    <col min="14341" max="14342" width="38" style="4" customWidth="1"/>
    <col min="14343" max="14344" width="20.88671875" style="4" customWidth="1"/>
    <col min="14345" max="14345" width="16.6640625" style="4" bestFit="1" customWidth="1"/>
    <col min="14346" max="14357" width="21.6640625" style="4" customWidth="1"/>
    <col min="14358" max="14358" width="20.109375" style="4" customWidth="1"/>
    <col min="14359" max="14359" width="8" style="4" customWidth="1"/>
    <col min="14360" max="14587" width="9.109375" style="4" customWidth="1"/>
    <col min="14588" max="14588" width="0.109375" style="4" customWidth="1"/>
    <col min="14589" max="14589" width="23.88671875" style="4" customWidth="1"/>
    <col min="14590" max="14590" width="38.6640625" style="4" customWidth="1"/>
    <col min="14591" max="14591" width="23.88671875" style="4" customWidth="1"/>
    <col min="14592" max="14592" width="26" style="4" customWidth="1"/>
    <col min="14593" max="14593" width="23.88671875" style="4" customWidth="1"/>
    <col min="14594" max="14594" width="23.88671875" style="4"/>
    <col min="14595" max="14595" width="45.33203125" style="4" customWidth="1"/>
    <col min="14596" max="14596" width="23.88671875" style="4" customWidth="1"/>
    <col min="14597" max="14598" width="38" style="4" customWidth="1"/>
    <col min="14599" max="14600" width="20.88671875" style="4" customWidth="1"/>
    <col min="14601" max="14601" width="16.6640625" style="4" bestFit="1" customWidth="1"/>
    <col min="14602" max="14613" width="21.6640625" style="4" customWidth="1"/>
    <col min="14614" max="14614" width="20.109375" style="4" customWidth="1"/>
    <col min="14615" max="14615" width="8" style="4" customWidth="1"/>
    <col min="14616" max="14843" width="9.109375" style="4" customWidth="1"/>
    <col min="14844" max="14844" width="0.109375" style="4" customWidth="1"/>
    <col min="14845" max="14845" width="23.88671875" style="4" customWidth="1"/>
    <col min="14846" max="14846" width="38.6640625" style="4" customWidth="1"/>
    <col min="14847" max="14847" width="23.88671875" style="4" customWidth="1"/>
    <col min="14848" max="14848" width="26" style="4" customWidth="1"/>
    <col min="14849" max="14849" width="23.88671875" style="4" customWidth="1"/>
    <col min="14850" max="14850" width="23.88671875" style="4"/>
    <col min="14851" max="14851" width="45.33203125" style="4" customWidth="1"/>
    <col min="14852" max="14852" width="23.88671875" style="4" customWidth="1"/>
    <col min="14853" max="14854" width="38" style="4" customWidth="1"/>
    <col min="14855" max="14856" width="20.88671875" style="4" customWidth="1"/>
    <col min="14857" max="14857" width="16.6640625" style="4" bestFit="1" customWidth="1"/>
    <col min="14858" max="14869" width="21.6640625" style="4" customWidth="1"/>
    <col min="14870" max="14870" width="20.109375" style="4" customWidth="1"/>
    <col min="14871" max="14871" width="8" style="4" customWidth="1"/>
    <col min="14872" max="15099" width="9.109375" style="4" customWidth="1"/>
    <col min="15100" max="15100" width="0.109375" style="4" customWidth="1"/>
    <col min="15101" max="15101" width="23.88671875" style="4" customWidth="1"/>
    <col min="15102" max="15102" width="38.6640625" style="4" customWidth="1"/>
    <col min="15103" max="15103" width="23.88671875" style="4" customWidth="1"/>
    <col min="15104" max="15104" width="26" style="4" customWidth="1"/>
    <col min="15105" max="15105" width="23.88671875" style="4" customWidth="1"/>
    <col min="15106" max="15106" width="23.88671875" style="4"/>
    <col min="15107" max="15107" width="45.33203125" style="4" customWidth="1"/>
    <col min="15108" max="15108" width="23.88671875" style="4" customWidth="1"/>
    <col min="15109" max="15110" width="38" style="4" customWidth="1"/>
    <col min="15111" max="15112" width="20.88671875" style="4" customWidth="1"/>
    <col min="15113" max="15113" width="16.6640625" style="4" bestFit="1" customWidth="1"/>
    <col min="15114" max="15125" width="21.6640625" style="4" customWidth="1"/>
    <col min="15126" max="15126" width="20.109375" style="4" customWidth="1"/>
    <col min="15127" max="15127" width="8" style="4" customWidth="1"/>
    <col min="15128" max="15355" width="9.109375" style="4" customWidth="1"/>
    <col min="15356" max="15356" width="0.109375" style="4" customWidth="1"/>
    <col min="15357" max="15357" width="23.88671875" style="4" customWidth="1"/>
    <col min="15358" max="15358" width="38.6640625" style="4" customWidth="1"/>
    <col min="15359" max="15359" width="23.88671875" style="4" customWidth="1"/>
    <col min="15360" max="15360" width="26" style="4" customWidth="1"/>
    <col min="15361" max="15361" width="23.88671875" style="4" customWidth="1"/>
    <col min="15362" max="15362" width="23.88671875" style="4"/>
    <col min="15363" max="15363" width="45.33203125" style="4" customWidth="1"/>
    <col min="15364" max="15364" width="23.88671875" style="4" customWidth="1"/>
    <col min="15365" max="15366" width="38" style="4" customWidth="1"/>
    <col min="15367" max="15368" width="20.88671875" style="4" customWidth="1"/>
    <col min="15369" max="15369" width="16.6640625" style="4" bestFit="1" customWidth="1"/>
    <col min="15370" max="15381" width="21.6640625" style="4" customWidth="1"/>
    <col min="15382" max="15382" width="20.109375" style="4" customWidth="1"/>
    <col min="15383" max="15383" width="8" style="4" customWidth="1"/>
    <col min="15384" max="15611" width="9.109375" style="4" customWidth="1"/>
    <col min="15612" max="15612" width="0.109375" style="4" customWidth="1"/>
    <col min="15613" max="15613" width="23.88671875" style="4" customWidth="1"/>
    <col min="15614" max="15614" width="38.6640625" style="4" customWidth="1"/>
    <col min="15615" max="15615" width="23.88671875" style="4" customWidth="1"/>
    <col min="15616" max="15616" width="26" style="4" customWidth="1"/>
    <col min="15617" max="15617" width="23.88671875" style="4" customWidth="1"/>
    <col min="15618" max="15618" width="23.88671875" style="4"/>
    <col min="15619" max="15619" width="45.33203125" style="4" customWidth="1"/>
    <col min="15620" max="15620" width="23.88671875" style="4" customWidth="1"/>
    <col min="15621" max="15622" width="38" style="4" customWidth="1"/>
    <col min="15623" max="15624" width="20.88671875" style="4" customWidth="1"/>
    <col min="15625" max="15625" width="16.6640625" style="4" bestFit="1" customWidth="1"/>
    <col min="15626" max="15637" width="21.6640625" style="4" customWidth="1"/>
    <col min="15638" max="15638" width="20.109375" style="4" customWidth="1"/>
    <col min="15639" max="15639" width="8" style="4" customWidth="1"/>
    <col min="15640" max="15867" width="9.109375" style="4" customWidth="1"/>
    <col min="15868" max="15868" width="0.109375" style="4" customWidth="1"/>
    <col min="15869" max="15869" width="23.88671875" style="4" customWidth="1"/>
    <col min="15870" max="15870" width="38.6640625" style="4" customWidth="1"/>
    <col min="15871" max="15871" width="23.88671875" style="4" customWidth="1"/>
    <col min="15872" max="15872" width="26" style="4" customWidth="1"/>
    <col min="15873" max="15873" width="23.88671875" style="4" customWidth="1"/>
    <col min="15874" max="15874" width="23.88671875" style="4"/>
    <col min="15875" max="15875" width="45.33203125" style="4" customWidth="1"/>
    <col min="15876" max="15876" width="23.88671875" style="4" customWidth="1"/>
    <col min="15877" max="15878" width="38" style="4" customWidth="1"/>
    <col min="15879" max="15880" width="20.88671875" style="4" customWidth="1"/>
    <col min="15881" max="15881" width="16.6640625" style="4" bestFit="1" customWidth="1"/>
    <col min="15882" max="15893" width="21.6640625" style="4" customWidth="1"/>
    <col min="15894" max="15894" width="20.109375" style="4" customWidth="1"/>
    <col min="15895" max="15895" width="8" style="4" customWidth="1"/>
    <col min="15896" max="16123" width="9.109375" style="4" customWidth="1"/>
    <col min="16124" max="16124" width="0.109375" style="4" customWidth="1"/>
    <col min="16125" max="16125" width="23.88671875" style="4" customWidth="1"/>
    <col min="16126" max="16126" width="38.6640625" style="4" customWidth="1"/>
    <col min="16127" max="16127" width="23.88671875" style="4" customWidth="1"/>
    <col min="16128" max="16128" width="26" style="4" customWidth="1"/>
    <col min="16129" max="16129" width="23.88671875" style="4" customWidth="1"/>
    <col min="16130" max="16130" width="23.88671875" style="4"/>
    <col min="16131" max="16131" width="45.33203125" style="4" customWidth="1"/>
    <col min="16132" max="16132" width="23.88671875" style="4" customWidth="1"/>
    <col min="16133" max="16134" width="38" style="4" customWidth="1"/>
    <col min="16135" max="16136" width="20.88671875" style="4" customWidth="1"/>
    <col min="16137" max="16137" width="16.6640625" style="4" bestFit="1" customWidth="1"/>
    <col min="16138" max="16149" width="21.6640625" style="4" customWidth="1"/>
    <col min="16150" max="16150" width="20.109375" style="4" customWidth="1"/>
    <col min="16151" max="16151" width="8" style="4" customWidth="1"/>
    <col min="16152" max="16379" width="9.109375" style="4" customWidth="1"/>
    <col min="16380" max="16380" width="0.109375" style="4" customWidth="1"/>
    <col min="16381" max="16381" width="23.88671875" style="4" customWidth="1"/>
    <col min="16382" max="16382" width="38.6640625" style="4" customWidth="1"/>
    <col min="16383" max="16383" width="23.88671875" style="4" customWidth="1"/>
    <col min="16384" max="16384" width="26" style="4" customWidth="1"/>
  </cols>
  <sheetData>
    <row r="1" spans="1:22" ht="14.4" customHeight="1" x14ac:dyDescent="0.25">
      <c r="A1" s="487"/>
      <c r="B1" s="487"/>
      <c r="C1" s="479" t="s">
        <v>33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 t="s">
        <v>27</v>
      </c>
      <c r="V1" s="479" t="s">
        <v>28</v>
      </c>
    </row>
    <row r="2" spans="1:22" ht="14.4" customHeight="1" x14ac:dyDescent="0.25">
      <c r="A2" s="487"/>
      <c r="B2" s="487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</row>
    <row r="3" spans="1:22" ht="14.4" customHeight="1" x14ac:dyDescent="0.25">
      <c r="A3" s="487"/>
      <c r="B3" s="487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</row>
    <row r="4" spans="1:22" ht="14.4" customHeight="1" x14ac:dyDescent="0.25">
      <c r="A4" s="487"/>
      <c r="B4" s="487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 t="s">
        <v>29</v>
      </c>
      <c r="V4" s="489" t="s">
        <v>32</v>
      </c>
    </row>
    <row r="5" spans="1:22" ht="14.4" customHeight="1" x14ac:dyDescent="0.25">
      <c r="A5" s="487"/>
      <c r="B5" s="487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89"/>
    </row>
    <row r="6" spans="1:22" ht="14.4" customHeight="1" x14ac:dyDescent="0.25">
      <c r="A6" s="487"/>
      <c r="B6" s="487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89"/>
    </row>
    <row r="7" spans="1:22" ht="20.399999999999999" customHeight="1" x14ac:dyDescent="0.25">
      <c r="A7" s="487"/>
      <c r="B7" s="487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90" t="s">
        <v>30</v>
      </c>
      <c r="V7" s="479" t="s">
        <v>31</v>
      </c>
    </row>
    <row r="8" spans="1:22" ht="21" customHeight="1" x14ac:dyDescent="0.25">
      <c r="A8" s="487"/>
      <c r="B8" s="48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8"/>
      <c r="S8" s="481" t="s">
        <v>0</v>
      </c>
      <c r="T8" s="483">
        <v>2025</v>
      </c>
      <c r="U8" s="490"/>
      <c r="V8" s="479"/>
    </row>
    <row r="9" spans="1:22" ht="22.5" customHeight="1" x14ac:dyDescent="0.25">
      <c r="A9" s="487"/>
      <c r="B9" s="487"/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80"/>
      <c r="S9" s="482"/>
      <c r="T9" s="484"/>
      <c r="U9" s="490"/>
      <c r="V9" s="479"/>
    </row>
    <row r="10" spans="1:22" ht="24.75" customHeight="1" x14ac:dyDescent="0.25">
      <c r="A10" s="485" t="s">
        <v>1</v>
      </c>
      <c r="B10" s="485"/>
      <c r="C10" s="486" t="s">
        <v>178</v>
      </c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</row>
    <row r="11" spans="1:22" x14ac:dyDescent="0.25">
      <c r="A11" s="9"/>
      <c r="B11" s="9"/>
      <c r="C11" s="10"/>
      <c r="D11" s="10"/>
      <c r="E11" s="10"/>
      <c r="F11" s="10"/>
      <c r="G11" s="10"/>
      <c r="H11" s="10"/>
      <c r="I11" s="10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0"/>
    </row>
    <row r="12" spans="1:22" ht="30.6" customHeight="1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491" t="s">
        <v>2</v>
      </c>
      <c r="K12" s="491"/>
      <c r="L12" s="491"/>
      <c r="M12" s="491" t="s">
        <v>3</v>
      </c>
      <c r="N12" s="491"/>
      <c r="O12" s="491"/>
      <c r="P12" s="491" t="s">
        <v>4</v>
      </c>
      <c r="Q12" s="491"/>
      <c r="R12" s="491"/>
      <c r="S12" s="491" t="s">
        <v>5</v>
      </c>
      <c r="T12" s="491"/>
      <c r="U12" s="491"/>
      <c r="V12" s="600" t="s">
        <v>25</v>
      </c>
    </row>
    <row r="13" spans="1:22" s="5" customFormat="1" ht="41.4" x14ac:dyDescent="0.25">
      <c r="A13" s="12" t="s">
        <v>6</v>
      </c>
      <c r="B13" s="12" t="s">
        <v>7</v>
      </c>
      <c r="C13" s="12" t="s">
        <v>8</v>
      </c>
      <c r="D13" s="12" t="s">
        <v>10</v>
      </c>
      <c r="E13" s="12" t="s">
        <v>9</v>
      </c>
      <c r="F13" s="12" t="s">
        <v>45</v>
      </c>
      <c r="G13" s="12" t="s">
        <v>11</v>
      </c>
      <c r="H13" s="12" t="s">
        <v>34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2" t="s">
        <v>17</v>
      </c>
      <c r="O13" s="12" t="s">
        <v>18</v>
      </c>
      <c r="P13" s="12" t="s">
        <v>19</v>
      </c>
      <c r="Q13" s="12" t="s">
        <v>20</v>
      </c>
      <c r="R13" s="12" t="s">
        <v>21</v>
      </c>
      <c r="S13" s="12" t="s">
        <v>22</v>
      </c>
      <c r="T13" s="12" t="s">
        <v>23</v>
      </c>
      <c r="U13" s="12" t="s">
        <v>24</v>
      </c>
      <c r="V13" s="600"/>
    </row>
    <row r="14" spans="1:22" s="5" customFormat="1" ht="21.75" customHeight="1" x14ac:dyDescent="0.25">
      <c r="A14" s="494" t="s">
        <v>151</v>
      </c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</row>
    <row r="15" spans="1:22" s="5" customFormat="1" ht="24.75" customHeight="1" x14ac:dyDescent="0.25">
      <c r="A15" s="494" t="s">
        <v>189</v>
      </c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</row>
    <row r="16" spans="1:22" s="5" customFormat="1" ht="43.2" customHeight="1" x14ac:dyDescent="0.25">
      <c r="A16" s="494" t="s">
        <v>188</v>
      </c>
      <c r="B16" s="494"/>
      <c r="C16" s="494"/>
      <c r="D16" s="494"/>
      <c r="E16" s="494"/>
      <c r="F16" s="494"/>
      <c r="G16" s="494"/>
      <c r="H16" s="494"/>
      <c r="I16" s="494"/>
      <c r="J16" s="494"/>
      <c r="K16" s="494"/>
      <c r="L16" s="494"/>
      <c r="M16" s="494"/>
      <c r="N16" s="494"/>
      <c r="O16" s="494"/>
      <c r="P16" s="494"/>
      <c r="Q16" s="494"/>
      <c r="R16" s="494"/>
      <c r="S16" s="494"/>
      <c r="T16" s="494"/>
      <c r="U16" s="494"/>
      <c r="V16" s="494"/>
    </row>
    <row r="17" spans="1:22" s="5" customFormat="1" ht="41.4" customHeight="1" x14ac:dyDescent="0.25">
      <c r="A17" s="501" t="s">
        <v>179</v>
      </c>
      <c r="B17" s="502"/>
      <c r="C17" s="502"/>
      <c r="D17" s="502"/>
      <c r="E17" s="502"/>
      <c r="F17" s="502"/>
      <c r="G17" s="99"/>
      <c r="H17" s="90" t="s">
        <v>337</v>
      </c>
      <c r="I17" s="98">
        <f>SUM(I18:I22)</f>
        <v>11250</v>
      </c>
      <c r="J17" s="98">
        <f>SUM(J18:J22)</f>
        <v>400</v>
      </c>
      <c r="K17" s="98">
        <f t="shared" ref="K17:U17" si="0">SUM(K18:K22)</f>
        <v>535</v>
      </c>
      <c r="L17" s="98">
        <f t="shared" si="0"/>
        <v>1135</v>
      </c>
      <c r="M17" s="98">
        <f t="shared" si="0"/>
        <v>1210</v>
      </c>
      <c r="N17" s="98">
        <f t="shared" si="0"/>
        <v>840</v>
      </c>
      <c r="O17" s="98">
        <f t="shared" si="0"/>
        <v>1215</v>
      </c>
      <c r="P17" s="98">
        <f t="shared" si="0"/>
        <v>1115</v>
      </c>
      <c r="Q17" s="98">
        <f t="shared" si="0"/>
        <v>735</v>
      </c>
      <c r="R17" s="98">
        <f t="shared" si="0"/>
        <v>1110</v>
      </c>
      <c r="S17" s="98">
        <f t="shared" si="0"/>
        <v>1110</v>
      </c>
      <c r="T17" s="98">
        <f t="shared" si="0"/>
        <v>735</v>
      </c>
      <c r="U17" s="98">
        <f t="shared" si="0"/>
        <v>1110</v>
      </c>
      <c r="V17" s="587" t="s">
        <v>914</v>
      </c>
    </row>
    <row r="18" spans="1:22" s="6" customFormat="1" ht="84.6" customHeight="1" x14ac:dyDescent="0.25">
      <c r="A18" s="495" t="s">
        <v>771</v>
      </c>
      <c r="B18" s="13"/>
      <c r="C18" s="190" t="s">
        <v>573</v>
      </c>
      <c r="D18" s="389" t="s">
        <v>39</v>
      </c>
      <c r="E18" s="22" t="s">
        <v>308</v>
      </c>
      <c r="F18" s="190" t="s">
        <v>78</v>
      </c>
      <c r="G18" s="15" t="s">
        <v>714</v>
      </c>
      <c r="H18" s="24" t="s">
        <v>337</v>
      </c>
      <c r="I18" s="98">
        <f>SUM(J18:U18)</f>
        <v>1500</v>
      </c>
      <c r="J18" s="98"/>
      <c r="K18" s="98">
        <v>135</v>
      </c>
      <c r="L18" s="98">
        <v>135</v>
      </c>
      <c r="M18" s="98">
        <v>135</v>
      </c>
      <c r="N18" s="98">
        <v>140</v>
      </c>
      <c r="O18" s="98">
        <v>140</v>
      </c>
      <c r="P18" s="98">
        <v>140</v>
      </c>
      <c r="Q18" s="98">
        <v>135</v>
      </c>
      <c r="R18" s="98">
        <v>135</v>
      </c>
      <c r="S18" s="98">
        <v>135</v>
      </c>
      <c r="T18" s="98">
        <v>135</v>
      </c>
      <c r="U18" s="98">
        <v>135</v>
      </c>
      <c r="V18" s="588"/>
    </row>
    <row r="19" spans="1:22" s="6" customFormat="1" ht="84.6" customHeight="1" x14ac:dyDescent="0.25">
      <c r="A19" s="496"/>
      <c r="B19" s="13"/>
      <c r="C19" s="191" t="s">
        <v>405</v>
      </c>
      <c r="D19" s="389" t="s">
        <v>39</v>
      </c>
      <c r="E19" s="22" t="s">
        <v>308</v>
      </c>
      <c r="F19" s="22" t="s">
        <v>310</v>
      </c>
      <c r="G19" s="15" t="s">
        <v>714</v>
      </c>
      <c r="H19" s="24" t="s">
        <v>337</v>
      </c>
      <c r="I19" s="98">
        <f t="shared" ref="I19:I21" si="1">SUM(J19:U19)</f>
        <v>3000</v>
      </c>
      <c r="J19" s="98">
        <v>150</v>
      </c>
      <c r="K19" s="98">
        <v>150</v>
      </c>
      <c r="L19" s="98">
        <v>300</v>
      </c>
      <c r="M19" s="98">
        <v>300</v>
      </c>
      <c r="N19" s="98">
        <v>300</v>
      </c>
      <c r="O19" s="98">
        <v>300</v>
      </c>
      <c r="P19" s="98">
        <v>250</v>
      </c>
      <c r="Q19" s="98">
        <v>250</v>
      </c>
      <c r="R19" s="98">
        <v>250</v>
      </c>
      <c r="S19" s="98">
        <v>250</v>
      </c>
      <c r="T19" s="98">
        <v>250</v>
      </c>
      <c r="U19" s="98">
        <v>250</v>
      </c>
      <c r="V19" s="588"/>
    </row>
    <row r="20" spans="1:22" s="6" customFormat="1" ht="84.6" customHeight="1" x14ac:dyDescent="0.25">
      <c r="A20" s="496"/>
      <c r="B20" s="13"/>
      <c r="C20" s="191" t="s">
        <v>406</v>
      </c>
      <c r="D20" s="389" t="s">
        <v>39</v>
      </c>
      <c r="E20" s="22" t="s">
        <v>308</v>
      </c>
      <c r="F20" s="22" t="s">
        <v>310</v>
      </c>
      <c r="G20" s="15" t="s">
        <v>714</v>
      </c>
      <c r="H20" s="24" t="s">
        <v>337</v>
      </c>
      <c r="I20" s="98">
        <f t="shared" si="1"/>
        <v>2550</v>
      </c>
      <c r="J20" s="98"/>
      <c r="K20" s="98"/>
      <c r="L20" s="98">
        <v>300</v>
      </c>
      <c r="M20" s="98">
        <v>375</v>
      </c>
      <c r="N20" s="98"/>
      <c r="O20" s="98">
        <v>375</v>
      </c>
      <c r="P20" s="98">
        <v>375</v>
      </c>
      <c r="Q20" s="98"/>
      <c r="R20" s="98">
        <v>375</v>
      </c>
      <c r="S20" s="98">
        <v>375</v>
      </c>
      <c r="T20" s="98"/>
      <c r="U20" s="98">
        <v>375</v>
      </c>
      <c r="V20" s="588"/>
    </row>
    <row r="21" spans="1:22" s="6" customFormat="1" ht="84.6" customHeight="1" x14ac:dyDescent="0.25">
      <c r="A21" s="496"/>
      <c r="B21" s="13"/>
      <c r="C21" s="192" t="s">
        <v>407</v>
      </c>
      <c r="D21" s="389" t="s">
        <v>39</v>
      </c>
      <c r="E21" s="22" t="s">
        <v>308</v>
      </c>
      <c r="F21" s="22" t="s">
        <v>408</v>
      </c>
      <c r="G21" s="15" t="s">
        <v>714</v>
      </c>
      <c r="H21" s="24" t="s">
        <v>337</v>
      </c>
      <c r="I21" s="98">
        <f t="shared" si="1"/>
        <v>1500</v>
      </c>
      <c r="J21" s="98">
        <v>150</v>
      </c>
      <c r="K21" s="98">
        <v>150</v>
      </c>
      <c r="L21" s="98">
        <v>300</v>
      </c>
      <c r="M21" s="98">
        <v>100</v>
      </c>
      <c r="N21" s="98">
        <v>100</v>
      </c>
      <c r="O21" s="98">
        <v>100</v>
      </c>
      <c r="P21" s="98">
        <v>100</v>
      </c>
      <c r="Q21" s="98">
        <v>100</v>
      </c>
      <c r="R21" s="98">
        <v>100</v>
      </c>
      <c r="S21" s="98">
        <v>100</v>
      </c>
      <c r="T21" s="98">
        <v>100</v>
      </c>
      <c r="U21" s="98">
        <v>100</v>
      </c>
      <c r="V21" s="588"/>
    </row>
    <row r="22" spans="1:22" s="6" customFormat="1" ht="84.6" customHeight="1" x14ac:dyDescent="0.25">
      <c r="A22" s="497"/>
      <c r="B22" s="13"/>
      <c r="C22" s="192" t="s">
        <v>791</v>
      </c>
      <c r="D22" s="389" t="s">
        <v>39</v>
      </c>
      <c r="E22" s="22" t="s">
        <v>308</v>
      </c>
      <c r="F22" s="22" t="s">
        <v>408</v>
      </c>
      <c r="G22" s="15" t="s">
        <v>714</v>
      </c>
      <c r="H22" s="24" t="s">
        <v>337</v>
      </c>
      <c r="I22" s="98">
        <f>SUM(J22:U22)</f>
        <v>2700</v>
      </c>
      <c r="J22" s="98">
        <v>100</v>
      </c>
      <c r="K22" s="98">
        <v>100</v>
      </c>
      <c r="L22" s="98">
        <v>100</v>
      </c>
      <c r="M22" s="98">
        <v>300</v>
      </c>
      <c r="N22" s="98">
        <v>300</v>
      </c>
      <c r="O22" s="98">
        <v>300</v>
      </c>
      <c r="P22" s="98">
        <v>250</v>
      </c>
      <c r="Q22" s="98">
        <v>250</v>
      </c>
      <c r="R22" s="98">
        <v>250</v>
      </c>
      <c r="S22" s="98">
        <v>250</v>
      </c>
      <c r="T22" s="98">
        <v>250</v>
      </c>
      <c r="U22" s="98">
        <v>250</v>
      </c>
      <c r="V22" s="595"/>
    </row>
    <row r="23" spans="1:22" s="7" customFormat="1" ht="24.75" customHeight="1" x14ac:dyDescent="0.25">
      <c r="A23" s="494" t="s">
        <v>190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</row>
    <row r="24" spans="1:22" s="7" customFormat="1" ht="27.75" customHeight="1" x14ac:dyDescent="0.25">
      <c r="A24" s="494" t="s">
        <v>180</v>
      </c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</row>
    <row r="25" spans="1:22" s="309" customFormat="1" ht="37.200000000000003" customHeight="1" x14ac:dyDescent="0.25">
      <c r="A25" s="494" t="s">
        <v>181</v>
      </c>
      <c r="B25" s="494"/>
      <c r="C25" s="494"/>
      <c r="D25" s="494"/>
      <c r="E25" s="494"/>
      <c r="F25" s="494"/>
      <c r="G25" s="494"/>
      <c r="H25" s="314" t="s">
        <v>169</v>
      </c>
      <c r="I25" s="98">
        <v>1483150</v>
      </c>
      <c r="J25" s="98">
        <v>1483150</v>
      </c>
      <c r="K25" s="98">
        <v>1483150</v>
      </c>
      <c r="L25" s="98">
        <v>1483150</v>
      </c>
      <c r="M25" s="98">
        <v>1483150</v>
      </c>
      <c r="N25" s="98">
        <v>1483150</v>
      </c>
      <c r="O25" s="98">
        <v>1483150</v>
      </c>
      <c r="P25" s="98">
        <v>1483150</v>
      </c>
      <c r="Q25" s="98">
        <v>1483150</v>
      </c>
      <c r="R25" s="98">
        <v>1483150</v>
      </c>
      <c r="S25" s="98">
        <v>1483150</v>
      </c>
      <c r="T25" s="98">
        <v>1483150</v>
      </c>
      <c r="U25" s="98">
        <v>1483150</v>
      </c>
      <c r="V25" s="98">
        <v>29366370800</v>
      </c>
    </row>
    <row r="26" spans="1:22" s="309" customFormat="1" ht="88.95" customHeight="1" x14ac:dyDescent="0.25">
      <c r="A26" s="315" t="s">
        <v>772</v>
      </c>
      <c r="B26" s="316"/>
      <c r="C26" s="315" t="s">
        <v>565</v>
      </c>
      <c r="D26" s="315" t="s">
        <v>39</v>
      </c>
      <c r="E26" s="315" t="s">
        <v>557</v>
      </c>
      <c r="F26" s="315" t="s">
        <v>558</v>
      </c>
      <c r="G26" s="315" t="s">
        <v>572</v>
      </c>
      <c r="H26" s="90" t="s">
        <v>169</v>
      </c>
      <c r="I26" s="98">
        <v>1483150</v>
      </c>
      <c r="J26" s="98">
        <v>1483150</v>
      </c>
      <c r="K26" s="98">
        <v>1483150</v>
      </c>
      <c r="L26" s="98">
        <v>1483150</v>
      </c>
      <c r="M26" s="98">
        <v>1483150</v>
      </c>
      <c r="N26" s="98">
        <v>1483150</v>
      </c>
      <c r="O26" s="98">
        <v>1483150</v>
      </c>
      <c r="P26" s="98">
        <v>1483150</v>
      </c>
      <c r="Q26" s="98">
        <v>1483150</v>
      </c>
      <c r="R26" s="98">
        <v>1483150</v>
      </c>
      <c r="S26" s="98">
        <v>1483150</v>
      </c>
      <c r="T26" s="98">
        <v>1483150</v>
      </c>
      <c r="U26" s="98">
        <v>1483150</v>
      </c>
      <c r="V26" s="98">
        <v>29366370800</v>
      </c>
    </row>
    <row r="27" spans="1:22" s="6" customFormat="1" x14ac:dyDescent="0.25">
      <c r="A27" s="589" t="s">
        <v>182</v>
      </c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1"/>
    </row>
    <row r="28" spans="1:22" s="6" customFormat="1" ht="39.75" customHeight="1" x14ac:dyDescent="0.25">
      <c r="A28" s="504" t="s">
        <v>567</v>
      </c>
      <c r="B28" s="505"/>
      <c r="C28" s="505"/>
      <c r="D28" s="505"/>
      <c r="E28" s="505"/>
      <c r="F28" s="505"/>
      <c r="G28" s="505"/>
      <c r="H28" s="102" t="s">
        <v>191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587" t="s">
        <v>914</v>
      </c>
    </row>
    <row r="29" spans="1:22" s="310" customFormat="1" ht="81.75" customHeight="1" x14ac:dyDescent="0.25">
      <c r="A29" s="599" t="s">
        <v>569</v>
      </c>
      <c r="B29" s="316"/>
      <c r="C29" s="315" t="s">
        <v>851</v>
      </c>
      <c r="D29" s="315" t="s">
        <v>818</v>
      </c>
      <c r="E29" s="315" t="s">
        <v>78</v>
      </c>
      <c r="F29" s="315" t="s">
        <v>557</v>
      </c>
      <c r="G29" s="315" t="s">
        <v>819</v>
      </c>
      <c r="H29" s="388" t="s">
        <v>822</v>
      </c>
      <c r="I29" s="98">
        <f>SUM(J29:U29)</f>
        <v>185</v>
      </c>
      <c r="J29" s="98"/>
      <c r="K29" s="98"/>
      <c r="L29" s="98">
        <v>185</v>
      </c>
      <c r="M29" s="98"/>
      <c r="N29" s="98"/>
      <c r="O29" s="98"/>
      <c r="P29" s="98"/>
      <c r="Q29" s="98"/>
      <c r="R29" s="98"/>
      <c r="S29" s="98"/>
      <c r="T29" s="98"/>
      <c r="U29" s="98"/>
      <c r="V29" s="588"/>
    </row>
    <row r="30" spans="1:22" s="310" customFormat="1" ht="76.95" hidden="1" customHeight="1" x14ac:dyDescent="0.25">
      <c r="A30" s="599"/>
      <c r="B30" s="316"/>
      <c r="C30" s="315"/>
      <c r="D30" s="315"/>
      <c r="E30" s="315"/>
      <c r="F30" s="315"/>
      <c r="G30" s="315"/>
      <c r="H30" s="420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588"/>
    </row>
    <row r="31" spans="1:22" s="310" customFormat="1" ht="55.95" customHeight="1" x14ac:dyDescent="0.25">
      <c r="A31" s="593" t="s">
        <v>183</v>
      </c>
      <c r="B31" s="594"/>
      <c r="C31" s="594"/>
      <c r="D31" s="594"/>
      <c r="E31" s="594"/>
      <c r="F31" s="594"/>
      <c r="G31" s="594"/>
      <c r="H31" s="356" t="s">
        <v>571</v>
      </c>
      <c r="I31" s="98">
        <f t="shared" ref="I31:I32" si="2">SUM(J31:U31)</f>
        <v>0</v>
      </c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421"/>
      <c r="V31" s="588"/>
    </row>
    <row r="32" spans="1:22" s="310" customFormat="1" ht="71.25" customHeight="1" x14ac:dyDescent="0.25">
      <c r="A32" s="596" t="s">
        <v>570</v>
      </c>
      <c r="B32" s="390"/>
      <c r="C32" s="315" t="s">
        <v>849</v>
      </c>
      <c r="D32" s="315" t="s">
        <v>818</v>
      </c>
      <c r="E32" s="315" t="s">
        <v>78</v>
      </c>
      <c r="F32" s="315" t="s">
        <v>557</v>
      </c>
      <c r="G32" s="315" t="s">
        <v>819</v>
      </c>
      <c r="H32" s="388" t="s">
        <v>820</v>
      </c>
      <c r="I32" s="98">
        <f t="shared" si="2"/>
        <v>165</v>
      </c>
      <c r="J32" s="262"/>
      <c r="K32" s="262"/>
      <c r="L32" s="262">
        <v>165</v>
      </c>
      <c r="M32" s="262"/>
      <c r="N32" s="262"/>
      <c r="O32" s="262"/>
      <c r="P32" s="262"/>
      <c r="Q32" s="262"/>
      <c r="R32" s="262"/>
      <c r="S32" s="262"/>
      <c r="T32" s="262"/>
      <c r="U32" s="421"/>
      <c r="V32" s="588"/>
    </row>
    <row r="33" spans="1:22" s="310" customFormat="1" ht="87.75" customHeight="1" x14ac:dyDescent="0.25">
      <c r="A33" s="597"/>
      <c r="B33" s="390"/>
      <c r="C33" s="315" t="s">
        <v>850</v>
      </c>
      <c r="D33" s="315" t="s">
        <v>818</v>
      </c>
      <c r="E33" s="315" t="s">
        <v>78</v>
      </c>
      <c r="F33" s="315" t="s">
        <v>557</v>
      </c>
      <c r="G33" s="315" t="s">
        <v>819</v>
      </c>
      <c r="H33" s="388" t="s">
        <v>821</v>
      </c>
      <c r="I33" s="98">
        <f>SUM(J33:U33)</f>
        <v>165</v>
      </c>
      <c r="J33" s="262"/>
      <c r="K33" s="262"/>
      <c r="L33" s="262">
        <v>165</v>
      </c>
      <c r="M33" s="262"/>
      <c r="N33" s="262"/>
      <c r="O33" s="262"/>
      <c r="P33" s="262"/>
      <c r="Q33" s="262"/>
      <c r="R33" s="262"/>
      <c r="S33" s="262"/>
      <c r="T33" s="262"/>
      <c r="U33" s="421"/>
      <c r="V33" s="595"/>
    </row>
    <row r="34" spans="1:22" s="310" customFormat="1" ht="109.95" hidden="1" customHeight="1" x14ac:dyDescent="0.25">
      <c r="A34" s="598"/>
      <c r="B34" s="390"/>
      <c r="C34" s="315"/>
      <c r="D34" s="315"/>
      <c r="E34" s="315"/>
      <c r="F34" s="315"/>
      <c r="G34" s="315"/>
      <c r="H34" s="388"/>
      <c r="I34" s="98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421"/>
      <c r="V34" s="88"/>
    </row>
    <row r="35" spans="1:22" s="6" customFormat="1" x14ac:dyDescent="0.25">
      <c r="A35" s="504" t="s">
        <v>159</v>
      </c>
      <c r="B35" s="505"/>
      <c r="C35" s="505"/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5"/>
      <c r="O35" s="505"/>
      <c r="P35" s="505"/>
      <c r="Q35" s="505"/>
      <c r="R35" s="505"/>
      <c r="S35" s="505"/>
      <c r="T35" s="505"/>
      <c r="U35" s="505"/>
      <c r="V35" s="89"/>
    </row>
    <row r="36" spans="1:22" s="6" customFormat="1" x14ac:dyDescent="0.25">
      <c r="A36" s="504" t="s">
        <v>184</v>
      </c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504"/>
      <c r="U36" s="504"/>
      <c r="V36" s="504"/>
    </row>
    <row r="37" spans="1:22" s="6" customFormat="1" x14ac:dyDescent="0.25">
      <c r="A37" s="592" t="s">
        <v>185</v>
      </c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1:22" s="6" customFormat="1" ht="44.4" customHeight="1" x14ac:dyDescent="0.25">
      <c r="A38" s="504" t="s">
        <v>186</v>
      </c>
      <c r="B38" s="504"/>
      <c r="C38" s="504"/>
      <c r="D38" s="504"/>
      <c r="E38" s="504"/>
      <c r="F38" s="504"/>
      <c r="G38" s="504"/>
      <c r="H38" s="100" t="s">
        <v>337</v>
      </c>
      <c r="I38" s="98">
        <f>+I39</f>
        <v>2850</v>
      </c>
      <c r="J38" s="98">
        <f t="shared" ref="J38:U38" si="3">+J39</f>
        <v>200</v>
      </c>
      <c r="K38" s="98">
        <f t="shared" si="3"/>
        <v>200</v>
      </c>
      <c r="L38" s="98">
        <f t="shared" si="3"/>
        <v>200</v>
      </c>
      <c r="M38" s="98">
        <f t="shared" si="3"/>
        <v>250</v>
      </c>
      <c r="N38" s="98">
        <f t="shared" si="3"/>
        <v>250</v>
      </c>
      <c r="O38" s="98">
        <f t="shared" si="3"/>
        <v>250</v>
      </c>
      <c r="P38" s="98">
        <f t="shared" si="3"/>
        <v>250</v>
      </c>
      <c r="Q38" s="98">
        <f t="shared" si="3"/>
        <v>250</v>
      </c>
      <c r="R38" s="98">
        <f t="shared" si="3"/>
        <v>250</v>
      </c>
      <c r="S38" s="98">
        <f t="shared" si="3"/>
        <v>250</v>
      </c>
      <c r="T38" s="98">
        <f t="shared" si="3"/>
        <v>250</v>
      </c>
      <c r="U38" s="98">
        <f t="shared" si="3"/>
        <v>250</v>
      </c>
      <c r="V38" s="587" t="s">
        <v>914</v>
      </c>
    </row>
    <row r="39" spans="1:22" s="6" customFormat="1" ht="64.2" customHeight="1" x14ac:dyDescent="0.25">
      <c r="A39" s="350" t="s">
        <v>773</v>
      </c>
      <c r="B39" s="92"/>
      <c r="C39" s="351" t="s">
        <v>409</v>
      </c>
      <c r="D39" s="351" t="s">
        <v>39</v>
      </c>
      <c r="E39" s="351" t="s">
        <v>308</v>
      </c>
      <c r="F39" s="351" t="s">
        <v>408</v>
      </c>
      <c r="G39" s="351" t="s">
        <v>309</v>
      </c>
      <c r="H39" s="351" t="s">
        <v>337</v>
      </c>
      <c r="I39" s="98">
        <f>SUM(J39:U39)</f>
        <v>2850</v>
      </c>
      <c r="J39" s="98">
        <v>200</v>
      </c>
      <c r="K39" s="98">
        <v>200</v>
      </c>
      <c r="L39" s="98">
        <v>200</v>
      </c>
      <c r="M39" s="98">
        <v>250</v>
      </c>
      <c r="N39" s="237">
        <v>250</v>
      </c>
      <c r="O39" s="237">
        <v>250</v>
      </c>
      <c r="P39" s="237">
        <v>250</v>
      </c>
      <c r="Q39" s="237">
        <v>250</v>
      </c>
      <c r="R39" s="237">
        <v>250</v>
      </c>
      <c r="S39" s="237">
        <v>250</v>
      </c>
      <c r="T39" s="237">
        <v>250</v>
      </c>
      <c r="U39" s="237">
        <v>250</v>
      </c>
      <c r="V39" s="588"/>
    </row>
    <row r="40" spans="1:22" s="6" customFormat="1" ht="14.25" customHeight="1" x14ac:dyDescent="0.25">
      <c r="A40" s="584" t="s">
        <v>790</v>
      </c>
      <c r="B40" s="585"/>
      <c r="C40" s="585"/>
      <c r="D40" s="585"/>
      <c r="E40" s="585"/>
      <c r="F40" s="585"/>
      <c r="G40" s="586"/>
      <c r="H40" s="100"/>
      <c r="I40" s="262">
        <f>+I41</f>
        <v>16200</v>
      </c>
      <c r="J40" s="262">
        <f t="shared" ref="J40:U40" si="4">+J41</f>
        <v>0</v>
      </c>
      <c r="K40" s="262">
        <f t="shared" si="4"/>
        <v>0</v>
      </c>
      <c r="L40" s="262">
        <f t="shared" si="4"/>
        <v>600</v>
      </c>
      <c r="M40" s="262">
        <f t="shared" si="4"/>
        <v>0</v>
      </c>
      <c r="N40" s="262">
        <f t="shared" si="4"/>
        <v>0</v>
      </c>
      <c r="O40" s="262">
        <f t="shared" si="4"/>
        <v>5200</v>
      </c>
      <c r="P40" s="262">
        <f t="shared" si="4"/>
        <v>0</v>
      </c>
      <c r="Q40" s="262">
        <f t="shared" si="4"/>
        <v>0</v>
      </c>
      <c r="R40" s="262">
        <f t="shared" si="4"/>
        <v>5200</v>
      </c>
      <c r="S40" s="262">
        <f t="shared" si="4"/>
        <v>0</v>
      </c>
      <c r="T40" s="262">
        <f t="shared" si="4"/>
        <v>0</v>
      </c>
      <c r="U40" s="262">
        <f t="shared" si="4"/>
        <v>5200</v>
      </c>
      <c r="V40" s="89"/>
    </row>
    <row r="41" spans="1:22" s="6" customFormat="1" ht="105" customHeight="1" x14ac:dyDescent="0.25">
      <c r="A41" s="191" t="s">
        <v>774</v>
      </c>
      <c r="B41" s="101"/>
      <c r="C41" s="191" t="s">
        <v>410</v>
      </c>
      <c r="D41" s="192" t="s">
        <v>39</v>
      </c>
      <c r="E41" s="22" t="s">
        <v>308</v>
      </c>
      <c r="F41" s="22" t="s">
        <v>408</v>
      </c>
      <c r="G41" s="239" t="s">
        <v>411</v>
      </c>
      <c r="H41" s="190" t="s">
        <v>568</v>
      </c>
      <c r="I41" s="98">
        <f t="shared" ref="I41" si="5">SUM(J41:U41)</f>
        <v>16200</v>
      </c>
      <c r="J41" s="262"/>
      <c r="K41" s="262"/>
      <c r="L41" s="262">
        <v>600</v>
      </c>
      <c r="M41" s="262"/>
      <c r="N41" s="262"/>
      <c r="O41" s="262">
        <v>5200</v>
      </c>
      <c r="P41" s="262"/>
      <c r="Q41" s="262"/>
      <c r="R41" s="262">
        <v>5200</v>
      </c>
      <c r="S41" s="262"/>
      <c r="T41" s="262"/>
      <c r="U41" s="262">
        <v>5200</v>
      </c>
      <c r="V41" s="391">
        <v>81102960</v>
      </c>
    </row>
    <row r="42" spans="1:22" s="6" customFormat="1" ht="24.75" customHeight="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8" t="s">
        <v>26</v>
      </c>
      <c r="V42" s="18"/>
    </row>
  </sheetData>
  <mergeCells count="39">
    <mergeCell ref="V28:V33"/>
    <mergeCell ref="A14:V14"/>
    <mergeCell ref="A15:V15"/>
    <mergeCell ref="A16:V16"/>
    <mergeCell ref="A23:V23"/>
    <mergeCell ref="T8:T9"/>
    <mergeCell ref="A10:B10"/>
    <mergeCell ref="C10:V10"/>
    <mergeCell ref="J12:L12"/>
    <mergeCell ref="M12:O12"/>
    <mergeCell ref="P12:R12"/>
    <mergeCell ref="S12:U12"/>
    <mergeCell ref="V12:V13"/>
    <mergeCell ref="A1:B9"/>
    <mergeCell ref="C1:T7"/>
    <mergeCell ref="U1:U3"/>
    <mergeCell ref="V1:V3"/>
    <mergeCell ref="U4:U6"/>
    <mergeCell ref="V4:V6"/>
    <mergeCell ref="U7:U9"/>
    <mergeCell ref="V7:V9"/>
    <mergeCell ref="C8:R9"/>
    <mergeCell ref="S8:S9"/>
    <mergeCell ref="A38:G38"/>
    <mergeCell ref="A40:G40"/>
    <mergeCell ref="A35:U35"/>
    <mergeCell ref="V38:V39"/>
    <mergeCell ref="A17:F17"/>
    <mergeCell ref="A24:V24"/>
    <mergeCell ref="A25:G25"/>
    <mergeCell ref="A27:V27"/>
    <mergeCell ref="A37:V37"/>
    <mergeCell ref="A28:G28"/>
    <mergeCell ref="A31:G31"/>
    <mergeCell ref="A18:A22"/>
    <mergeCell ref="V17:V22"/>
    <mergeCell ref="A32:A34"/>
    <mergeCell ref="A29:A30"/>
    <mergeCell ref="A36:V36"/>
  </mergeCells>
  <pageMargins left="0.7" right="0.7" top="0.75" bottom="0.75" header="0.3" footer="0.3"/>
  <pageSetup scale="1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21"/>
  <sheetViews>
    <sheetView showGridLines="0" view="pageBreakPreview" topLeftCell="A3" zoomScale="59" zoomScaleNormal="90" zoomScaleSheetLayoutView="61" workbookViewId="0">
      <selection activeCell="V17" sqref="V17:V20"/>
    </sheetView>
  </sheetViews>
  <sheetFormatPr baseColWidth="10" defaultColWidth="23.88671875" defaultRowHeight="13.8" x14ac:dyDescent="0.25"/>
  <cols>
    <col min="1" max="1" width="49.109375" style="8" customWidth="1"/>
    <col min="2" max="2" width="11.5546875" style="1" hidden="1" customWidth="1"/>
    <col min="3" max="3" width="42.6640625" style="1" customWidth="1"/>
    <col min="4" max="4" width="38" style="1" customWidth="1"/>
    <col min="5" max="6" width="20.88671875" style="1" customWidth="1"/>
    <col min="7" max="7" width="29.5546875" style="1" customWidth="1"/>
    <col min="8" max="8" width="34.5546875" style="1" customWidth="1"/>
    <col min="9" max="9" width="16.6640625" style="2" bestFit="1" customWidth="1"/>
    <col min="10" max="20" width="21.6640625" style="2" customWidth="1"/>
    <col min="21" max="21" width="22.88671875" style="2" customWidth="1"/>
    <col min="22" max="22" width="20.109375" style="2" customWidth="1"/>
    <col min="23" max="23" width="8" style="4" customWidth="1"/>
    <col min="24" max="251" width="9.109375" style="4" customWidth="1"/>
    <col min="252" max="252" width="0.109375" style="4" customWidth="1"/>
    <col min="253" max="253" width="23.88671875" style="4" customWidth="1"/>
    <col min="254" max="254" width="38.6640625" style="4" customWidth="1"/>
    <col min="255" max="255" width="23.88671875" style="4" customWidth="1"/>
    <col min="256" max="256" width="26" style="4" customWidth="1"/>
    <col min="257" max="257" width="23.88671875" style="4" customWidth="1"/>
    <col min="258" max="258" width="23.88671875" style="4"/>
    <col min="259" max="259" width="45.33203125" style="4" customWidth="1"/>
    <col min="260" max="260" width="23.88671875" style="4" customWidth="1"/>
    <col min="261" max="262" width="38" style="4" customWidth="1"/>
    <col min="263" max="264" width="20.88671875" style="4" customWidth="1"/>
    <col min="265" max="265" width="16.6640625" style="4" bestFit="1" customWidth="1"/>
    <col min="266" max="277" width="21.6640625" style="4" customWidth="1"/>
    <col min="278" max="278" width="20.109375" style="4" customWidth="1"/>
    <col min="279" max="279" width="8" style="4" customWidth="1"/>
    <col min="280" max="507" width="9.109375" style="4" customWidth="1"/>
    <col min="508" max="508" width="0.109375" style="4" customWidth="1"/>
    <col min="509" max="509" width="23.88671875" style="4" customWidth="1"/>
    <col min="510" max="510" width="38.6640625" style="4" customWidth="1"/>
    <col min="511" max="511" width="23.88671875" style="4" customWidth="1"/>
    <col min="512" max="512" width="26" style="4" customWidth="1"/>
    <col min="513" max="513" width="23.88671875" style="4" customWidth="1"/>
    <col min="514" max="514" width="23.88671875" style="4"/>
    <col min="515" max="515" width="45.33203125" style="4" customWidth="1"/>
    <col min="516" max="516" width="23.88671875" style="4" customWidth="1"/>
    <col min="517" max="518" width="38" style="4" customWidth="1"/>
    <col min="519" max="520" width="20.88671875" style="4" customWidth="1"/>
    <col min="521" max="521" width="16.6640625" style="4" bestFit="1" customWidth="1"/>
    <col min="522" max="533" width="21.6640625" style="4" customWidth="1"/>
    <col min="534" max="534" width="20.109375" style="4" customWidth="1"/>
    <col min="535" max="535" width="8" style="4" customWidth="1"/>
    <col min="536" max="763" width="9.109375" style="4" customWidth="1"/>
    <col min="764" max="764" width="0.109375" style="4" customWidth="1"/>
    <col min="765" max="765" width="23.88671875" style="4" customWidth="1"/>
    <col min="766" max="766" width="38.6640625" style="4" customWidth="1"/>
    <col min="767" max="767" width="23.88671875" style="4" customWidth="1"/>
    <col min="768" max="768" width="26" style="4" customWidth="1"/>
    <col min="769" max="769" width="23.88671875" style="4" customWidth="1"/>
    <col min="770" max="770" width="23.88671875" style="4"/>
    <col min="771" max="771" width="45.33203125" style="4" customWidth="1"/>
    <col min="772" max="772" width="23.88671875" style="4" customWidth="1"/>
    <col min="773" max="774" width="38" style="4" customWidth="1"/>
    <col min="775" max="776" width="20.88671875" style="4" customWidth="1"/>
    <col min="777" max="777" width="16.6640625" style="4" bestFit="1" customWidth="1"/>
    <col min="778" max="789" width="21.6640625" style="4" customWidth="1"/>
    <col min="790" max="790" width="20.109375" style="4" customWidth="1"/>
    <col min="791" max="791" width="8" style="4" customWidth="1"/>
    <col min="792" max="1019" width="9.109375" style="4" customWidth="1"/>
    <col min="1020" max="1020" width="0.109375" style="4" customWidth="1"/>
    <col min="1021" max="1021" width="23.88671875" style="4" customWidth="1"/>
    <col min="1022" max="1022" width="38.6640625" style="4" customWidth="1"/>
    <col min="1023" max="1023" width="23.88671875" style="4" customWidth="1"/>
    <col min="1024" max="1024" width="26" style="4" customWidth="1"/>
    <col min="1025" max="1025" width="23.88671875" style="4" customWidth="1"/>
    <col min="1026" max="1026" width="23.88671875" style="4"/>
    <col min="1027" max="1027" width="45.33203125" style="4" customWidth="1"/>
    <col min="1028" max="1028" width="23.88671875" style="4" customWidth="1"/>
    <col min="1029" max="1030" width="38" style="4" customWidth="1"/>
    <col min="1031" max="1032" width="20.88671875" style="4" customWidth="1"/>
    <col min="1033" max="1033" width="16.6640625" style="4" bestFit="1" customWidth="1"/>
    <col min="1034" max="1045" width="21.6640625" style="4" customWidth="1"/>
    <col min="1046" max="1046" width="20.109375" style="4" customWidth="1"/>
    <col min="1047" max="1047" width="8" style="4" customWidth="1"/>
    <col min="1048" max="1275" width="9.109375" style="4" customWidth="1"/>
    <col min="1276" max="1276" width="0.109375" style="4" customWidth="1"/>
    <col min="1277" max="1277" width="23.88671875" style="4" customWidth="1"/>
    <col min="1278" max="1278" width="38.6640625" style="4" customWidth="1"/>
    <col min="1279" max="1279" width="23.88671875" style="4" customWidth="1"/>
    <col min="1280" max="1280" width="26" style="4" customWidth="1"/>
    <col min="1281" max="1281" width="23.88671875" style="4" customWidth="1"/>
    <col min="1282" max="1282" width="23.88671875" style="4"/>
    <col min="1283" max="1283" width="45.33203125" style="4" customWidth="1"/>
    <col min="1284" max="1284" width="23.88671875" style="4" customWidth="1"/>
    <col min="1285" max="1286" width="38" style="4" customWidth="1"/>
    <col min="1287" max="1288" width="20.88671875" style="4" customWidth="1"/>
    <col min="1289" max="1289" width="16.6640625" style="4" bestFit="1" customWidth="1"/>
    <col min="1290" max="1301" width="21.6640625" style="4" customWidth="1"/>
    <col min="1302" max="1302" width="20.109375" style="4" customWidth="1"/>
    <col min="1303" max="1303" width="8" style="4" customWidth="1"/>
    <col min="1304" max="1531" width="9.109375" style="4" customWidth="1"/>
    <col min="1532" max="1532" width="0.109375" style="4" customWidth="1"/>
    <col min="1533" max="1533" width="23.88671875" style="4" customWidth="1"/>
    <col min="1534" max="1534" width="38.6640625" style="4" customWidth="1"/>
    <col min="1535" max="1535" width="23.88671875" style="4" customWidth="1"/>
    <col min="1536" max="1536" width="26" style="4" customWidth="1"/>
    <col min="1537" max="1537" width="23.88671875" style="4" customWidth="1"/>
    <col min="1538" max="1538" width="23.88671875" style="4"/>
    <col min="1539" max="1539" width="45.33203125" style="4" customWidth="1"/>
    <col min="1540" max="1540" width="23.88671875" style="4" customWidth="1"/>
    <col min="1541" max="1542" width="38" style="4" customWidth="1"/>
    <col min="1543" max="1544" width="20.88671875" style="4" customWidth="1"/>
    <col min="1545" max="1545" width="16.6640625" style="4" bestFit="1" customWidth="1"/>
    <col min="1546" max="1557" width="21.6640625" style="4" customWidth="1"/>
    <col min="1558" max="1558" width="20.109375" style="4" customWidth="1"/>
    <col min="1559" max="1559" width="8" style="4" customWidth="1"/>
    <col min="1560" max="1787" width="9.109375" style="4" customWidth="1"/>
    <col min="1788" max="1788" width="0.109375" style="4" customWidth="1"/>
    <col min="1789" max="1789" width="23.88671875" style="4" customWidth="1"/>
    <col min="1790" max="1790" width="38.6640625" style="4" customWidth="1"/>
    <col min="1791" max="1791" width="23.88671875" style="4" customWidth="1"/>
    <col min="1792" max="1792" width="26" style="4" customWidth="1"/>
    <col min="1793" max="1793" width="23.88671875" style="4" customWidth="1"/>
    <col min="1794" max="1794" width="23.88671875" style="4"/>
    <col min="1795" max="1795" width="45.33203125" style="4" customWidth="1"/>
    <col min="1796" max="1796" width="23.88671875" style="4" customWidth="1"/>
    <col min="1797" max="1798" width="38" style="4" customWidth="1"/>
    <col min="1799" max="1800" width="20.88671875" style="4" customWidth="1"/>
    <col min="1801" max="1801" width="16.6640625" style="4" bestFit="1" customWidth="1"/>
    <col min="1802" max="1813" width="21.6640625" style="4" customWidth="1"/>
    <col min="1814" max="1814" width="20.109375" style="4" customWidth="1"/>
    <col min="1815" max="1815" width="8" style="4" customWidth="1"/>
    <col min="1816" max="2043" width="9.109375" style="4" customWidth="1"/>
    <col min="2044" max="2044" width="0.109375" style="4" customWidth="1"/>
    <col min="2045" max="2045" width="23.88671875" style="4" customWidth="1"/>
    <col min="2046" max="2046" width="38.6640625" style="4" customWidth="1"/>
    <col min="2047" max="2047" width="23.88671875" style="4" customWidth="1"/>
    <col min="2048" max="2048" width="26" style="4" customWidth="1"/>
    <col min="2049" max="2049" width="23.88671875" style="4" customWidth="1"/>
    <col min="2050" max="2050" width="23.88671875" style="4"/>
    <col min="2051" max="2051" width="45.33203125" style="4" customWidth="1"/>
    <col min="2052" max="2052" width="23.88671875" style="4" customWidth="1"/>
    <col min="2053" max="2054" width="38" style="4" customWidth="1"/>
    <col min="2055" max="2056" width="20.88671875" style="4" customWidth="1"/>
    <col min="2057" max="2057" width="16.6640625" style="4" bestFit="1" customWidth="1"/>
    <col min="2058" max="2069" width="21.6640625" style="4" customWidth="1"/>
    <col min="2070" max="2070" width="20.109375" style="4" customWidth="1"/>
    <col min="2071" max="2071" width="8" style="4" customWidth="1"/>
    <col min="2072" max="2299" width="9.109375" style="4" customWidth="1"/>
    <col min="2300" max="2300" width="0.109375" style="4" customWidth="1"/>
    <col min="2301" max="2301" width="23.88671875" style="4" customWidth="1"/>
    <col min="2302" max="2302" width="38.6640625" style="4" customWidth="1"/>
    <col min="2303" max="2303" width="23.88671875" style="4" customWidth="1"/>
    <col min="2304" max="2304" width="26" style="4" customWidth="1"/>
    <col min="2305" max="2305" width="23.88671875" style="4" customWidth="1"/>
    <col min="2306" max="2306" width="23.88671875" style="4"/>
    <col min="2307" max="2307" width="45.33203125" style="4" customWidth="1"/>
    <col min="2308" max="2308" width="23.88671875" style="4" customWidth="1"/>
    <col min="2309" max="2310" width="38" style="4" customWidth="1"/>
    <col min="2311" max="2312" width="20.88671875" style="4" customWidth="1"/>
    <col min="2313" max="2313" width="16.6640625" style="4" bestFit="1" customWidth="1"/>
    <col min="2314" max="2325" width="21.6640625" style="4" customWidth="1"/>
    <col min="2326" max="2326" width="20.109375" style="4" customWidth="1"/>
    <col min="2327" max="2327" width="8" style="4" customWidth="1"/>
    <col min="2328" max="2555" width="9.109375" style="4" customWidth="1"/>
    <col min="2556" max="2556" width="0.109375" style="4" customWidth="1"/>
    <col min="2557" max="2557" width="23.88671875" style="4" customWidth="1"/>
    <col min="2558" max="2558" width="38.6640625" style="4" customWidth="1"/>
    <col min="2559" max="2559" width="23.88671875" style="4" customWidth="1"/>
    <col min="2560" max="2560" width="26" style="4" customWidth="1"/>
    <col min="2561" max="2561" width="23.88671875" style="4" customWidth="1"/>
    <col min="2562" max="2562" width="23.88671875" style="4"/>
    <col min="2563" max="2563" width="45.33203125" style="4" customWidth="1"/>
    <col min="2564" max="2564" width="23.88671875" style="4" customWidth="1"/>
    <col min="2565" max="2566" width="38" style="4" customWidth="1"/>
    <col min="2567" max="2568" width="20.88671875" style="4" customWidth="1"/>
    <col min="2569" max="2569" width="16.6640625" style="4" bestFit="1" customWidth="1"/>
    <col min="2570" max="2581" width="21.6640625" style="4" customWidth="1"/>
    <col min="2582" max="2582" width="20.109375" style="4" customWidth="1"/>
    <col min="2583" max="2583" width="8" style="4" customWidth="1"/>
    <col min="2584" max="2811" width="9.109375" style="4" customWidth="1"/>
    <col min="2812" max="2812" width="0.109375" style="4" customWidth="1"/>
    <col min="2813" max="2813" width="23.88671875" style="4" customWidth="1"/>
    <col min="2814" max="2814" width="38.6640625" style="4" customWidth="1"/>
    <col min="2815" max="2815" width="23.88671875" style="4" customWidth="1"/>
    <col min="2816" max="2816" width="26" style="4" customWidth="1"/>
    <col min="2817" max="2817" width="23.88671875" style="4" customWidth="1"/>
    <col min="2818" max="2818" width="23.88671875" style="4"/>
    <col min="2819" max="2819" width="45.33203125" style="4" customWidth="1"/>
    <col min="2820" max="2820" width="23.88671875" style="4" customWidth="1"/>
    <col min="2821" max="2822" width="38" style="4" customWidth="1"/>
    <col min="2823" max="2824" width="20.88671875" style="4" customWidth="1"/>
    <col min="2825" max="2825" width="16.6640625" style="4" bestFit="1" customWidth="1"/>
    <col min="2826" max="2837" width="21.6640625" style="4" customWidth="1"/>
    <col min="2838" max="2838" width="20.109375" style="4" customWidth="1"/>
    <col min="2839" max="2839" width="8" style="4" customWidth="1"/>
    <col min="2840" max="3067" width="9.109375" style="4" customWidth="1"/>
    <col min="3068" max="3068" width="0.109375" style="4" customWidth="1"/>
    <col min="3069" max="3069" width="23.88671875" style="4" customWidth="1"/>
    <col min="3070" max="3070" width="38.6640625" style="4" customWidth="1"/>
    <col min="3071" max="3071" width="23.88671875" style="4" customWidth="1"/>
    <col min="3072" max="3072" width="26" style="4" customWidth="1"/>
    <col min="3073" max="3073" width="23.88671875" style="4" customWidth="1"/>
    <col min="3074" max="3074" width="23.88671875" style="4"/>
    <col min="3075" max="3075" width="45.33203125" style="4" customWidth="1"/>
    <col min="3076" max="3076" width="23.88671875" style="4" customWidth="1"/>
    <col min="3077" max="3078" width="38" style="4" customWidth="1"/>
    <col min="3079" max="3080" width="20.88671875" style="4" customWidth="1"/>
    <col min="3081" max="3081" width="16.6640625" style="4" bestFit="1" customWidth="1"/>
    <col min="3082" max="3093" width="21.6640625" style="4" customWidth="1"/>
    <col min="3094" max="3094" width="20.109375" style="4" customWidth="1"/>
    <col min="3095" max="3095" width="8" style="4" customWidth="1"/>
    <col min="3096" max="3323" width="9.109375" style="4" customWidth="1"/>
    <col min="3324" max="3324" width="0.109375" style="4" customWidth="1"/>
    <col min="3325" max="3325" width="23.88671875" style="4" customWidth="1"/>
    <col min="3326" max="3326" width="38.6640625" style="4" customWidth="1"/>
    <col min="3327" max="3327" width="23.88671875" style="4" customWidth="1"/>
    <col min="3328" max="3328" width="26" style="4" customWidth="1"/>
    <col min="3329" max="3329" width="23.88671875" style="4" customWidth="1"/>
    <col min="3330" max="3330" width="23.88671875" style="4"/>
    <col min="3331" max="3331" width="45.33203125" style="4" customWidth="1"/>
    <col min="3332" max="3332" width="23.88671875" style="4" customWidth="1"/>
    <col min="3333" max="3334" width="38" style="4" customWidth="1"/>
    <col min="3335" max="3336" width="20.88671875" style="4" customWidth="1"/>
    <col min="3337" max="3337" width="16.6640625" style="4" bestFit="1" customWidth="1"/>
    <col min="3338" max="3349" width="21.6640625" style="4" customWidth="1"/>
    <col min="3350" max="3350" width="20.109375" style="4" customWidth="1"/>
    <col min="3351" max="3351" width="8" style="4" customWidth="1"/>
    <col min="3352" max="3579" width="9.109375" style="4" customWidth="1"/>
    <col min="3580" max="3580" width="0.109375" style="4" customWidth="1"/>
    <col min="3581" max="3581" width="23.88671875" style="4" customWidth="1"/>
    <col min="3582" max="3582" width="38.6640625" style="4" customWidth="1"/>
    <col min="3583" max="3583" width="23.88671875" style="4" customWidth="1"/>
    <col min="3584" max="3584" width="26" style="4" customWidth="1"/>
    <col min="3585" max="3585" width="23.88671875" style="4" customWidth="1"/>
    <col min="3586" max="3586" width="23.88671875" style="4"/>
    <col min="3587" max="3587" width="45.33203125" style="4" customWidth="1"/>
    <col min="3588" max="3588" width="23.88671875" style="4" customWidth="1"/>
    <col min="3589" max="3590" width="38" style="4" customWidth="1"/>
    <col min="3591" max="3592" width="20.88671875" style="4" customWidth="1"/>
    <col min="3593" max="3593" width="16.6640625" style="4" bestFit="1" customWidth="1"/>
    <col min="3594" max="3605" width="21.6640625" style="4" customWidth="1"/>
    <col min="3606" max="3606" width="20.109375" style="4" customWidth="1"/>
    <col min="3607" max="3607" width="8" style="4" customWidth="1"/>
    <col min="3608" max="3835" width="9.109375" style="4" customWidth="1"/>
    <col min="3836" max="3836" width="0.109375" style="4" customWidth="1"/>
    <col min="3837" max="3837" width="23.88671875" style="4" customWidth="1"/>
    <col min="3838" max="3838" width="38.6640625" style="4" customWidth="1"/>
    <col min="3839" max="3839" width="23.88671875" style="4" customWidth="1"/>
    <col min="3840" max="3840" width="26" style="4" customWidth="1"/>
    <col min="3841" max="3841" width="23.88671875" style="4" customWidth="1"/>
    <col min="3842" max="3842" width="23.88671875" style="4"/>
    <col min="3843" max="3843" width="45.33203125" style="4" customWidth="1"/>
    <col min="3844" max="3844" width="23.88671875" style="4" customWidth="1"/>
    <col min="3845" max="3846" width="38" style="4" customWidth="1"/>
    <col min="3847" max="3848" width="20.88671875" style="4" customWidth="1"/>
    <col min="3849" max="3849" width="16.6640625" style="4" bestFit="1" customWidth="1"/>
    <col min="3850" max="3861" width="21.6640625" style="4" customWidth="1"/>
    <col min="3862" max="3862" width="20.109375" style="4" customWidth="1"/>
    <col min="3863" max="3863" width="8" style="4" customWidth="1"/>
    <col min="3864" max="4091" width="9.109375" style="4" customWidth="1"/>
    <col min="4092" max="4092" width="0.109375" style="4" customWidth="1"/>
    <col min="4093" max="4093" width="23.88671875" style="4" customWidth="1"/>
    <col min="4094" max="4094" width="38.6640625" style="4" customWidth="1"/>
    <col min="4095" max="4095" width="23.88671875" style="4" customWidth="1"/>
    <col min="4096" max="4096" width="26" style="4" customWidth="1"/>
    <col min="4097" max="4097" width="23.88671875" style="4" customWidth="1"/>
    <col min="4098" max="4098" width="23.88671875" style="4"/>
    <col min="4099" max="4099" width="45.33203125" style="4" customWidth="1"/>
    <col min="4100" max="4100" width="23.88671875" style="4" customWidth="1"/>
    <col min="4101" max="4102" width="38" style="4" customWidth="1"/>
    <col min="4103" max="4104" width="20.88671875" style="4" customWidth="1"/>
    <col min="4105" max="4105" width="16.6640625" style="4" bestFit="1" customWidth="1"/>
    <col min="4106" max="4117" width="21.6640625" style="4" customWidth="1"/>
    <col min="4118" max="4118" width="20.109375" style="4" customWidth="1"/>
    <col min="4119" max="4119" width="8" style="4" customWidth="1"/>
    <col min="4120" max="4347" width="9.109375" style="4" customWidth="1"/>
    <col min="4348" max="4348" width="0.109375" style="4" customWidth="1"/>
    <col min="4349" max="4349" width="23.88671875" style="4" customWidth="1"/>
    <col min="4350" max="4350" width="38.6640625" style="4" customWidth="1"/>
    <col min="4351" max="4351" width="23.88671875" style="4" customWidth="1"/>
    <col min="4352" max="4352" width="26" style="4" customWidth="1"/>
    <col min="4353" max="4353" width="23.88671875" style="4" customWidth="1"/>
    <col min="4354" max="4354" width="23.88671875" style="4"/>
    <col min="4355" max="4355" width="45.33203125" style="4" customWidth="1"/>
    <col min="4356" max="4356" width="23.88671875" style="4" customWidth="1"/>
    <col min="4357" max="4358" width="38" style="4" customWidth="1"/>
    <col min="4359" max="4360" width="20.88671875" style="4" customWidth="1"/>
    <col min="4361" max="4361" width="16.6640625" style="4" bestFit="1" customWidth="1"/>
    <col min="4362" max="4373" width="21.6640625" style="4" customWidth="1"/>
    <col min="4374" max="4374" width="20.109375" style="4" customWidth="1"/>
    <col min="4375" max="4375" width="8" style="4" customWidth="1"/>
    <col min="4376" max="4603" width="9.109375" style="4" customWidth="1"/>
    <col min="4604" max="4604" width="0.109375" style="4" customWidth="1"/>
    <col min="4605" max="4605" width="23.88671875" style="4" customWidth="1"/>
    <col min="4606" max="4606" width="38.6640625" style="4" customWidth="1"/>
    <col min="4607" max="4607" width="23.88671875" style="4" customWidth="1"/>
    <col min="4608" max="4608" width="26" style="4" customWidth="1"/>
    <col min="4609" max="4609" width="23.88671875" style="4" customWidth="1"/>
    <col min="4610" max="4610" width="23.88671875" style="4"/>
    <col min="4611" max="4611" width="45.33203125" style="4" customWidth="1"/>
    <col min="4612" max="4612" width="23.88671875" style="4" customWidth="1"/>
    <col min="4613" max="4614" width="38" style="4" customWidth="1"/>
    <col min="4615" max="4616" width="20.88671875" style="4" customWidth="1"/>
    <col min="4617" max="4617" width="16.6640625" style="4" bestFit="1" customWidth="1"/>
    <col min="4618" max="4629" width="21.6640625" style="4" customWidth="1"/>
    <col min="4630" max="4630" width="20.109375" style="4" customWidth="1"/>
    <col min="4631" max="4631" width="8" style="4" customWidth="1"/>
    <col min="4632" max="4859" width="9.109375" style="4" customWidth="1"/>
    <col min="4860" max="4860" width="0.109375" style="4" customWidth="1"/>
    <col min="4861" max="4861" width="23.88671875" style="4" customWidth="1"/>
    <col min="4862" max="4862" width="38.6640625" style="4" customWidth="1"/>
    <col min="4863" max="4863" width="23.88671875" style="4" customWidth="1"/>
    <col min="4864" max="4864" width="26" style="4" customWidth="1"/>
    <col min="4865" max="4865" width="23.88671875" style="4" customWidth="1"/>
    <col min="4866" max="4866" width="23.88671875" style="4"/>
    <col min="4867" max="4867" width="45.33203125" style="4" customWidth="1"/>
    <col min="4868" max="4868" width="23.88671875" style="4" customWidth="1"/>
    <col min="4869" max="4870" width="38" style="4" customWidth="1"/>
    <col min="4871" max="4872" width="20.88671875" style="4" customWidth="1"/>
    <col min="4873" max="4873" width="16.6640625" style="4" bestFit="1" customWidth="1"/>
    <col min="4874" max="4885" width="21.6640625" style="4" customWidth="1"/>
    <col min="4886" max="4886" width="20.109375" style="4" customWidth="1"/>
    <col min="4887" max="4887" width="8" style="4" customWidth="1"/>
    <col min="4888" max="5115" width="9.109375" style="4" customWidth="1"/>
    <col min="5116" max="5116" width="0.109375" style="4" customWidth="1"/>
    <col min="5117" max="5117" width="23.88671875" style="4" customWidth="1"/>
    <col min="5118" max="5118" width="38.6640625" style="4" customWidth="1"/>
    <col min="5119" max="5119" width="23.88671875" style="4" customWidth="1"/>
    <col min="5120" max="5120" width="26" style="4" customWidth="1"/>
    <col min="5121" max="5121" width="23.88671875" style="4" customWidth="1"/>
    <col min="5122" max="5122" width="23.88671875" style="4"/>
    <col min="5123" max="5123" width="45.33203125" style="4" customWidth="1"/>
    <col min="5124" max="5124" width="23.88671875" style="4" customWidth="1"/>
    <col min="5125" max="5126" width="38" style="4" customWidth="1"/>
    <col min="5127" max="5128" width="20.88671875" style="4" customWidth="1"/>
    <col min="5129" max="5129" width="16.6640625" style="4" bestFit="1" customWidth="1"/>
    <col min="5130" max="5141" width="21.6640625" style="4" customWidth="1"/>
    <col min="5142" max="5142" width="20.109375" style="4" customWidth="1"/>
    <col min="5143" max="5143" width="8" style="4" customWidth="1"/>
    <col min="5144" max="5371" width="9.109375" style="4" customWidth="1"/>
    <col min="5372" max="5372" width="0.109375" style="4" customWidth="1"/>
    <col min="5373" max="5373" width="23.88671875" style="4" customWidth="1"/>
    <col min="5374" max="5374" width="38.6640625" style="4" customWidth="1"/>
    <col min="5375" max="5375" width="23.88671875" style="4" customWidth="1"/>
    <col min="5376" max="5376" width="26" style="4" customWidth="1"/>
    <col min="5377" max="5377" width="23.88671875" style="4" customWidth="1"/>
    <col min="5378" max="5378" width="23.88671875" style="4"/>
    <col min="5379" max="5379" width="45.33203125" style="4" customWidth="1"/>
    <col min="5380" max="5380" width="23.88671875" style="4" customWidth="1"/>
    <col min="5381" max="5382" width="38" style="4" customWidth="1"/>
    <col min="5383" max="5384" width="20.88671875" style="4" customWidth="1"/>
    <col min="5385" max="5385" width="16.6640625" style="4" bestFit="1" customWidth="1"/>
    <col min="5386" max="5397" width="21.6640625" style="4" customWidth="1"/>
    <col min="5398" max="5398" width="20.109375" style="4" customWidth="1"/>
    <col min="5399" max="5399" width="8" style="4" customWidth="1"/>
    <col min="5400" max="5627" width="9.109375" style="4" customWidth="1"/>
    <col min="5628" max="5628" width="0.109375" style="4" customWidth="1"/>
    <col min="5629" max="5629" width="23.88671875" style="4" customWidth="1"/>
    <col min="5630" max="5630" width="38.6640625" style="4" customWidth="1"/>
    <col min="5631" max="5631" width="23.88671875" style="4" customWidth="1"/>
    <col min="5632" max="5632" width="26" style="4" customWidth="1"/>
    <col min="5633" max="5633" width="23.88671875" style="4" customWidth="1"/>
    <col min="5634" max="5634" width="23.88671875" style="4"/>
    <col min="5635" max="5635" width="45.33203125" style="4" customWidth="1"/>
    <col min="5636" max="5636" width="23.88671875" style="4" customWidth="1"/>
    <col min="5637" max="5638" width="38" style="4" customWidth="1"/>
    <col min="5639" max="5640" width="20.88671875" style="4" customWidth="1"/>
    <col min="5641" max="5641" width="16.6640625" style="4" bestFit="1" customWidth="1"/>
    <col min="5642" max="5653" width="21.6640625" style="4" customWidth="1"/>
    <col min="5654" max="5654" width="20.109375" style="4" customWidth="1"/>
    <col min="5655" max="5655" width="8" style="4" customWidth="1"/>
    <col min="5656" max="5883" width="9.109375" style="4" customWidth="1"/>
    <col min="5884" max="5884" width="0.109375" style="4" customWidth="1"/>
    <col min="5885" max="5885" width="23.88671875" style="4" customWidth="1"/>
    <col min="5886" max="5886" width="38.6640625" style="4" customWidth="1"/>
    <col min="5887" max="5887" width="23.88671875" style="4" customWidth="1"/>
    <col min="5888" max="5888" width="26" style="4" customWidth="1"/>
    <col min="5889" max="5889" width="23.88671875" style="4" customWidth="1"/>
    <col min="5890" max="5890" width="23.88671875" style="4"/>
    <col min="5891" max="5891" width="45.33203125" style="4" customWidth="1"/>
    <col min="5892" max="5892" width="23.88671875" style="4" customWidth="1"/>
    <col min="5893" max="5894" width="38" style="4" customWidth="1"/>
    <col min="5895" max="5896" width="20.88671875" style="4" customWidth="1"/>
    <col min="5897" max="5897" width="16.6640625" style="4" bestFit="1" customWidth="1"/>
    <col min="5898" max="5909" width="21.6640625" style="4" customWidth="1"/>
    <col min="5910" max="5910" width="20.109375" style="4" customWidth="1"/>
    <col min="5911" max="5911" width="8" style="4" customWidth="1"/>
    <col min="5912" max="6139" width="9.109375" style="4" customWidth="1"/>
    <col min="6140" max="6140" width="0.109375" style="4" customWidth="1"/>
    <col min="6141" max="6141" width="23.88671875" style="4" customWidth="1"/>
    <col min="6142" max="6142" width="38.6640625" style="4" customWidth="1"/>
    <col min="6143" max="6143" width="23.88671875" style="4" customWidth="1"/>
    <col min="6144" max="6144" width="26" style="4" customWidth="1"/>
    <col min="6145" max="6145" width="23.88671875" style="4" customWidth="1"/>
    <col min="6146" max="6146" width="23.88671875" style="4"/>
    <col min="6147" max="6147" width="45.33203125" style="4" customWidth="1"/>
    <col min="6148" max="6148" width="23.88671875" style="4" customWidth="1"/>
    <col min="6149" max="6150" width="38" style="4" customWidth="1"/>
    <col min="6151" max="6152" width="20.88671875" style="4" customWidth="1"/>
    <col min="6153" max="6153" width="16.6640625" style="4" bestFit="1" customWidth="1"/>
    <col min="6154" max="6165" width="21.6640625" style="4" customWidth="1"/>
    <col min="6166" max="6166" width="20.109375" style="4" customWidth="1"/>
    <col min="6167" max="6167" width="8" style="4" customWidth="1"/>
    <col min="6168" max="6395" width="9.109375" style="4" customWidth="1"/>
    <col min="6396" max="6396" width="0.109375" style="4" customWidth="1"/>
    <col min="6397" max="6397" width="23.88671875" style="4" customWidth="1"/>
    <col min="6398" max="6398" width="38.6640625" style="4" customWidth="1"/>
    <col min="6399" max="6399" width="23.88671875" style="4" customWidth="1"/>
    <col min="6400" max="6400" width="26" style="4" customWidth="1"/>
    <col min="6401" max="6401" width="23.88671875" style="4" customWidth="1"/>
    <col min="6402" max="6402" width="23.88671875" style="4"/>
    <col min="6403" max="6403" width="45.33203125" style="4" customWidth="1"/>
    <col min="6404" max="6404" width="23.88671875" style="4" customWidth="1"/>
    <col min="6405" max="6406" width="38" style="4" customWidth="1"/>
    <col min="6407" max="6408" width="20.88671875" style="4" customWidth="1"/>
    <col min="6409" max="6409" width="16.6640625" style="4" bestFit="1" customWidth="1"/>
    <col min="6410" max="6421" width="21.6640625" style="4" customWidth="1"/>
    <col min="6422" max="6422" width="20.109375" style="4" customWidth="1"/>
    <col min="6423" max="6423" width="8" style="4" customWidth="1"/>
    <col min="6424" max="6651" width="9.109375" style="4" customWidth="1"/>
    <col min="6652" max="6652" width="0.109375" style="4" customWidth="1"/>
    <col min="6653" max="6653" width="23.88671875" style="4" customWidth="1"/>
    <col min="6654" max="6654" width="38.6640625" style="4" customWidth="1"/>
    <col min="6655" max="6655" width="23.88671875" style="4" customWidth="1"/>
    <col min="6656" max="6656" width="26" style="4" customWidth="1"/>
    <col min="6657" max="6657" width="23.88671875" style="4" customWidth="1"/>
    <col min="6658" max="6658" width="23.88671875" style="4"/>
    <col min="6659" max="6659" width="45.33203125" style="4" customWidth="1"/>
    <col min="6660" max="6660" width="23.88671875" style="4" customWidth="1"/>
    <col min="6661" max="6662" width="38" style="4" customWidth="1"/>
    <col min="6663" max="6664" width="20.88671875" style="4" customWidth="1"/>
    <col min="6665" max="6665" width="16.6640625" style="4" bestFit="1" customWidth="1"/>
    <col min="6666" max="6677" width="21.6640625" style="4" customWidth="1"/>
    <col min="6678" max="6678" width="20.109375" style="4" customWidth="1"/>
    <col min="6679" max="6679" width="8" style="4" customWidth="1"/>
    <col min="6680" max="6907" width="9.109375" style="4" customWidth="1"/>
    <col min="6908" max="6908" width="0.109375" style="4" customWidth="1"/>
    <col min="6909" max="6909" width="23.88671875" style="4" customWidth="1"/>
    <col min="6910" max="6910" width="38.6640625" style="4" customWidth="1"/>
    <col min="6911" max="6911" width="23.88671875" style="4" customWidth="1"/>
    <col min="6912" max="6912" width="26" style="4" customWidth="1"/>
    <col min="6913" max="6913" width="23.88671875" style="4" customWidth="1"/>
    <col min="6914" max="6914" width="23.88671875" style="4"/>
    <col min="6915" max="6915" width="45.33203125" style="4" customWidth="1"/>
    <col min="6916" max="6916" width="23.88671875" style="4" customWidth="1"/>
    <col min="6917" max="6918" width="38" style="4" customWidth="1"/>
    <col min="6919" max="6920" width="20.88671875" style="4" customWidth="1"/>
    <col min="6921" max="6921" width="16.6640625" style="4" bestFit="1" customWidth="1"/>
    <col min="6922" max="6933" width="21.6640625" style="4" customWidth="1"/>
    <col min="6934" max="6934" width="20.109375" style="4" customWidth="1"/>
    <col min="6935" max="6935" width="8" style="4" customWidth="1"/>
    <col min="6936" max="7163" width="9.109375" style="4" customWidth="1"/>
    <col min="7164" max="7164" width="0.109375" style="4" customWidth="1"/>
    <col min="7165" max="7165" width="23.88671875" style="4" customWidth="1"/>
    <col min="7166" max="7166" width="38.6640625" style="4" customWidth="1"/>
    <col min="7167" max="7167" width="23.88671875" style="4" customWidth="1"/>
    <col min="7168" max="7168" width="26" style="4" customWidth="1"/>
    <col min="7169" max="7169" width="23.88671875" style="4" customWidth="1"/>
    <col min="7170" max="7170" width="23.88671875" style="4"/>
    <col min="7171" max="7171" width="45.33203125" style="4" customWidth="1"/>
    <col min="7172" max="7172" width="23.88671875" style="4" customWidth="1"/>
    <col min="7173" max="7174" width="38" style="4" customWidth="1"/>
    <col min="7175" max="7176" width="20.88671875" style="4" customWidth="1"/>
    <col min="7177" max="7177" width="16.6640625" style="4" bestFit="1" customWidth="1"/>
    <col min="7178" max="7189" width="21.6640625" style="4" customWidth="1"/>
    <col min="7190" max="7190" width="20.109375" style="4" customWidth="1"/>
    <col min="7191" max="7191" width="8" style="4" customWidth="1"/>
    <col min="7192" max="7419" width="9.109375" style="4" customWidth="1"/>
    <col min="7420" max="7420" width="0.109375" style="4" customWidth="1"/>
    <col min="7421" max="7421" width="23.88671875" style="4" customWidth="1"/>
    <col min="7422" max="7422" width="38.6640625" style="4" customWidth="1"/>
    <col min="7423" max="7423" width="23.88671875" style="4" customWidth="1"/>
    <col min="7424" max="7424" width="26" style="4" customWidth="1"/>
    <col min="7425" max="7425" width="23.88671875" style="4" customWidth="1"/>
    <col min="7426" max="7426" width="23.88671875" style="4"/>
    <col min="7427" max="7427" width="45.33203125" style="4" customWidth="1"/>
    <col min="7428" max="7428" width="23.88671875" style="4" customWidth="1"/>
    <col min="7429" max="7430" width="38" style="4" customWidth="1"/>
    <col min="7431" max="7432" width="20.88671875" style="4" customWidth="1"/>
    <col min="7433" max="7433" width="16.6640625" style="4" bestFit="1" customWidth="1"/>
    <col min="7434" max="7445" width="21.6640625" style="4" customWidth="1"/>
    <col min="7446" max="7446" width="20.109375" style="4" customWidth="1"/>
    <col min="7447" max="7447" width="8" style="4" customWidth="1"/>
    <col min="7448" max="7675" width="9.109375" style="4" customWidth="1"/>
    <col min="7676" max="7676" width="0.109375" style="4" customWidth="1"/>
    <col min="7677" max="7677" width="23.88671875" style="4" customWidth="1"/>
    <col min="7678" max="7678" width="38.6640625" style="4" customWidth="1"/>
    <col min="7679" max="7679" width="23.88671875" style="4" customWidth="1"/>
    <col min="7680" max="7680" width="26" style="4" customWidth="1"/>
    <col min="7681" max="7681" width="23.88671875" style="4" customWidth="1"/>
    <col min="7682" max="7682" width="23.88671875" style="4"/>
    <col min="7683" max="7683" width="45.33203125" style="4" customWidth="1"/>
    <col min="7684" max="7684" width="23.88671875" style="4" customWidth="1"/>
    <col min="7685" max="7686" width="38" style="4" customWidth="1"/>
    <col min="7687" max="7688" width="20.88671875" style="4" customWidth="1"/>
    <col min="7689" max="7689" width="16.6640625" style="4" bestFit="1" customWidth="1"/>
    <col min="7690" max="7701" width="21.6640625" style="4" customWidth="1"/>
    <col min="7702" max="7702" width="20.109375" style="4" customWidth="1"/>
    <col min="7703" max="7703" width="8" style="4" customWidth="1"/>
    <col min="7704" max="7931" width="9.109375" style="4" customWidth="1"/>
    <col min="7932" max="7932" width="0.109375" style="4" customWidth="1"/>
    <col min="7933" max="7933" width="23.88671875" style="4" customWidth="1"/>
    <col min="7934" max="7934" width="38.6640625" style="4" customWidth="1"/>
    <col min="7935" max="7935" width="23.88671875" style="4" customWidth="1"/>
    <col min="7936" max="7936" width="26" style="4" customWidth="1"/>
    <col min="7937" max="7937" width="23.88671875" style="4" customWidth="1"/>
    <col min="7938" max="7938" width="23.88671875" style="4"/>
    <col min="7939" max="7939" width="45.33203125" style="4" customWidth="1"/>
    <col min="7940" max="7940" width="23.88671875" style="4" customWidth="1"/>
    <col min="7941" max="7942" width="38" style="4" customWidth="1"/>
    <col min="7943" max="7944" width="20.88671875" style="4" customWidth="1"/>
    <col min="7945" max="7945" width="16.6640625" style="4" bestFit="1" customWidth="1"/>
    <col min="7946" max="7957" width="21.6640625" style="4" customWidth="1"/>
    <col min="7958" max="7958" width="20.109375" style="4" customWidth="1"/>
    <col min="7959" max="7959" width="8" style="4" customWidth="1"/>
    <col min="7960" max="8187" width="9.109375" style="4" customWidth="1"/>
    <col min="8188" max="8188" width="0.109375" style="4" customWidth="1"/>
    <col min="8189" max="8189" width="23.88671875" style="4" customWidth="1"/>
    <col min="8190" max="8190" width="38.6640625" style="4" customWidth="1"/>
    <col min="8191" max="8191" width="23.88671875" style="4" customWidth="1"/>
    <col min="8192" max="8192" width="26" style="4" customWidth="1"/>
    <col min="8193" max="8193" width="23.88671875" style="4" customWidth="1"/>
    <col min="8194" max="8194" width="23.88671875" style="4"/>
    <col min="8195" max="8195" width="45.33203125" style="4" customWidth="1"/>
    <col min="8196" max="8196" width="23.88671875" style="4" customWidth="1"/>
    <col min="8197" max="8198" width="38" style="4" customWidth="1"/>
    <col min="8199" max="8200" width="20.88671875" style="4" customWidth="1"/>
    <col min="8201" max="8201" width="16.6640625" style="4" bestFit="1" customWidth="1"/>
    <col min="8202" max="8213" width="21.6640625" style="4" customWidth="1"/>
    <col min="8214" max="8214" width="20.109375" style="4" customWidth="1"/>
    <col min="8215" max="8215" width="8" style="4" customWidth="1"/>
    <col min="8216" max="8443" width="9.109375" style="4" customWidth="1"/>
    <col min="8444" max="8444" width="0.109375" style="4" customWidth="1"/>
    <col min="8445" max="8445" width="23.88671875" style="4" customWidth="1"/>
    <col min="8446" max="8446" width="38.6640625" style="4" customWidth="1"/>
    <col min="8447" max="8447" width="23.88671875" style="4" customWidth="1"/>
    <col min="8448" max="8448" width="26" style="4" customWidth="1"/>
    <col min="8449" max="8449" width="23.88671875" style="4" customWidth="1"/>
    <col min="8450" max="8450" width="23.88671875" style="4"/>
    <col min="8451" max="8451" width="45.33203125" style="4" customWidth="1"/>
    <col min="8452" max="8452" width="23.88671875" style="4" customWidth="1"/>
    <col min="8453" max="8454" width="38" style="4" customWidth="1"/>
    <col min="8455" max="8456" width="20.88671875" style="4" customWidth="1"/>
    <col min="8457" max="8457" width="16.6640625" style="4" bestFit="1" customWidth="1"/>
    <col min="8458" max="8469" width="21.6640625" style="4" customWidth="1"/>
    <col min="8470" max="8470" width="20.109375" style="4" customWidth="1"/>
    <col min="8471" max="8471" width="8" style="4" customWidth="1"/>
    <col min="8472" max="8699" width="9.109375" style="4" customWidth="1"/>
    <col min="8700" max="8700" width="0.109375" style="4" customWidth="1"/>
    <col min="8701" max="8701" width="23.88671875" style="4" customWidth="1"/>
    <col min="8702" max="8702" width="38.6640625" style="4" customWidth="1"/>
    <col min="8703" max="8703" width="23.88671875" style="4" customWidth="1"/>
    <col min="8704" max="8704" width="26" style="4" customWidth="1"/>
    <col min="8705" max="8705" width="23.88671875" style="4" customWidth="1"/>
    <col min="8706" max="8706" width="23.88671875" style="4"/>
    <col min="8707" max="8707" width="45.33203125" style="4" customWidth="1"/>
    <col min="8708" max="8708" width="23.88671875" style="4" customWidth="1"/>
    <col min="8709" max="8710" width="38" style="4" customWidth="1"/>
    <col min="8711" max="8712" width="20.88671875" style="4" customWidth="1"/>
    <col min="8713" max="8713" width="16.6640625" style="4" bestFit="1" customWidth="1"/>
    <col min="8714" max="8725" width="21.6640625" style="4" customWidth="1"/>
    <col min="8726" max="8726" width="20.109375" style="4" customWidth="1"/>
    <col min="8727" max="8727" width="8" style="4" customWidth="1"/>
    <col min="8728" max="8955" width="9.109375" style="4" customWidth="1"/>
    <col min="8956" max="8956" width="0.109375" style="4" customWidth="1"/>
    <col min="8957" max="8957" width="23.88671875" style="4" customWidth="1"/>
    <col min="8958" max="8958" width="38.6640625" style="4" customWidth="1"/>
    <col min="8959" max="8959" width="23.88671875" style="4" customWidth="1"/>
    <col min="8960" max="8960" width="26" style="4" customWidth="1"/>
    <col min="8961" max="8961" width="23.88671875" style="4" customWidth="1"/>
    <col min="8962" max="8962" width="23.88671875" style="4"/>
    <col min="8963" max="8963" width="45.33203125" style="4" customWidth="1"/>
    <col min="8964" max="8964" width="23.88671875" style="4" customWidth="1"/>
    <col min="8965" max="8966" width="38" style="4" customWidth="1"/>
    <col min="8967" max="8968" width="20.88671875" style="4" customWidth="1"/>
    <col min="8969" max="8969" width="16.6640625" style="4" bestFit="1" customWidth="1"/>
    <col min="8970" max="8981" width="21.6640625" style="4" customWidth="1"/>
    <col min="8982" max="8982" width="20.109375" style="4" customWidth="1"/>
    <col min="8983" max="8983" width="8" style="4" customWidth="1"/>
    <col min="8984" max="9211" width="9.109375" style="4" customWidth="1"/>
    <col min="9212" max="9212" width="0.109375" style="4" customWidth="1"/>
    <col min="9213" max="9213" width="23.88671875" style="4" customWidth="1"/>
    <col min="9214" max="9214" width="38.6640625" style="4" customWidth="1"/>
    <col min="9215" max="9215" width="23.88671875" style="4" customWidth="1"/>
    <col min="9216" max="9216" width="26" style="4" customWidth="1"/>
    <col min="9217" max="9217" width="23.88671875" style="4" customWidth="1"/>
    <col min="9218" max="9218" width="23.88671875" style="4"/>
    <col min="9219" max="9219" width="45.33203125" style="4" customWidth="1"/>
    <col min="9220" max="9220" width="23.88671875" style="4" customWidth="1"/>
    <col min="9221" max="9222" width="38" style="4" customWidth="1"/>
    <col min="9223" max="9224" width="20.88671875" style="4" customWidth="1"/>
    <col min="9225" max="9225" width="16.6640625" style="4" bestFit="1" customWidth="1"/>
    <col min="9226" max="9237" width="21.6640625" style="4" customWidth="1"/>
    <col min="9238" max="9238" width="20.109375" style="4" customWidth="1"/>
    <col min="9239" max="9239" width="8" style="4" customWidth="1"/>
    <col min="9240" max="9467" width="9.109375" style="4" customWidth="1"/>
    <col min="9468" max="9468" width="0.109375" style="4" customWidth="1"/>
    <col min="9469" max="9469" width="23.88671875" style="4" customWidth="1"/>
    <col min="9470" max="9470" width="38.6640625" style="4" customWidth="1"/>
    <col min="9471" max="9471" width="23.88671875" style="4" customWidth="1"/>
    <col min="9472" max="9472" width="26" style="4" customWidth="1"/>
    <col min="9473" max="9473" width="23.88671875" style="4" customWidth="1"/>
    <col min="9474" max="9474" width="23.88671875" style="4"/>
    <col min="9475" max="9475" width="45.33203125" style="4" customWidth="1"/>
    <col min="9476" max="9476" width="23.88671875" style="4" customWidth="1"/>
    <col min="9477" max="9478" width="38" style="4" customWidth="1"/>
    <col min="9479" max="9480" width="20.88671875" style="4" customWidth="1"/>
    <col min="9481" max="9481" width="16.6640625" style="4" bestFit="1" customWidth="1"/>
    <col min="9482" max="9493" width="21.6640625" style="4" customWidth="1"/>
    <col min="9494" max="9494" width="20.109375" style="4" customWidth="1"/>
    <col min="9495" max="9495" width="8" style="4" customWidth="1"/>
    <col min="9496" max="9723" width="9.109375" style="4" customWidth="1"/>
    <col min="9724" max="9724" width="0.109375" style="4" customWidth="1"/>
    <col min="9725" max="9725" width="23.88671875" style="4" customWidth="1"/>
    <col min="9726" max="9726" width="38.6640625" style="4" customWidth="1"/>
    <col min="9727" max="9727" width="23.88671875" style="4" customWidth="1"/>
    <col min="9728" max="9728" width="26" style="4" customWidth="1"/>
    <col min="9729" max="9729" width="23.88671875" style="4" customWidth="1"/>
    <col min="9730" max="9730" width="23.88671875" style="4"/>
    <col min="9731" max="9731" width="45.33203125" style="4" customWidth="1"/>
    <col min="9732" max="9732" width="23.88671875" style="4" customWidth="1"/>
    <col min="9733" max="9734" width="38" style="4" customWidth="1"/>
    <col min="9735" max="9736" width="20.88671875" style="4" customWidth="1"/>
    <col min="9737" max="9737" width="16.6640625" style="4" bestFit="1" customWidth="1"/>
    <col min="9738" max="9749" width="21.6640625" style="4" customWidth="1"/>
    <col min="9750" max="9750" width="20.109375" style="4" customWidth="1"/>
    <col min="9751" max="9751" width="8" style="4" customWidth="1"/>
    <col min="9752" max="9979" width="9.109375" style="4" customWidth="1"/>
    <col min="9980" max="9980" width="0.109375" style="4" customWidth="1"/>
    <col min="9981" max="9981" width="23.88671875" style="4" customWidth="1"/>
    <col min="9982" max="9982" width="38.6640625" style="4" customWidth="1"/>
    <col min="9983" max="9983" width="23.88671875" style="4" customWidth="1"/>
    <col min="9984" max="9984" width="26" style="4" customWidth="1"/>
    <col min="9985" max="9985" width="23.88671875" style="4" customWidth="1"/>
    <col min="9986" max="9986" width="23.88671875" style="4"/>
    <col min="9987" max="9987" width="45.33203125" style="4" customWidth="1"/>
    <col min="9988" max="9988" width="23.88671875" style="4" customWidth="1"/>
    <col min="9989" max="9990" width="38" style="4" customWidth="1"/>
    <col min="9991" max="9992" width="20.88671875" style="4" customWidth="1"/>
    <col min="9993" max="9993" width="16.6640625" style="4" bestFit="1" customWidth="1"/>
    <col min="9994" max="10005" width="21.6640625" style="4" customWidth="1"/>
    <col min="10006" max="10006" width="20.109375" style="4" customWidth="1"/>
    <col min="10007" max="10007" width="8" style="4" customWidth="1"/>
    <col min="10008" max="10235" width="9.109375" style="4" customWidth="1"/>
    <col min="10236" max="10236" width="0.109375" style="4" customWidth="1"/>
    <col min="10237" max="10237" width="23.88671875" style="4" customWidth="1"/>
    <col min="10238" max="10238" width="38.6640625" style="4" customWidth="1"/>
    <col min="10239" max="10239" width="23.88671875" style="4" customWidth="1"/>
    <col min="10240" max="10240" width="26" style="4" customWidth="1"/>
    <col min="10241" max="10241" width="23.88671875" style="4" customWidth="1"/>
    <col min="10242" max="10242" width="23.88671875" style="4"/>
    <col min="10243" max="10243" width="45.33203125" style="4" customWidth="1"/>
    <col min="10244" max="10244" width="23.88671875" style="4" customWidth="1"/>
    <col min="10245" max="10246" width="38" style="4" customWidth="1"/>
    <col min="10247" max="10248" width="20.88671875" style="4" customWidth="1"/>
    <col min="10249" max="10249" width="16.6640625" style="4" bestFit="1" customWidth="1"/>
    <col min="10250" max="10261" width="21.6640625" style="4" customWidth="1"/>
    <col min="10262" max="10262" width="20.109375" style="4" customWidth="1"/>
    <col min="10263" max="10263" width="8" style="4" customWidth="1"/>
    <col min="10264" max="10491" width="9.109375" style="4" customWidth="1"/>
    <col min="10492" max="10492" width="0.109375" style="4" customWidth="1"/>
    <col min="10493" max="10493" width="23.88671875" style="4" customWidth="1"/>
    <col min="10494" max="10494" width="38.6640625" style="4" customWidth="1"/>
    <col min="10495" max="10495" width="23.88671875" style="4" customWidth="1"/>
    <col min="10496" max="10496" width="26" style="4" customWidth="1"/>
    <col min="10497" max="10497" width="23.88671875" style="4" customWidth="1"/>
    <col min="10498" max="10498" width="23.88671875" style="4"/>
    <col min="10499" max="10499" width="45.33203125" style="4" customWidth="1"/>
    <col min="10500" max="10500" width="23.88671875" style="4" customWidth="1"/>
    <col min="10501" max="10502" width="38" style="4" customWidth="1"/>
    <col min="10503" max="10504" width="20.88671875" style="4" customWidth="1"/>
    <col min="10505" max="10505" width="16.6640625" style="4" bestFit="1" customWidth="1"/>
    <col min="10506" max="10517" width="21.6640625" style="4" customWidth="1"/>
    <col min="10518" max="10518" width="20.109375" style="4" customWidth="1"/>
    <col min="10519" max="10519" width="8" style="4" customWidth="1"/>
    <col min="10520" max="10747" width="9.109375" style="4" customWidth="1"/>
    <col min="10748" max="10748" width="0.109375" style="4" customWidth="1"/>
    <col min="10749" max="10749" width="23.88671875" style="4" customWidth="1"/>
    <col min="10750" max="10750" width="38.6640625" style="4" customWidth="1"/>
    <col min="10751" max="10751" width="23.88671875" style="4" customWidth="1"/>
    <col min="10752" max="10752" width="26" style="4" customWidth="1"/>
    <col min="10753" max="10753" width="23.88671875" style="4" customWidth="1"/>
    <col min="10754" max="10754" width="23.88671875" style="4"/>
    <col min="10755" max="10755" width="45.33203125" style="4" customWidth="1"/>
    <col min="10756" max="10756" width="23.88671875" style="4" customWidth="1"/>
    <col min="10757" max="10758" width="38" style="4" customWidth="1"/>
    <col min="10759" max="10760" width="20.88671875" style="4" customWidth="1"/>
    <col min="10761" max="10761" width="16.6640625" style="4" bestFit="1" customWidth="1"/>
    <col min="10762" max="10773" width="21.6640625" style="4" customWidth="1"/>
    <col min="10774" max="10774" width="20.109375" style="4" customWidth="1"/>
    <col min="10775" max="10775" width="8" style="4" customWidth="1"/>
    <col min="10776" max="11003" width="9.109375" style="4" customWidth="1"/>
    <col min="11004" max="11004" width="0.109375" style="4" customWidth="1"/>
    <col min="11005" max="11005" width="23.88671875" style="4" customWidth="1"/>
    <col min="11006" max="11006" width="38.6640625" style="4" customWidth="1"/>
    <col min="11007" max="11007" width="23.88671875" style="4" customWidth="1"/>
    <col min="11008" max="11008" width="26" style="4" customWidth="1"/>
    <col min="11009" max="11009" width="23.88671875" style="4" customWidth="1"/>
    <col min="11010" max="11010" width="23.88671875" style="4"/>
    <col min="11011" max="11011" width="45.33203125" style="4" customWidth="1"/>
    <col min="11012" max="11012" width="23.88671875" style="4" customWidth="1"/>
    <col min="11013" max="11014" width="38" style="4" customWidth="1"/>
    <col min="11015" max="11016" width="20.88671875" style="4" customWidth="1"/>
    <col min="11017" max="11017" width="16.6640625" style="4" bestFit="1" customWidth="1"/>
    <col min="11018" max="11029" width="21.6640625" style="4" customWidth="1"/>
    <col min="11030" max="11030" width="20.109375" style="4" customWidth="1"/>
    <col min="11031" max="11031" width="8" style="4" customWidth="1"/>
    <col min="11032" max="11259" width="9.109375" style="4" customWidth="1"/>
    <col min="11260" max="11260" width="0.109375" style="4" customWidth="1"/>
    <col min="11261" max="11261" width="23.88671875" style="4" customWidth="1"/>
    <col min="11262" max="11262" width="38.6640625" style="4" customWidth="1"/>
    <col min="11263" max="11263" width="23.88671875" style="4" customWidth="1"/>
    <col min="11264" max="11264" width="26" style="4" customWidth="1"/>
    <col min="11265" max="11265" width="23.88671875" style="4" customWidth="1"/>
    <col min="11266" max="11266" width="23.88671875" style="4"/>
    <col min="11267" max="11267" width="45.33203125" style="4" customWidth="1"/>
    <col min="11268" max="11268" width="23.88671875" style="4" customWidth="1"/>
    <col min="11269" max="11270" width="38" style="4" customWidth="1"/>
    <col min="11271" max="11272" width="20.88671875" style="4" customWidth="1"/>
    <col min="11273" max="11273" width="16.6640625" style="4" bestFit="1" customWidth="1"/>
    <col min="11274" max="11285" width="21.6640625" style="4" customWidth="1"/>
    <col min="11286" max="11286" width="20.109375" style="4" customWidth="1"/>
    <col min="11287" max="11287" width="8" style="4" customWidth="1"/>
    <col min="11288" max="11515" width="9.109375" style="4" customWidth="1"/>
    <col min="11516" max="11516" width="0.109375" style="4" customWidth="1"/>
    <col min="11517" max="11517" width="23.88671875" style="4" customWidth="1"/>
    <col min="11518" max="11518" width="38.6640625" style="4" customWidth="1"/>
    <col min="11519" max="11519" width="23.88671875" style="4" customWidth="1"/>
    <col min="11520" max="11520" width="26" style="4" customWidth="1"/>
    <col min="11521" max="11521" width="23.88671875" style="4" customWidth="1"/>
    <col min="11522" max="11522" width="23.88671875" style="4"/>
    <col min="11523" max="11523" width="45.33203125" style="4" customWidth="1"/>
    <col min="11524" max="11524" width="23.88671875" style="4" customWidth="1"/>
    <col min="11525" max="11526" width="38" style="4" customWidth="1"/>
    <col min="11527" max="11528" width="20.88671875" style="4" customWidth="1"/>
    <col min="11529" max="11529" width="16.6640625" style="4" bestFit="1" customWidth="1"/>
    <col min="11530" max="11541" width="21.6640625" style="4" customWidth="1"/>
    <col min="11542" max="11542" width="20.109375" style="4" customWidth="1"/>
    <col min="11543" max="11543" width="8" style="4" customWidth="1"/>
    <col min="11544" max="11771" width="9.109375" style="4" customWidth="1"/>
    <col min="11772" max="11772" width="0.109375" style="4" customWidth="1"/>
    <col min="11773" max="11773" width="23.88671875" style="4" customWidth="1"/>
    <col min="11774" max="11774" width="38.6640625" style="4" customWidth="1"/>
    <col min="11775" max="11775" width="23.88671875" style="4" customWidth="1"/>
    <col min="11776" max="11776" width="26" style="4" customWidth="1"/>
    <col min="11777" max="11777" width="23.88671875" style="4" customWidth="1"/>
    <col min="11778" max="11778" width="23.88671875" style="4"/>
    <col min="11779" max="11779" width="45.33203125" style="4" customWidth="1"/>
    <col min="11780" max="11780" width="23.88671875" style="4" customWidth="1"/>
    <col min="11781" max="11782" width="38" style="4" customWidth="1"/>
    <col min="11783" max="11784" width="20.88671875" style="4" customWidth="1"/>
    <col min="11785" max="11785" width="16.6640625" style="4" bestFit="1" customWidth="1"/>
    <col min="11786" max="11797" width="21.6640625" style="4" customWidth="1"/>
    <col min="11798" max="11798" width="20.109375" style="4" customWidth="1"/>
    <col min="11799" max="11799" width="8" style="4" customWidth="1"/>
    <col min="11800" max="12027" width="9.109375" style="4" customWidth="1"/>
    <col min="12028" max="12028" width="0.109375" style="4" customWidth="1"/>
    <col min="12029" max="12029" width="23.88671875" style="4" customWidth="1"/>
    <col min="12030" max="12030" width="38.6640625" style="4" customWidth="1"/>
    <col min="12031" max="12031" width="23.88671875" style="4" customWidth="1"/>
    <col min="12032" max="12032" width="26" style="4" customWidth="1"/>
    <col min="12033" max="12033" width="23.88671875" style="4" customWidth="1"/>
    <col min="12034" max="12034" width="23.88671875" style="4"/>
    <col min="12035" max="12035" width="45.33203125" style="4" customWidth="1"/>
    <col min="12036" max="12036" width="23.88671875" style="4" customWidth="1"/>
    <col min="12037" max="12038" width="38" style="4" customWidth="1"/>
    <col min="12039" max="12040" width="20.88671875" style="4" customWidth="1"/>
    <col min="12041" max="12041" width="16.6640625" style="4" bestFit="1" customWidth="1"/>
    <col min="12042" max="12053" width="21.6640625" style="4" customWidth="1"/>
    <col min="12054" max="12054" width="20.109375" style="4" customWidth="1"/>
    <col min="12055" max="12055" width="8" style="4" customWidth="1"/>
    <col min="12056" max="12283" width="9.109375" style="4" customWidth="1"/>
    <col min="12284" max="12284" width="0.109375" style="4" customWidth="1"/>
    <col min="12285" max="12285" width="23.88671875" style="4" customWidth="1"/>
    <col min="12286" max="12286" width="38.6640625" style="4" customWidth="1"/>
    <col min="12287" max="12287" width="23.88671875" style="4" customWidth="1"/>
    <col min="12288" max="12288" width="26" style="4" customWidth="1"/>
    <col min="12289" max="12289" width="23.88671875" style="4" customWidth="1"/>
    <col min="12290" max="12290" width="23.88671875" style="4"/>
    <col min="12291" max="12291" width="45.33203125" style="4" customWidth="1"/>
    <col min="12292" max="12292" width="23.88671875" style="4" customWidth="1"/>
    <col min="12293" max="12294" width="38" style="4" customWidth="1"/>
    <col min="12295" max="12296" width="20.88671875" style="4" customWidth="1"/>
    <col min="12297" max="12297" width="16.6640625" style="4" bestFit="1" customWidth="1"/>
    <col min="12298" max="12309" width="21.6640625" style="4" customWidth="1"/>
    <col min="12310" max="12310" width="20.109375" style="4" customWidth="1"/>
    <col min="12311" max="12311" width="8" style="4" customWidth="1"/>
    <col min="12312" max="12539" width="9.109375" style="4" customWidth="1"/>
    <col min="12540" max="12540" width="0.109375" style="4" customWidth="1"/>
    <col min="12541" max="12541" width="23.88671875" style="4" customWidth="1"/>
    <col min="12542" max="12542" width="38.6640625" style="4" customWidth="1"/>
    <col min="12543" max="12543" width="23.88671875" style="4" customWidth="1"/>
    <col min="12544" max="12544" width="26" style="4" customWidth="1"/>
    <col min="12545" max="12545" width="23.88671875" style="4" customWidth="1"/>
    <col min="12546" max="12546" width="23.88671875" style="4"/>
    <col min="12547" max="12547" width="45.33203125" style="4" customWidth="1"/>
    <col min="12548" max="12548" width="23.88671875" style="4" customWidth="1"/>
    <col min="12549" max="12550" width="38" style="4" customWidth="1"/>
    <col min="12551" max="12552" width="20.88671875" style="4" customWidth="1"/>
    <col min="12553" max="12553" width="16.6640625" style="4" bestFit="1" customWidth="1"/>
    <col min="12554" max="12565" width="21.6640625" style="4" customWidth="1"/>
    <col min="12566" max="12566" width="20.109375" style="4" customWidth="1"/>
    <col min="12567" max="12567" width="8" style="4" customWidth="1"/>
    <col min="12568" max="12795" width="9.109375" style="4" customWidth="1"/>
    <col min="12796" max="12796" width="0.109375" style="4" customWidth="1"/>
    <col min="12797" max="12797" width="23.88671875" style="4" customWidth="1"/>
    <col min="12798" max="12798" width="38.6640625" style="4" customWidth="1"/>
    <col min="12799" max="12799" width="23.88671875" style="4" customWidth="1"/>
    <col min="12800" max="12800" width="26" style="4" customWidth="1"/>
    <col min="12801" max="12801" width="23.88671875" style="4" customWidth="1"/>
    <col min="12802" max="12802" width="23.88671875" style="4"/>
    <col min="12803" max="12803" width="45.33203125" style="4" customWidth="1"/>
    <col min="12804" max="12804" width="23.88671875" style="4" customWidth="1"/>
    <col min="12805" max="12806" width="38" style="4" customWidth="1"/>
    <col min="12807" max="12808" width="20.88671875" style="4" customWidth="1"/>
    <col min="12809" max="12809" width="16.6640625" style="4" bestFit="1" customWidth="1"/>
    <col min="12810" max="12821" width="21.6640625" style="4" customWidth="1"/>
    <col min="12822" max="12822" width="20.109375" style="4" customWidth="1"/>
    <col min="12823" max="12823" width="8" style="4" customWidth="1"/>
    <col min="12824" max="13051" width="9.109375" style="4" customWidth="1"/>
    <col min="13052" max="13052" width="0.109375" style="4" customWidth="1"/>
    <col min="13053" max="13053" width="23.88671875" style="4" customWidth="1"/>
    <col min="13054" max="13054" width="38.6640625" style="4" customWidth="1"/>
    <col min="13055" max="13055" width="23.88671875" style="4" customWidth="1"/>
    <col min="13056" max="13056" width="26" style="4" customWidth="1"/>
    <col min="13057" max="13057" width="23.88671875" style="4" customWidth="1"/>
    <col min="13058" max="13058" width="23.88671875" style="4"/>
    <col min="13059" max="13059" width="45.33203125" style="4" customWidth="1"/>
    <col min="13060" max="13060" width="23.88671875" style="4" customWidth="1"/>
    <col min="13061" max="13062" width="38" style="4" customWidth="1"/>
    <col min="13063" max="13064" width="20.88671875" style="4" customWidth="1"/>
    <col min="13065" max="13065" width="16.6640625" style="4" bestFit="1" customWidth="1"/>
    <col min="13066" max="13077" width="21.6640625" style="4" customWidth="1"/>
    <col min="13078" max="13078" width="20.109375" style="4" customWidth="1"/>
    <col min="13079" max="13079" width="8" style="4" customWidth="1"/>
    <col min="13080" max="13307" width="9.109375" style="4" customWidth="1"/>
    <col min="13308" max="13308" width="0.109375" style="4" customWidth="1"/>
    <col min="13309" max="13309" width="23.88671875" style="4" customWidth="1"/>
    <col min="13310" max="13310" width="38.6640625" style="4" customWidth="1"/>
    <col min="13311" max="13311" width="23.88671875" style="4" customWidth="1"/>
    <col min="13312" max="13312" width="26" style="4" customWidth="1"/>
    <col min="13313" max="13313" width="23.88671875" style="4" customWidth="1"/>
    <col min="13314" max="13314" width="23.88671875" style="4"/>
    <col min="13315" max="13315" width="45.33203125" style="4" customWidth="1"/>
    <col min="13316" max="13316" width="23.88671875" style="4" customWidth="1"/>
    <col min="13317" max="13318" width="38" style="4" customWidth="1"/>
    <col min="13319" max="13320" width="20.88671875" style="4" customWidth="1"/>
    <col min="13321" max="13321" width="16.6640625" style="4" bestFit="1" customWidth="1"/>
    <col min="13322" max="13333" width="21.6640625" style="4" customWidth="1"/>
    <col min="13334" max="13334" width="20.109375" style="4" customWidth="1"/>
    <col min="13335" max="13335" width="8" style="4" customWidth="1"/>
    <col min="13336" max="13563" width="9.109375" style="4" customWidth="1"/>
    <col min="13564" max="13564" width="0.109375" style="4" customWidth="1"/>
    <col min="13565" max="13565" width="23.88671875" style="4" customWidth="1"/>
    <col min="13566" max="13566" width="38.6640625" style="4" customWidth="1"/>
    <col min="13567" max="13567" width="23.88671875" style="4" customWidth="1"/>
    <col min="13568" max="13568" width="26" style="4" customWidth="1"/>
    <col min="13569" max="13569" width="23.88671875" style="4" customWidth="1"/>
    <col min="13570" max="13570" width="23.88671875" style="4"/>
    <col min="13571" max="13571" width="45.33203125" style="4" customWidth="1"/>
    <col min="13572" max="13572" width="23.88671875" style="4" customWidth="1"/>
    <col min="13573" max="13574" width="38" style="4" customWidth="1"/>
    <col min="13575" max="13576" width="20.88671875" style="4" customWidth="1"/>
    <col min="13577" max="13577" width="16.6640625" style="4" bestFit="1" customWidth="1"/>
    <col min="13578" max="13589" width="21.6640625" style="4" customWidth="1"/>
    <col min="13590" max="13590" width="20.109375" style="4" customWidth="1"/>
    <col min="13591" max="13591" width="8" style="4" customWidth="1"/>
    <col min="13592" max="13819" width="9.109375" style="4" customWidth="1"/>
    <col min="13820" max="13820" width="0.109375" style="4" customWidth="1"/>
    <col min="13821" max="13821" width="23.88671875" style="4" customWidth="1"/>
    <col min="13822" max="13822" width="38.6640625" style="4" customWidth="1"/>
    <col min="13823" max="13823" width="23.88671875" style="4" customWidth="1"/>
    <col min="13824" max="13824" width="26" style="4" customWidth="1"/>
    <col min="13825" max="13825" width="23.88671875" style="4" customWidth="1"/>
    <col min="13826" max="13826" width="23.88671875" style="4"/>
    <col min="13827" max="13827" width="45.33203125" style="4" customWidth="1"/>
    <col min="13828" max="13828" width="23.88671875" style="4" customWidth="1"/>
    <col min="13829" max="13830" width="38" style="4" customWidth="1"/>
    <col min="13831" max="13832" width="20.88671875" style="4" customWidth="1"/>
    <col min="13833" max="13833" width="16.6640625" style="4" bestFit="1" customWidth="1"/>
    <col min="13834" max="13845" width="21.6640625" style="4" customWidth="1"/>
    <col min="13846" max="13846" width="20.109375" style="4" customWidth="1"/>
    <col min="13847" max="13847" width="8" style="4" customWidth="1"/>
    <col min="13848" max="14075" width="9.109375" style="4" customWidth="1"/>
    <col min="14076" max="14076" width="0.109375" style="4" customWidth="1"/>
    <col min="14077" max="14077" width="23.88671875" style="4" customWidth="1"/>
    <col min="14078" max="14078" width="38.6640625" style="4" customWidth="1"/>
    <col min="14079" max="14079" width="23.88671875" style="4" customWidth="1"/>
    <col min="14080" max="14080" width="26" style="4" customWidth="1"/>
    <col min="14081" max="14081" width="23.88671875" style="4" customWidth="1"/>
    <col min="14082" max="14082" width="23.88671875" style="4"/>
    <col min="14083" max="14083" width="45.33203125" style="4" customWidth="1"/>
    <col min="14084" max="14084" width="23.88671875" style="4" customWidth="1"/>
    <col min="14085" max="14086" width="38" style="4" customWidth="1"/>
    <col min="14087" max="14088" width="20.88671875" style="4" customWidth="1"/>
    <col min="14089" max="14089" width="16.6640625" style="4" bestFit="1" customWidth="1"/>
    <col min="14090" max="14101" width="21.6640625" style="4" customWidth="1"/>
    <col min="14102" max="14102" width="20.109375" style="4" customWidth="1"/>
    <col min="14103" max="14103" width="8" style="4" customWidth="1"/>
    <col min="14104" max="14331" width="9.109375" style="4" customWidth="1"/>
    <col min="14332" max="14332" width="0.109375" style="4" customWidth="1"/>
    <col min="14333" max="14333" width="23.88671875" style="4" customWidth="1"/>
    <col min="14334" max="14334" width="38.6640625" style="4" customWidth="1"/>
    <col min="14335" max="14335" width="23.88671875" style="4" customWidth="1"/>
    <col min="14336" max="14336" width="26" style="4" customWidth="1"/>
    <col min="14337" max="14337" width="23.88671875" style="4" customWidth="1"/>
    <col min="14338" max="14338" width="23.88671875" style="4"/>
    <col min="14339" max="14339" width="45.33203125" style="4" customWidth="1"/>
    <col min="14340" max="14340" width="23.88671875" style="4" customWidth="1"/>
    <col min="14341" max="14342" width="38" style="4" customWidth="1"/>
    <col min="14343" max="14344" width="20.88671875" style="4" customWidth="1"/>
    <col min="14345" max="14345" width="16.6640625" style="4" bestFit="1" customWidth="1"/>
    <col min="14346" max="14357" width="21.6640625" style="4" customWidth="1"/>
    <col min="14358" max="14358" width="20.109375" style="4" customWidth="1"/>
    <col min="14359" max="14359" width="8" style="4" customWidth="1"/>
    <col min="14360" max="14587" width="9.109375" style="4" customWidth="1"/>
    <col min="14588" max="14588" width="0.109375" style="4" customWidth="1"/>
    <col min="14589" max="14589" width="23.88671875" style="4" customWidth="1"/>
    <col min="14590" max="14590" width="38.6640625" style="4" customWidth="1"/>
    <col min="14591" max="14591" width="23.88671875" style="4" customWidth="1"/>
    <col min="14592" max="14592" width="26" style="4" customWidth="1"/>
    <col min="14593" max="14593" width="23.88671875" style="4" customWidth="1"/>
    <col min="14594" max="14594" width="23.88671875" style="4"/>
    <col min="14595" max="14595" width="45.33203125" style="4" customWidth="1"/>
    <col min="14596" max="14596" width="23.88671875" style="4" customWidth="1"/>
    <col min="14597" max="14598" width="38" style="4" customWidth="1"/>
    <col min="14599" max="14600" width="20.88671875" style="4" customWidth="1"/>
    <col min="14601" max="14601" width="16.6640625" style="4" bestFit="1" customWidth="1"/>
    <col min="14602" max="14613" width="21.6640625" style="4" customWidth="1"/>
    <col min="14614" max="14614" width="20.109375" style="4" customWidth="1"/>
    <col min="14615" max="14615" width="8" style="4" customWidth="1"/>
    <col min="14616" max="14843" width="9.109375" style="4" customWidth="1"/>
    <col min="14844" max="14844" width="0.109375" style="4" customWidth="1"/>
    <col min="14845" max="14845" width="23.88671875" style="4" customWidth="1"/>
    <col min="14846" max="14846" width="38.6640625" style="4" customWidth="1"/>
    <col min="14847" max="14847" width="23.88671875" style="4" customWidth="1"/>
    <col min="14848" max="14848" width="26" style="4" customWidth="1"/>
    <col min="14849" max="14849" width="23.88671875" style="4" customWidth="1"/>
    <col min="14850" max="14850" width="23.88671875" style="4"/>
    <col min="14851" max="14851" width="45.33203125" style="4" customWidth="1"/>
    <col min="14852" max="14852" width="23.88671875" style="4" customWidth="1"/>
    <col min="14853" max="14854" width="38" style="4" customWidth="1"/>
    <col min="14855" max="14856" width="20.88671875" style="4" customWidth="1"/>
    <col min="14857" max="14857" width="16.6640625" style="4" bestFit="1" customWidth="1"/>
    <col min="14858" max="14869" width="21.6640625" style="4" customWidth="1"/>
    <col min="14870" max="14870" width="20.109375" style="4" customWidth="1"/>
    <col min="14871" max="14871" width="8" style="4" customWidth="1"/>
    <col min="14872" max="15099" width="9.109375" style="4" customWidth="1"/>
    <col min="15100" max="15100" width="0.109375" style="4" customWidth="1"/>
    <col min="15101" max="15101" width="23.88671875" style="4" customWidth="1"/>
    <col min="15102" max="15102" width="38.6640625" style="4" customWidth="1"/>
    <col min="15103" max="15103" width="23.88671875" style="4" customWidth="1"/>
    <col min="15104" max="15104" width="26" style="4" customWidth="1"/>
    <col min="15105" max="15105" width="23.88671875" style="4" customWidth="1"/>
    <col min="15106" max="15106" width="23.88671875" style="4"/>
    <col min="15107" max="15107" width="45.33203125" style="4" customWidth="1"/>
    <col min="15108" max="15108" width="23.88671875" style="4" customWidth="1"/>
    <col min="15109" max="15110" width="38" style="4" customWidth="1"/>
    <col min="15111" max="15112" width="20.88671875" style="4" customWidth="1"/>
    <col min="15113" max="15113" width="16.6640625" style="4" bestFit="1" customWidth="1"/>
    <col min="15114" max="15125" width="21.6640625" style="4" customWidth="1"/>
    <col min="15126" max="15126" width="20.109375" style="4" customWidth="1"/>
    <col min="15127" max="15127" width="8" style="4" customWidth="1"/>
    <col min="15128" max="15355" width="9.109375" style="4" customWidth="1"/>
    <col min="15356" max="15356" width="0.109375" style="4" customWidth="1"/>
    <col min="15357" max="15357" width="23.88671875" style="4" customWidth="1"/>
    <col min="15358" max="15358" width="38.6640625" style="4" customWidth="1"/>
    <col min="15359" max="15359" width="23.88671875" style="4" customWidth="1"/>
    <col min="15360" max="15360" width="26" style="4" customWidth="1"/>
    <col min="15361" max="15361" width="23.88671875" style="4" customWidth="1"/>
    <col min="15362" max="15362" width="23.88671875" style="4"/>
    <col min="15363" max="15363" width="45.33203125" style="4" customWidth="1"/>
    <col min="15364" max="15364" width="23.88671875" style="4" customWidth="1"/>
    <col min="15365" max="15366" width="38" style="4" customWidth="1"/>
    <col min="15367" max="15368" width="20.88671875" style="4" customWidth="1"/>
    <col min="15369" max="15369" width="16.6640625" style="4" bestFit="1" customWidth="1"/>
    <col min="15370" max="15381" width="21.6640625" style="4" customWidth="1"/>
    <col min="15382" max="15382" width="20.109375" style="4" customWidth="1"/>
    <col min="15383" max="15383" width="8" style="4" customWidth="1"/>
    <col min="15384" max="15611" width="9.109375" style="4" customWidth="1"/>
    <col min="15612" max="15612" width="0.109375" style="4" customWidth="1"/>
    <col min="15613" max="15613" width="23.88671875" style="4" customWidth="1"/>
    <col min="15614" max="15614" width="38.6640625" style="4" customWidth="1"/>
    <col min="15615" max="15615" width="23.88671875" style="4" customWidth="1"/>
    <col min="15616" max="15616" width="26" style="4" customWidth="1"/>
    <col min="15617" max="15617" width="23.88671875" style="4" customWidth="1"/>
    <col min="15618" max="15618" width="23.88671875" style="4"/>
    <col min="15619" max="15619" width="45.33203125" style="4" customWidth="1"/>
    <col min="15620" max="15620" width="23.88671875" style="4" customWidth="1"/>
    <col min="15621" max="15622" width="38" style="4" customWidth="1"/>
    <col min="15623" max="15624" width="20.88671875" style="4" customWidth="1"/>
    <col min="15625" max="15625" width="16.6640625" style="4" bestFit="1" customWidth="1"/>
    <col min="15626" max="15637" width="21.6640625" style="4" customWidth="1"/>
    <col min="15638" max="15638" width="20.109375" style="4" customWidth="1"/>
    <col min="15639" max="15639" width="8" style="4" customWidth="1"/>
    <col min="15640" max="15867" width="9.109375" style="4" customWidth="1"/>
    <col min="15868" max="15868" width="0.109375" style="4" customWidth="1"/>
    <col min="15869" max="15869" width="23.88671875" style="4" customWidth="1"/>
    <col min="15870" max="15870" width="38.6640625" style="4" customWidth="1"/>
    <col min="15871" max="15871" width="23.88671875" style="4" customWidth="1"/>
    <col min="15872" max="15872" width="26" style="4" customWidth="1"/>
    <col min="15873" max="15873" width="23.88671875" style="4" customWidth="1"/>
    <col min="15874" max="15874" width="23.88671875" style="4"/>
    <col min="15875" max="15875" width="45.33203125" style="4" customWidth="1"/>
    <col min="15876" max="15876" width="23.88671875" style="4" customWidth="1"/>
    <col min="15877" max="15878" width="38" style="4" customWidth="1"/>
    <col min="15879" max="15880" width="20.88671875" style="4" customWidth="1"/>
    <col min="15881" max="15881" width="16.6640625" style="4" bestFit="1" customWidth="1"/>
    <col min="15882" max="15893" width="21.6640625" style="4" customWidth="1"/>
    <col min="15894" max="15894" width="20.109375" style="4" customWidth="1"/>
    <col min="15895" max="15895" width="8" style="4" customWidth="1"/>
    <col min="15896" max="16123" width="9.109375" style="4" customWidth="1"/>
    <col min="16124" max="16124" width="0.109375" style="4" customWidth="1"/>
    <col min="16125" max="16125" width="23.88671875" style="4" customWidth="1"/>
    <col min="16126" max="16126" width="38.6640625" style="4" customWidth="1"/>
    <col min="16127" max="16127" width="23.88671875" style="4" customWidth="1"/>
    <col min="16128" max="16128" width="26" style="4" customWidth="1"/>
    <col min="16129" max="16129" width="23.88671875" style="4" customWidth="1"/>
    <col min="16130" max="16130" width="23.88671875" style="4"/>
    <col min="16131" max="16131" width="45.33203125" style="4" customWidth="1"/>
    <col min="16132" max="16132" width="23.88671875" style="4" customWidth="1"/>
    <col min="16133" max="16134" width="38" style="4" customWidth="1"/>
    <col min="16135" max="16136" width="20.88671875" style="4" customWidth="1"/>
    <col min="16137" max="16137" width="16.6640625" style="4" bestFit="1" customWidth="1"/>
    <col min="16138" max="16149" width="21.6640625" style="4" customWidth="1"/>
    <col min="16150" max="16150" width="20.109375" style="4" customWidth="1"/>
    <col min="16151" max="16151" width="8" style="4" customWidth="1"/>
    <col min="16152" max="16379" width="9.109375" style="4" customWidth="1"/>
    <col min="16380" max="16380" width="0.109375" style="4" customWidth="1"/>
    <col min="16381" max="16381" width="23.88671875" style="4" customWidth="1"/>
    <col min="16382" max="16382" width="38.6640625" style="4" customWidth="1"/>
    <col min="16383" max="16383" width="23.88671875" style="4" customWidth="1"/>
    <col min="16384" max="16384" width="26" style="4" customWidth="1"/>
  </cols>
  <sheetData>
    <row r="1" spans="1:22" x14ac:dyDescent="0.25">
      <c r="A1" s="1"/>
      <c r="V1" s="3"/>
    </row>
    <row r="2" spans="1:22" ht="14.4" customHeight="1" x14ac:dyDescent="0.25">
      <c r="A2" s="487"/>
      <c r="B2" s="487"/>
      <c r="C2" s="484" t="s">
        <v>33</v>
      </c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 t="s">
        <v>27</v>
      </c>
      <c r="V2" s="479" t="s">
        <v>28</v>
      </c>
    </row>
    <row r="3" spans="1:22" ht="14.4" customHeight="1" x14ac:dyDescent="0.25">
      <c r="A3" s="487"/>
      <c r="B3" s="487"/>
      <c r="C3" s="484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</row>
    <row r="4" spans="1:22" ht="14.4" customHeight="1" x14ac:dyDescent="0.25">
      <c r="A4" s="487"/>
      <c r="B4" s="487"/>
      <c r="C4" s="484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</row>
    <row r="5" spans="1:22" ht="14.4" customHeight="1" x14ac:dyDescent="0.25">
      <c r="A5" s="487"/>
      <c r="B5" s="487"/>
      <c r="C5" s="484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 t="s">
        <v>29</v>
      </c>
      <c r="V5" s="489" t="s">
        <v>32</v>
      </c>
    </row>
    <row r="6" spans="1:22" ht="40.950000000000003" customHeight="1" x14ac:dyDescent="0.25">
      <c r="A6" s="487"/>
      <c r="B6" s="487"/>
      <c r="C6" s="484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89"/>
    </row>
    <row r="7" spans="1:22" ht="12.6" customHeight="1" x14ac:dyDescent="0.25">
      <c r="A7" s="487"/>
      <c r="B7" s="487"/>
      <c r="C7" s="484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89"/>
    </row>
    <row r="8" spans="1:22" ht="20.399999999999999" hidden="1" customHeight="1" x14ac:dyDescent="0.25">
      <c r="A8" s="487"/>
      <c r="B8" s="487"/>
      <c r="C8" s="603"/>
      <c r="D8" s="488"/>
      <c r="E8" s="488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  <c r="Q8" s="488"/>
      <c r="R8" s="488"/>
      <c r="S8" s="488"/>
      <c r="T8" s="604"/>
      <c r="U8" s="490" t="s">
        <v>30</v>
      </c>
      <c r="V8" s="479" t="s">
        <v>31</v>
      </c>
    </row>
    <row r="9" spans="1:22" ht="21" customHeight="1" x14ac:dyDescent="0.25">
      <c r="A9" s="487"/>
      <c r="B9" s="487"/>
      <c r="C9" s="601"/>
      <c r="D9" s="602"/>
      <c r="E9" s="601"/>
      <c r="F9" s="602"/>
      <c r="G9" s="601"/>
      <c r="H9" s="602"/>
      <c r="I9" s="601"/>
      <c r="J9" s="602"/>
      <c r="K9" s="601"/>
      <c r="L9" s="602"/>
      <c r="M9" s="601"/>
      <c r="N9" s="602"/>
      <c r="O9" s="601"/>
      <c r="P9" s="602"/>
      <c r="Q9" s="601"/>
      <c r="R9" s="602"/>
      <c r="S9" s="601" t="s">
        <v>0</v>
      </c>
      <c r="T9" s="602">
        <v>2025</v>
      </c>
      <c r="U9" s="490"/>
      <c r="V9" s="479"/>
    </row>
    <row r="10" spans="1:22" ht="27" customHeight="1" x14ac:dyDescent="0.25">
      <c r="A10" s="487"/>
      <c r="B10" s="487"/>
      <c r="C10" s="601"/>
      <c r="D10" s="602"/>
      <c r="E10" s="601"/>
      <c r="F10" s="602"/>
      <c r="G10" s="601"/>
      <c r="H10" s="602"/>
      <c r="I10" s="601"/>
      <c r="J10" s="602"/>
      <c r="K10" s="601"/>
      <c r="L10" s="602"/>
      <c r="M10" s="601"/>
      <c r="N10" s="602"/>
      <c r="O10" s="601"/>
      <c r="P10" s="602"/>
      <c r="Q10" s="601"/>
      <c r="R10" s="602"/>
      <c r="S10" s="601"/>
      <c r="T10" s="602"/>
      <c r="U10" s="605"/>
      <c r="V10" s="488"/>
    </row>
    <row r="11" spans="1:22" ht="24.75" customHeight="1" x14ac:dyDescent="0.25">
      <c r="A11" s="485" t="s">
        <v>1</v>
      </c>
      <c r="B11" s="485"/>
      <c r="C11" s="486" t="s">
        <v>171</v>
      </c>
      <c r="D11" s="486"/>
      <c r="E11" s="486"/>
      <c r="F11" s="486"/>
      <c r="G11" s="486"/>
      <c r="H11" s="486"/>
      <c r="I11" s="486"/>
      <c r="J11" s="486"/>
      <c r="K11" s="486"/>
      <c r="L11" s="486"/>
      <c r="M11" s="486"/>
      <c r="N11" s="486"/>
      <c r="O11" s="486"/>
      <c r="P11" s="486"/>
      <c r="Q11" s="486"/>
      <c r="R11" s="486"/>
      <c r="S11" s="486"/>
      <c r="T11" s="486"/>
      <c r="U11" s="486"/>
      <c r="V11" s="486"/>
    </row>
    <row r="12" spans="1:22" ht="18" customHeight="1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491" t="s">
        <v>2</v>
      </c>
      <c r="K12" s="491"/>
      <c r="L12" s="491"/>
      <c r="M12" s="491" t="s">
        <v>3</v>
      </c>
      <c r="N12" s="491"/>
      <c r="O12" s="491"/>
      <c r="P12" s="491" t="s">
        <v>4</v>
      </c>
      <c r="Q12" s="491"/>
      <c r="R12" s="491"/>
      <c r="S12" s="491" t="s">
        <v>5</v>
      </c>
      <c r="T12" s="491"/>
      <c r="U12" s="491"/>
      <c r="V12" s="606" t="s">
        <v>25</v>
      </c>
    </row>
    <row r="13" spans="1:22" s="5" customFormat="1" ht="41.4" x14ac:dyDescent="0.25">
      <c r="A13" s="12" t="s">
        <v>6</v>
      </c>
      <c r="B13" s="12" t="s">
        <v>7</v>
      </c>
      <c r="C13" s="12" t="s">
        <v>8</v>
      </c>
      <c r="D13" s="12" t="s">
        <v>10</v>
      </c>
      <c r="E13" s="12" t="s">
        <v>9</v>
      </c>
      <c r="F13" s="12" t="s">
        <v>45</v>
      </c>
      <c r="G13" s="12" t="s">
        <v>11</v>
      </c>
      <c r="H13" s="12" t="s">
        <v>34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2" t="s">
        <v>17</v>
      </c>
      <c r="O13" s="12" t="s">
        <v>18</v>
      </c>
      <c r="P13" s="12" t="s">
        <v>19</v>
      </c>
      <c r="Q13" s="12" t="s">
        <v>20</v>
      </c>
      <c r="R13" s="12" t="s">
        <v>21</v>
      </c>
      <c r="S13" s="12" t="s">
        <v>22</v>
      </c>
      <c r="T13" s="12" t="s">
        <v>23</v>
      </c>
      <c r="U13" s="12" t="s">
        <v>24</v>
      </c>
      <c r="V13" s="607"/>
    </row>
    <row r="14" spans="1:22" s="5" customFormat="1" ht="21.75" customHeight="1" x14ac:dyDescent="0.25">
      <c r="A14" s="500" t="s">
        <v>254</v>
      </c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</row>
    <row r="15" spans="1:22" s="5" customFormat="1" ht="24.75" customHeight="1" x14ac:dyDescent="0.25">
      <c r="A15" s="500" t="s">
        <v>154</v>
      </c>
      <c r="B15" s="500"/>
      <c r="C15" s="500"/>
      <c r="D15" s="500"/>
      <c r="E15" s="500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</row>
    <row r="16" spans="1:22" s="5" customFormat="1" ht="30.75" customHeight="1" x14ac:dyDescent="0.25">
      <c r="A16" s="500" t="s">
        <v>255</v>
      </c>
      <c r="B16" s="500"/>
      <c r="C16" s="500"/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</row>
    <row r="17" spans="1:22" s="5" customFormat="1" ht="57" customHeight="1" x14ac:dyDescent="0.25">
      <c r="A17" s="501" t="s">
        <v>256</v>
      </c>
      <c r="B17" s="502"/>
      <c r="C17" s="502"/>
      <c r="D17" s="502"/>
      <c r="E17" s="502"/>
      <c r="F17" s="502"/>
      <c r="G17" s="503"/>
      <c r="H17" s="189" t="s">
        <v>257</v>
      </c>
      <c r="I17" s="88">
        <f t="shared" ref="I17:I20" si="0">+SUM(J17:U17)</f>
        <v>840</v>
      </c>
      <c r="J17" s="88">
        <f>+J19</f>
        <v>70</v>
      </c>
      <c r="K17" s="88">
        <f t="shared" ref="K17:U17" si="1">+K19</f>
        <v>70</v>
      </c>
      <c r="L17" s="88">
        <f t="shared" si="1"/>
        <v>70</v>
      </c>
      <c r="M17" s="88">
        <f t="shared" si="1"/>
        <v>70</v>
      </c>
      <c r="N17" s="88">
        <f t="shared" si="1"/>
        <v>70</v>
      </c>
      <c r="O17" s="88">
        <f t="shared" si="1"/>
        <v>70</v>
      </c>
      <c r="P17" s="88">
        <f t="shared" si="1"/>
        <v>70</v>
      </c>
      <c r="Q17" s="88">
        <f t="shared" si="1"/>
        <v>70</v>
      </c>
      <c r="R17" s="88">
        <f t="shared" si="1"/>
        <v>70</v>
      </c>
      <c r="S17" s="88">
        <f t="shared" si="1"/>
        <v>70</v>
      </c>
      <c r="T17" s="88">
        <f t="shared" si="1"/>
        <v>70</v>
      </c>
      <c r="U17" s="88">
        <f t="shared" si="1"/>
        <v>70</v>
      </c>
      <c r="V17" s="506" t="s">
        <v>914</v>
      </c>
    </row>
    <row r="18" spans="1:22" s="6" customFormat="1" ht="81.75" customHeight="1" x14ac:dyDescent="0.25">
      <c r="A18" s="495" t="s">
        <v>792</v>
      </c>
      <c r="B18" s="13"/>
      <c r="C18" s="139" t="s">
        <v>793</v>
      </c>
      <c r="D18" s="14" t="s">
        <v>126</v>
      </c>
      <c r="E18" s="139" t="s">
        <v>172</v>
      </c>
      <c r="F18" s="15" t="s">
        <v>174</v>
      </c>
      <c r="G18" s="139" t="s">
        <v>258</v>
      </c>
      <c r="H18" s="139" t="s">
        <v>173</v>
      </c>
      <c r="I18" s="88">
        <f t="shared" si="0"/>
        <v>60</v>
      </c>
      <c r="J18" s="88">
        <v>5</v>
      </c>
      <c r="K18" s="88">
        <v>5</v>
      </c>
      <c r="L18" s="88">
        <v>5</v>
      </c>
      <c r="M18" s="88">
        <v>5</v>
      </c>
      <c r="N18" s="88">
        <v>5</v>
      </c>
      <c r="O18" s="88">
        <v>5</v>
      </c>
      <c r="P18" s="88">
        <v>5</v>
      </c>
      <c r="Q18" s="88">
        <v>5</v>
      </c>
      <c r="R18" s="88">
        <v>5</v>
      </c>
      <c r="S18" s="88">
        <v>5</v>
      </c>
      <c r="T18" s="88">
        <v>5</v>
      </c>
      <c r="U18" s="88">
        <v>5</v>
      </c>
      <c r="V18" s="507"/>
    </row>
    <row r="19" spans="1:22" s="6" customFormat="1" ht="81.75" customHeight="1" x14ac:dyDescent="0.25">
      <c r="A19" s="496"/>
      <c r="B19" s="13"/>
      <c r="C19" s="139" t="s">
        <v>259</v>
      </c>
      <c r="D19" s="14" t="s">
        <v>39</v>
      </c>
      <c r="E19" s="189" t="s">
        <v>172</v>
      </c>
      <c r="F19" s="15" t="s">
        <v>174</v>
      </c>
      <c r="G19" s="189" t="s">
        <v>175</v>
      </c>
      <c r="H19" s="189" t="s">
        <v>257</v>
      </c>
      <c r="I19" s="88">
        <f>+SUM(J19:U19)</f>
        <v>840</v>
      </c>
      <c r="J19" s="88">
        <v>70</v>
      </c>
      <c r="K19" s="88">
        <v>70</v>
      </c>
      <c r="L19" s="88">
        <v>70</v>
      </c>
      <c r="M19" s="88">
        <v>70</v>
      </c>
      <c r="N19" s="88">
        <v>70</v>
      </c>
      <c r="O19" s="88">
        <v>70</v>
      </c>
      <c r="P19" s="88">
        <v>70</v>
      </c>
      <c r="Q19" s="88">
        <v>70</v>
      </c>
      <c r="R19" s="88">
        <v>70</v>
      </c>
      <c r="S19" s="88">
        <v>70</v>
      </c>
      <c r="T19" s="88">
        <v>70</v>
      </c>
      <c r="U19" s="88">
        <v>70</v>
      </c>
      <c r="V19" s="507"/>
    </row>
    <row r="20" spans="1:22" s="6" customFormat="1" ht="81.75" customHeight="1" x14ac:dyDescent="0.25">
      <c r="A20" s="496"/>
      <c r="B20" s="13"/>
      <c r="C20" s="139" t="s">
        <v>176</v>
      </c>
      <c r="D20" s="14" t="s">
        <v>126</v>
      </c>
      <c r="E20" s="139" t="s">
        <v>172</v>
      </c>
      <c r="F20" s="15"/>
      <c r="G20" s="189" t="s">
        <v>260</v>
      </c>
      <c r="H20" s="189" t="s">
        <v>177</v>
      </c>
      <c r="I20" s="88">
        <f t="shared" si="0"/>
        <v>285</v>
      </c>
      <c r="J20" s="88">
        <v>20</v>
      </c>
      <c r="K20" s="88">
        <v>20</v>
      </c>
      <c r="L20" s="88">
        <v>20</v>
      </c>
      <c r="M20" s="88">
        <v>25</v>
      </c>
      <c r="N20" s="88">
        <v>25</v>
      </c>
      <c r="O20" s="88">
        <v>25</v>
      </c>
      <c r="P20" s="88">
        <v>25</v>
      </c>
      <c r="Q20" s="88">
        <v>25</v>
      </c>
      <c r="R20" s="88">
        <v>25</v>
      </c>
      <c r="S20" s="88">
        <v>25</v>
      </c>
      <c r="T20" s="88">
        <v>25</v>
      </c>
      <c r="U20" s="88">
        <v>25</v>
      </c>
      <c r="V20" s="507"/>
    </row>
    <row r="21" spans="1:22" s="6" customFormat="1" ht="24.75" customHeight="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 t="s">
        <v>26</v>
      </c>
      <c r="V21" s="18"/>
    </row>
  </sheetData>
  <mergeCells count="39">
    <mergeCell ref="A14:V14"/>
    <mergeCell ref="A15:V15"/>
    <mergeCell ref="A16:V16"/>
    <mergeCell ref="A17:G17"/>
    <mergeCell ref="A18:A20"/>
    <mergeCell ref="V17:V20"/>
    <mergeCell ref="A11:B11"/>
    <mergeCell ref="C11:V11"/>
    <mergeCell ref="J12:L12"/>
    <mergeCell ref="M12:O12"/>
    <mergeCell ref="P12:R12"/>
    <mergeCell ref="S12:U12"/>
    <mergeCell ref="V12:V13"/>
    <mergeCell ref="A2:B10"/>
    <mergeCell ref="C2:T8"/>
    <mergeCell ref="U2:U4"/>
    <mergeCell ref="V2:V4"/>
    <mergeCell ref="U5:U7"/>
    <mergeCell ref="V5:V7"/>
    <mergeCell ref="U8:U10"/>
    <mergeCell ref="V8:V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T9:T10"/>
    <mergeCell ref="O9:O10"/>
    <mergeCell ref="P9:P10"/>
    <mergeCell ref="Q9:Q10"/>
    <mergeCell ref="R9:R10"/>
    <mergeCell ref="S9:S10"/>
  </mergeCells>
  <pageMargins left="0.7" right="0.7" top="0.75" bottom="0.75" header="0.3" footer="0.3"/>
  <pageSetup scale="2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'\\172.16.0.12\Direccion de Planificacion y Seguimiento\Formulación\POA\POA 2024\POAS remitido áreas\Rosimar\[FO-PLAN-01 Matriz POA 2024 (Proyecto de Identificación) (1).xlsx]list'!#REF!</xm:f>
          </x14:formula1>
          <xm:sqref>D18:D20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21"/>
  <sheetViews>
    <sheetView showGridLines="0" view="pageBreakPreview" topLeftCell="A2" zoomScale="55" zoomScaleNormal="90" zoomScaleSheetLayoutView="50" workbookViewId="0">
      <selection activeCell="H46" sqref="H46"/>
    </sheetView>
  </sheetViews>
  <sheetFormatPr baseColWidth="10" defaultColWidth="23.88671875" defaultRowHeight="13.8" x14ac:dyDescent="0.25"/>
  <cols>
    <col min="1" max="1" width="45.33203125" style="8" customWidth="1"/>
    <col min="2" max="2" width="11.5546875" style="1" hidden="1" customWidth="1"/>
    <col min="3" max="3" width="32.6640625" style="1" customWidth="1"/>
    <col min="4" max="4" width="16.88671875" style="1" customWidth="1"/>
    <col min="5" max="5" width="20.88671875" style="1" customWidth="1"/>
    <col min="6" max="6" width="29.5546875" style="1" customWidth="1"/>
    <col min="7" max="7" width="25.5546875" style="1" customWidth="1"/>
    <col min="8" max="8" width="20.44140625" style="1" customWidth="1"/>
    <col min="9" max="9" width="16.6640625" style="2" bestFit="1" customWidth="1"/>
    <col min="10" max="20" width="21.6640625" style="2" customWidth="1"/>
    <col min="21" max="21" width="22.88671875" style="2" customWidth="1"/>
    <col min="22" max="22" width="20.109375" style="2" customWidth="1"/>
    <col min="23" max="23" width="8" style="4" customWidth="1"/>
    <col min="24" max="251" width="9.109375" style="4" customWidth="1"/>
    <col min="252" max="252" width="0.109375" style="4" customWidth="1"/>
    <col min="253" max="253" width="23.88671875" style="4" customWidth="1"/>
    <col min="254" max="254" width="38.6640625" style="4" customWidth="1"/>
    <col min="255" max="255" width="23.88671875" style="4" customWidth="1"/>
    <col min="256" max="256" width="26" style="4" customWidth="1"/>
    <col min="257" max="257" width="23.88671875" style="4" customWidth="1"/>
    <col min="258" max="258" width="23.88671875" style="4"/>
    <col min="259" max="259" width="45.33203125" style="4" customWidth="1"/>
    <col min="260" max="260" width="23.88671875" style="4" customWidth="1"/>
    <col min="261" max="262" width="38" style="4" customWidth="1"/>
    <col min="263" max="264" width="20.88671875" style="4" customWidth="1"/>
    <col min="265" max="265" width="16.6640625" style="4" bestFit="1" customWidth="1"/>
    <col min="266" max="277" width="21.6640625" style="4" customWidth="1"/>
    <col min="278" max="278" width="20.109375" style="4" customWidth="1"/>
    <col min="279" max="279" width="8" style="4" customWidth="1"/>
    <col min="280" max="507" width="9.109375" style="4" customWidth="1"/>
    <col min="508" max="508" width="0.109375" style="4" customWidth="1"/>
    <col min="509" max="509" width="23.88671875" style="4" customWidth="1"/>
    <col min="510" max="510" width="38.6640625" style="4" customWidth="1"/>
    <col min="511" max="511" width="23.88671875" style="4" customWidth="1"/>
    <col min="512" max="512" width="26" style="4" customWidth="1"/>
    <col min="513" max="513" width="23.88671875" style="4" customWidth="1"/>
    <col min="514" max="514" width="23.88671875" style="4"/>
    <col min="515" max="515" width="45.33203125" style="4" customWidth="1"/>
    <col min="516" max="516" width="23.88671875" style="4" customWidth="1"/>
    <col min="517" max="518" width="38" style="4" customWidth="1"/>
    <col min="519" max="520" width="20.88671875" style="4" customWidth="1"/>
    <col min="521" max="521" width="16.6640625" style="4" bestFit="1" customWidth="1"/>
    <col min="522" max="533" width="21.6640625" style="4" customWidth="1"/>
    <col min="534" max="534" width="20.109375" style="4" customWidth="1"/>
    <col min="535" max="535" width="8" style="4" customWidth="1"/>
    <col min="536" max="763" width="9.109375" style="4" customWidth="1"/>
    <col min="764" max="764" width="0.109375" style="4" customWidth="1"/>
    <col min="765" max="765" width="23.88671875" style="4" customWidth="1"/>
    <col min="766" max="766" width="38.6640625" style="4" customWidth="1"/>
    <col min="767" max="767" width="23.88671875" style="4" customWidth="1"/>
    <col min="768" max="768" width="26" style="4" customWidth="1"/>
    <col min="769" max="769" width="23.88671875" style="4" customWidth="1"/>
    <col min="770" max="770" width="23.88671875" style="4"/>
    <col min="771" max="771" width="45.33203125" style="4" customWidth="1"/>
    <col min="772" max="772" width="23.88671875" style="4" customWidth="1"/>
    <col min="773" max="774" width="38" style="4" customWidth="1"/>
    <col min="775" max="776" width="20.88671875" style="4" customWidth="1"/>
    <col min="777" max="777" width="16.6640625" style="4" bestFit="1" customWidth="1"/>
    <col min="778" max="789" width="21.6640625" style="4" customWidth="1"/>
    <col min="790" max="790" width="20.109375" style="4" customWidth="1"/>
    <col min="791" max="791" width="8" style="4" customWidth="1"/>
    <col min="792" max="1019" width="9.109375" style="4" customWidth="1"/>
    <col min="1020" max="1020" width="0.109375" style="4" customWidth="1"/>
    <col min="1021" max="1021" width="23.88671875" style="4" customWidth="1"/>
    <col min="1022" max="1022" width="38.6640625" style="4" customWidth="1"/>
    <col min="1023" max="1023" width="23.88671875" style="4" customWidth="1"/>
    <col min="1024" max="1024" width="26" style="4" customWidth="1"/>
    <col min="1025" max="1025" width="23.88671875" style="4" customWidth="1"/>
    <col min="1026" max="1026" width="23.88671875" style="4"/>
    <col min="1027" max="1027" width="45.33203125" style="4" customWidth="1"/>
    <col min="1028" max="1028" width="23.88671875" style="4" customWidth="1"/>
    <col min="1029" max="1030" width="38" style="4" customWidth="1"/>
    <col min="1031" max="1032" width="20.88671875" style="4" customWidth="1"/>
    <col min="1033" max="1033" width="16.6640625" style="4" bestFit="1" customWidth="1"/>
    <col min="1034" max="1045" width="21.6640625" style="4" customWidth="1"/>
    <col min="1046" max="1046" width="20.109375" style="4" customWidth="1"/>
    <col min="1047" max="1047" width="8" style="4" customWidth="1"/>
    <col min="1048" max="1275" width="9.109375" style="4" customWidth="1"/>
    <col min="1276" max="1276" width="0.109375" style="4" customWidth="1"/>
    <col min="1277" max="1277" width="23.88671875" style="4" customWidth="1"/>
    <col min="1278" max="1278" width="38.6640625" style="4" customWidth="1"/>
    <col min="1279" max="1279" width="23.88671875" style="4" customWidth="1"/>
    <col min="1280" max="1280" width="26" style="4" customWidth="1"/>
    <col min="1281" max="1281" width="23.88671875" style="4" customWidth="1"/>
    <col min="1282" max="1282" width="23.88671875" style="4"/>
    <col min="1283" max="1283" width="45.33203125" style="4" customWidth="1"/>
    <col min="1284" max="1284" width="23.88671875" style="4" customWidth="1"/>
    <col min="1285" max="1286" width="38" style="4" customWidth="1"/>
    <col min="1287" max="1288" width="20.88671875" style="4" customWidth="1"/>
    <col min="1289" max="1289" width="16.6640625" style="4" bestFit="1" customWidth="1"/>
    <col min="1290" max="1301" width="21.6640625" style="4" customWidth="1"/>
    <col min="1302" max="1302" width="20.109375" style="4" customWidth="1"/>
    <col min="1303" max="1303" width="8" style="4" customWidth="1"/>
    <col min="1304" max="1531" width="9.109375" style="4" customWidth="1"/>
    <col min="1532" max="1532" width="0.109375" style="4" customWidth="1"/>
    <col min="1533" max="1533" width="23.88671875" style="4" customWidth="1"/>
    <col min="1534" max="1534" width="38.6640625" style="4" customWidth="1"/>
    <col min="1535" max="1535" width="23.88671875" style="4" customWidth="1"/>
    <col min="1536" max="1536" width="26" style="4" customWidth="1"/>
    <col min="1537" max="1537" width="23.88671875" style="4" customWidth="1"/>
    <col min="1538" max="1538" width="23.88671875" style="4"/>
    <col min="1539" max="1539" width="45.33203125" style="4" customWidth="1"/>
    <col min="1540" max="1540" width="23.88671875" style="4" customWidth="1"/>
    <col min="1541" max="1542" width="38" style="4" customWidth="1"/>
    <col min="1543" max="1544" width="20.88671875" style="4" customWidth="1"/>
    <col min="1545" max="1545" width="16.6640625" style="4" bestFit="1" customWidth="1"/>
    <col min="1546" max="1557" width="21.6640625" style="4" customWidth="1"/>
    <col min="1558" max="1558" width="20.109375" style="4" customWidth="1"/>
    <col min="1559" max="1559" width="8" style="4" customWidth="1"/>
    <col min="1560" max="1787" width="9.109375" style="4" customWidth="1"/>
    <col min="1788" max="1788" width="0.109375" style="4" customWidth="1"/>
    <col min="1789" max="1789" width="23.88671875" style="4" customWidth="1"/>
    <col min="1790" max="1790" width="38.6640625" style="4" customWidth="1"/>
    <col min="1791" max="1791" width="23.88671875" style="4" customWidth="1"/>
    <col min="1792" max="1792" width="26" style="4" customWidth="1"/>
    <col min="1793" max="1793" width="23.88671875" style="4" customWidth="1"/>
    <col min="1794" max="1794" width="23.88671875" style="4"/>
    <col min="1795" max="1795" width="45.33203125" style="4" customWidth="1"/>
    <col min="1796" max="1796" width="23.88671875" style="4" customWidth="1"/>
    <col min="1797" max="1798" width="38" style="4" customWidth="1"/>
    <col min="1799" max="1800" width="20.88671875" style="4" customWidth="1"/>
    <col min="1801" max="1801" width="16.6640625" style="4" bestFit="1" customWidth="1"/>
    <col min="1802" max="1813" width="21.6640625" style="4" customWidth="1"/>
    <col min="1814" max="1814" width="20.109375" style="4" customWidth="1"/>
    <col min="1815" max="1815" width="8" style="4" customWidth="1"/>
    <col min="1816" max="2043" width="9.109375" style="4" customWidth="1"/>
    <col min="2044" max="2044" width="0.109375" style="4" customWidth="1"/>
    <col min="2045" max="2045" width="23.88671875" style="4" customWidth="1"/>
    <col min="2046" max="2046" width="38.6640625" style="4" customWidth="1"/>
    <col min="2047" max="2047" width="23.88671875" style="4" customWidth="1"/>
    <col min="2048" max="2048" width="26" style="4" customWidth="1"/>
    <col min="2049" max="2049" width="23.88671875" style="4" customWidth="1"/>
    <col min="2050" max="2050" width="23.88671875" style="4"/>
    <col min="2051" max="2051" width="45.33203125" style="4" customWidth="1"/>
    <col min="2052" max="2052" width="23.88671875" style="4" customWidth="1"/>
    <col min="2053" max="2054" width="38" style="4" customWidth="1"/>
    <col min="2055" max="2056" width="20.88671875" style="4" customWidth="1"/>
    <col min="2057" max="2057" width="16.6640625" style="4" bestFit="1" customWidth="1"/>
    <col min="2058" max="2069" width="21.6640625" style="4" customWidth="1"/>
    <col min="2070" max="2070" width="20.109375" style="4" customWidth="1"/>
    <col min="2071" max="2071" width="8" style="4" customWidth="1"/>
    <col min="2072" max="2299" width="9.109375" style="4" customWidth="1"/>
    <col min="2300" max="2300" width="0.109375" style="4" customWidth="1"/>
    <col min="2301" max="2301" width="23.88671875" style="4" customWidth="1"/>
    <col min="2302" max="2302" width="38.6640625" style="4" customWidth="1"/>
    <col min="2303" max="2303" width="23.88671875" style="4" customWidth="1"/>
    <col min="2304" max="2304" width="26" style="4" customWidth="1"/>
    <col min="2305" max="2305" width="23.88671875" style="4" customWidth="1"/>
    <col min="2306" max="2306" width="23.88671875" style="4"/>
    <col min="2307" max="2307" width="45.33203125" style="4" customWidth="1"/>
    <col min="2308" max="2308" width="23.88671875" style="4" customWidth="1"/>
    <col min="2309" max="2310" width="38" style="4" customWidth="1"/>
    <col min="2311" max="2312" width="20.88671875" style="4" customWidth="1"/>
    <col min="2313" max="2313" width="16.6640625" style="4" bestFit="1" customWidth="1"/>
    <col min="2314" max="2325" width="21.6640625" style="4" customWidth="1"/>
    <col min="2326" max="2326" width="20.109375" style="4" customWidth="1"/>
    <col min="2327" max="2327" width="8" style="4" customWidth="1"/>
    <col min="2328" max="2555" width="9.109375" style="4" customWidth="1"/>
    <col min="2556" max="2556" width="0.109375" style="4" customWidth="1"/>
    <col min="2557" max="2557" width="23.88671875" style="4" customWidth="1"/>
    <col min="2558" max="2558" width="38.6640625" style="4" customWidth="1"/>
    <col min="2559" max="2559" width="23.88671875" style="4" customWidth="1"/>
    <col min="2560" max="2560" width="26" style="4" customWidth="1"/>
    <col min="2561" max="2561" width="23.88671875" style="4" customWidth="1"/>
    <col min="2562" max="2562" width="23.88671875" style="4"/>
    <col min="2563" max="2563" width="45.33203125" style="4" customWidth="1"/>
    <col min="2564" max="2564" width="23.88671875" style="4" customWidth="1"/>
    <col min="2565" max="2566" width="38" style="4" customWidth="1"/>
    <col min="2567" max="2568" width="20.88671875" style="4" customWidth="1"/>
    <col min="2569" max="2569" width="16.6640625" style="4" bestFit="1" customWidth="1"/>
    <col min="2570" max="2581" width="21.6640625" style="4" customWidth="1"/>
    <col min="2582" max="2582" width="20.109375" style="4" customWidth="1"/>
    <col min="2583" max="2583" width="8" style="4" customWidth="1"/>
    <col min="2584" max="2811" width="9.109375" style="4" customWidth="1"/>
    <col min="2812" max="2812" width="0.109375" style="4" customWidth="1"/>
    <col min="2813" max="2813" width="23.88671875" style="4" customWidth="1"/>
    <col min="2814" max="2814" width="38.6640625" style="4" customWidth="1"/>
    <col min="2815" max="2815" width="23.88671875" style="4" customWidth="1"/>
    <col min="2816" max="2816" width="26" style="4" customWidth="1"/>
    <col min="2817" max="2817" width="23.88671875" style="4" customWidth="1"/>
    <col min="2818" max="2818" width="23.88671875" style="4"/>
    <col min="2819" max="2819" width="45.33203125" style="4" customWidth="1"/>
    <col min="2820" max="2820" width="23.88671875" style="4" customWidth="1"/>
    <col min="2821" max="2822" width="38" style="4" customWidth="1"/>
    <col min="2823" max="2824" width="20.88671875" style="4" customWidth="1"/>
    <col min="2825" max="2825" width="16.6640625" style="4" bestFit="1" customWidth="1"/>
    <col min="2826" max="2837" width="21.6640625" style="4" customWidth="1"/>
    <col min="2838" max="2838" width="20.109375" style="4" customWidth="1"/>
    <col min="2839" max="2839" width="8" style="4" customWidth="1"/>
    <col min="2840" max="3067" width="9.109375" style="4" customWidth="1"/>
    <col min="3068" max="3068" width="0.109375" style="4" customWidth="1"/>
    <col min="3069" max="3069" width="23.88671875" style="4" customWidth="1"/>
    <col min="3070" max="3070" width="38.6640625" style="4" customWidth="1"/>
    <col min="3071" max="3071" width="23.88671875" style="4" customWidth="1"/>
    <col min="3072" max="3072" width="26" style="4" customWidth="1"/>
    <col min="3073" max="3073" width="23.88671875" style="4" customWidth="1"/>
    <col min="3074" max="3074" width="23.88671875" style="4"/>
    <col min="3075" max="3075" width="45.33203125" style="4" customWidth="1"/>
    <col min="3076" max="3076" width="23.88671875" style="4" customWidth="1"/>
    <col min="3077" max="3078" width="38" style="4" customWidth="1"/>
    <col min="3079" max="3080" width="20.88671875" style="4" customWidth="1"/>
    <col min="3081" max="3081" width="16.6640625" style="4" bestFit="1" customWidth="1"/>
    <col min="3082" max="3093" width="21.6640625" style="4" customWidth="1"/>
    <col min="3094" max="3094" width="20.109375" style="4" customWidth="1"/>
    <col min="3095" max="3095" width="8" style="4" customWidth="1"/>
    <col min="3096" max="3323" width="9.109375" style="4" customWidth="1"/>
    <col min="3324" max="3324" width="0.109375" style="4" customWidth="1"/>
    <col min="3325" max="3325" width="23.88671875" style="4" customWidth="1"/>
    <col min="3326" max="3326" width="38.6640625" style="4" customWidth="1"/>
    <col min="3327" max="3327" width="23.88671875" style="4" customWidth="1"/>
    <col min="3328" max="3328" width="26" style="4" customWidth="1"/>
    <col min="3329" max="3329" width="23.88671875" style="4" customWidth="1"/>
    <col min="3330" max="3330" width="23.88671875" style="4"/>
    <col min="3331" max="3331" width="45.33203125" style="4" customWidth="1"/>
    <col min="3332" max="3332" width="23.88671875" style="4" customWidth="1"/>
    <col min="3333" max="3334" width="38" style="4" customWidth="1"/>
    <col min="3335" max="3336" width="20.88671875" style="4" customWidth="1"/>
    <col min="3337" max="3337" width="16.6640625" style="4" bestFit="1" customWidth="1"/>
    <col min="3338" max="3349" width="21.6640625" style="4" customWidth="1"/>
    <col min="3350" max="3350" width="20.109375" style="4" customWidth="1"/>
    <col min="3351" max="3351" width="8" style="4" customWidth="1"/>
    <col min="3352" max="3579" width="9.109375" style="4" customWidth="1"/>
    <col min="3580" max="3580" width="0.109375" style="4" customWidth="1"/>
    <col min="3581" max="3581" width="23.88671875" style="4" customWidth="1"/>
    <col min="3582" max="3582" width="38.6640625" style="4" customWidth="1"/>
    <col min="3583" max="3583" width="23.88671875" style="4" customWidth="1"/>
    <col min="3584" max="3584" width="26" style="4" customWidth="1"/>
    <col min="3585" max="3585" width="23.88671875" style="4" customWidth="1"/>
    <col min="3586" max="3586" width="23.88671875" style="4"/>
    <col min="3587" max="3587" width="45.33203125" style="4" customWidth="1"/>
    <col min="3588" max="3588" width="23.88671875" style="4" customWidth="1"/>
    <col min="3589" max="3590" width="38" style="4" customWidth="1"/>
    <col min="3591" max="3592" width="20.88671875" style="4" customWidth="1"/>
    <col min="3593" max="3593" width="16.6640625" style="4" bestFit="1" customWidth="1"/>
    <col min="3594" max="3605" width="21.6640625" style="4" customWidth="1"/>
    <col min="3606" max="3606" width="20.109375" style="4" customWidth="1"/>
    <col min="3607" max="3607" width="8" style="4" customWidth="1"/>
    <col min="3608" max="3835" width="9.109375" style="4" customWidth="1"/>
    <col min="3836" max="3836" width="0.109375" style="4" customWidth="1"/>
    <col min="3837" max="3837" width="23.88671875" style="4" customWidth="1"/>
    <col min="3838" max="3838" width="38.6640625" style="4" customWidth="1"/>
    <col min="3839" max="3839" width="23.88671875" style="4" customWidth="1"/>
    <col min="3840" max="3840" width="26" style="4" customWidth="1"/>
    <col min="3841" max="3841" width="23.88671875" style="4" customWidth="1"/>
    <col min="3842" max="3842" width="23.88671875" style="4"/>
    <col min="3843" max="3843" width="45.33203125" style="4" customWidth="1"/>
    <col min="3844" max="3844" width="23.88671875" style="4" customWidth="1"/>
    <col min="3845" max="3846" width="38" style="4" customWidth="1"/>
    <col min="3847" max="3848" width="20.88671875" style="4" customWidth="1"/>
    <col min="3849" max="3849" width="16.6640625" style="4" bestFit="1" customWidth="1"/>
    <col min="3850" max="3861" width="21.6640625" style="4" customWidth="1"/>
    <col min="3862" max="3862" width="20.109375" style="4" customWidth="1"/>
    <col min="3863" max="3863" width="8" style="4" customWidth="1"/>
    <col min="3864" max="4091" width="9.109375" style="4" customWidth="1"/>
    <col min="4092" max="4092" width="0.109375" style="4" customWidth="1"/>
    <col min="4093" max="4093" width="23.88671875" style="4" customWidth="1"/>
    <col min="4094" max="4094" width="38.6640625" style="4" customWidth="1"/>
    <col min="4095" max="4095" width="23.88671875" style="4" customWidth="1"/>
    <col min="4096" max="4096" width="26" style="4" customWidth="1"/>
    <col min="4097" max="4097" width="23.88671875" style="4" customWidth="1"/>
    <col min="4098" max="4098" width="23.88671875" style="4"/>
    <col min="4099" max="4099" width="45.33203125" style="4" customWidth="1"/>
    <col min="4100" max="4100" width="23.88671875" style="4" customWidth="1"/>
    <col min="4101" max="4102" width="38" style="4" customWidth="1"/>
    <col min="4103" max="4104" width="20.88671875" style="4" customWidth="1"/>
    <col min="4105" max="4105" width="16.6640625" style="4" bestFit="1" customWidth="1"/>
    <col min="4106" max="4117" width="21.6640625" style="4" customWidth="1"/>
    <col min="4118" max="4118" width="20.109375" style="4" customWidth="1"/>
    <col min="4119" max="4119" width="8" style="4" customWidth="1"/>
    <col min="4120" max="4347" width="9.109375" style="4" customWidth="1"/>
    <col min="4348" max="4348" width="0.109375" style="4" customWidth="1"/>
    <col min="4349" max="4349" width="23.88671875" style="4" customWidth="1"/>
    <col min="4350" max="4350" width="38.6640625" style="4" customWidth="1"/>
    <col min="4351" max="4351" width="23.88671875" style="4" customWidth="1"/>
    <col min="4352" max="4352" width="26" style="4" customWidth="1"/>
    <col min="4353" max="4353" width="23.88671875" style="4" customWidth="1"/>
    <col min="4354" max="4354" width="23.88671875" style="4"/>
    <col min="4355" max="4355" width="45.33203125" style="4" customWidth="1"/>
    <col min="4356" max="4356" width="23.88671875" style="4" customWidth="1"/>
    <col min="4357" max="4358" width="38" style="4" customWidth="1"/>
    <col min="4359" max="4360" width="20.88671875" style="4" customWidth="1"/>
    <col min="4361" max="4361" width="16.6640625" style="4" bestFit="1" customWidth="1"/>
    <col min="4362" max="4373" width="21.6640625" style="4" customWidth="1"/>
    <col min="4374" max="4374" width="20.109375" style="4" customWidth="1"/>
    <col min="4375" max="4375" width="8" style="4" customWidth="1"/>
    <col min="4376" max="4603" width="9.109375" style="4" customWidth="1"/>
    <col min="4604" max="4604" width="0.109375" style="4" customWidth="1"/>
    <col min="4605" max="4605" width="23.88671875" style="4" customWidth="1"/>
    <col min="4606" max="4606" width="38.6640625" style="4" customWidth="1"/>
    <col min="4607" max="4607" width="23.88671875" style="4" customWidth="1"/>
    <col min="4608" max="4608" width="26" style="4" customWidth="1"/>
    <col min="4609" max="4609" width="23.88671875" style="4" customWidth="1"/>
    <col min="4610" max="4610" width="23.88671875" style="4"/>
    <col min="4611" max="4611" width="45.33203125" style="4" customWidth="1"/>
    <col min="4612" max="4612" width="23.88671875" style="4" customWidth="1"/>
    <col min="4613" max="4614" width="38" style="4" customWidth="1"/>
    <col min="4615" max="4616" width="20.88671875" style="4" customWidth="1"/>
    <col min="4617" max="4617" width="16.6640625" style="4" bestFit="1" customWidth="1"/>
    <col min="4618" max="4629" width="21.6640625" style="4" customWidth="1"/>
    <col min="4630" max="4630" width="20.109375" style="4" customWidth="1"/>
    <col min="4631" max="4631" width="8" style="4" customWidth="1"/>
    <col min="4632" max="4859" width="9.109375" style="4" customWidth="1"/>
    <col min="4860" max="4860" width="0.109375" style="4" customWidth="1"/>
    <col min="4861" max="4861" width="23.88671875" style="4" customWidth="1"/>
    <col min="4862" max="4862" width="38.6640625" style="4" customWidth="1"/>
    <col min="4863" max="4863" width="23.88671875" style="4" customWidth="1"/>
    <col min="4864" max="4864" width="26" style="4" customWidth="1"/>
    <col min="4865" max="4865" width="23.88671875" style="4" customWidth="1"/>
    <col min="4866" max="4866" width="23.88671875" style="4"/>
    <col min="4867" max="4867" width="45.33203125" style="4" customWidth="1"/>
    <col min="4868" max="4868" width="23.88671875" style="4" customWidth="1"/>
    <col min="4869" max="4870" width="38" style="4" customWidth="1"/>
    <col min="4871" max="4872" width="20.88671875" style="4" customWidth="1"/>
    <col min="4873" max="4873" width="16.6640625" style="4" bestFit="1" customWidth="1"/>
    <col min="4874" max="4885" width="21.6640625" style="4" customWidth="1"/>
    <col min="4886" max="4886" width="20.109375" style="4" customWidth="1"/>
    <col min="4887" max="4887" width="8" style="4" customWidth="1"/>
    <col min="4888" max="5115" width="9.109375" style="4" customWidth="1"/>
    <col min="5116" max="5116" width="0.109375" style="4" customWidth="1"/>
    <col min="5117" max="5117" width="23.88671875" style="4" customWidth="1"/>
    <col min="5118" max="5118" width="38.6640625" style="4" customWidth="1"/>
    <col min="5119" max="5119" width="23.88671875" style="4" customWidth="1"/>
    <col min="5120" max="5120" width="26" style="4" customWidth="1"/>
    <col min="5121" max="5121" width="23.88671875" style="4" customWidth="1"/>
    <col min="5122" max="5122" width="23.88671875" style="4"/>
    <col min="5123" max="5123" width="45.33203125" style="4" customWidth="1"/>
    <col min="5124" max="5124" width="23.88671875" style="4" customWidth="1"/>
    <col min="5125" max="5126" width="38" style="4" customWidth="1"/>
    <col min="5127" max="5128" width="20.88671875" style="4" customWidth="1"/>
    <col min="5129" max="5129" width="16.6640625" style="4" bestFit="1" customWidth="1"/>
    <col min="5130" max="5141" width="21.6640625" style="4" customWidth="1"/>
    <col min="5142" max="5142" width="20.109375" style="4" customWidth="1"/>
    <col min="5143" max="5143" width="8" style="4" customWidth="1"/>
    <col min="5144" max="5371" width="9.109375" style="4" customWidth="1"/>
    <col min="5372" max="5372" width="0.109375" style="4" customWidth="1"/>
    <col min="5373" max="5373" width="23.88671875" style="4" customWidth="1"/>
    <col min="5374" max="5374" width="38.6640625" style="4" customWidth="1"/>
    <col min="5375" max="5375" width="23.88671875" style="4" customWidth="1"/>
    <col min="5376" max="5376" width="26" style="4" customWidth="1"/>
    <col min="5377" max="5377" width="23.88671875" style="4" customWidth="1"/>
    <col min="5378" max="5378" width="23.88671875" style="4"/>
    <col min="5379" max="5379" width="45.33203125" style="4" customWidth="1"/>
    <col min="5380" max="5380" width="23.88671875" style="4" customWidth="1"/>
    <col min="5381" max="5382" width="38" style="4" customWidth="1"/>
    <col min="5383" max="5384" width="20.88671875" style="4" customWidth="1"/>
    <col min="5385" max="5385" width="16.6640625" style="4" bestFit="1" customWidth="1"/>
    <col min="5386" max="5397" width="21.6640625" style="4" customWidth="1"/>
    <col min="5398" max="5398" width="20.109375" style="4" customWidth="1"/>
    <col min="5399" max="5399" width="8" style="4" customWidth="1"/>
    <col min="5400" max="5627" width="9.109375" style="4" customWidth="1"/>
    <col min="5628" max="5628" width="0.109375" style="4" customWidth="1"/>
    <col min="5629" max="5629" width="23.88671875" style="4" customWidth="1"/>
    <col min="5630" max="5630" width="38.6640625" style="4" customWidth="1"/>
    <col min="5631" max="5631" width="23.88671875" style="4" customWidth="1"/>
    <col min="5632" max="5632" width="26" style="4" customWidth="1"/>
    <col min="5633" max="5633" width="23.88671875" style="4" customWidth="1"/>
    <col min="5634" max="5634" width="23.88671875" style="4"/>
    <col min="5635" max="5635" width="45.33203125" style="4" customWidth="1"/>
    <col min="5636" max="5636" width="23.88671875" style="4" customWidth="1"/>
    <col min="5637" max="5638" width="38" style="4" customWidth="1"/>
    <col min="5639" max="5640" width="20.88671875" style="4" customWidth="1"/>
    <col min="5641" max="5641" width="16.6640625" style="4" bestFit="1" customWidth="1"/>
    <col min="5642" max="5653" width="21.6640625" style="4" customWidth="1"/>
    <col min="5654" max="5654" width="20.109375" style="4" customWidth="1"/>
    <col min="5655" max="5655" width="8" style="4" customWidth="1"/>
    <col min="5656" max="5883" width="9.109375" style="4" customWidth="1"/>
    <col min="5884" max="5884" width="0.109375" style="4" customWidth="1"/>
    <col min="5885" max="5885" width="23.88671875" style="4" customWidth="1"/>
    <col min="5886" max="5886" width="38.6640625" style="4" customWidth="1"/>
    <col min="5887" max="5887" width="23.88671875" style="4" customWidth="1"/>
    <col min="5888" max="5888" width="26" style="4" customWidth="1"/>
    <col min="5889" max="5889" width="23.88671875" style="4" customWidth="1"/>
    <col min="5890" max="5890" width="23.88671875" style="4"/>
    <col min="5891" max="5891" width="45.33203125" style="4" customWidth="1"/>
    <col min="5892" max="5892" width="23.88671875" style="4" customWidth="1"/>
    <col min="5893" max="5894" width="38" style="4" customWidth="1"/>
    <col min="5895" max="5896" width="20.88671875" style="4" customWidth="1"/>
    <col min="5897" max="5897" width="16.6640625" style="4" bestFit="1" customWidth="1"/>
    <col min="5898" max="5909" width="21.6640625" style="4" customWidth="1"/>
    <col min="5910" max="5910" width="20.109375" style="4" customWidth="1"/>
    <col min="5911" max="5911" width="8" style="4" customWidth="1"/>
    <col min="5912" max="6139" width="9.109375" style="4" customWidth="1"/>
    <col min="6140" max="6140" width="0.109375" style="4" customWidth="1"/>
    <col min="6141" max="6141" width="23.88671875" style="4" customWidth="1"/>
    <col min="6142" max="6142" width="38.6640625" style="4" customWidth="1"/>
    <col min="6143" max="6143" width="23.88671875" style="4" customWidth="1"/>
    <col min="6144" max="6144" width="26" style="4" customWidth="1"/>
    <col min="6145" max="6145" width="23.88671875" style="4" customWidth="1"/>
    <col min="6146" max="6146" width="23.88671875" style="4"/>
    <col min="6147" max="6147" width="45.33203125" style="4" customWidth="1"/>
    <col min="6148" max="6148" width="23.88671875" style="4" customWidth="1"/>
    <col min="6149" max="6150" width="38" style="4" customWidth="1"/>
    <col min="6151" max="6152" width="20.88671875" style="4" customWidth="1"/>
    <col min="6153" max="6153" width="16.6640625" style="4" bestFit="1" customWidth="1"/>
    <col min="6154" max="6165" width="21.6640625" style="4" customWidth="1"/>
    <col min="6166" max="6166" width="20.109375" style="4" customWidth="1"/>
    <col min="6167" max="6167" width="8" style="4" customWidth="1"/>
    <col min="6168" max="6395" width="9.109375" style="4" customWidth="1"/>
    <col min="6396" max="6396" width="0.109375" style="4" customWidth="1"/>
    <col min="6397" max="6397" width="23.88671875" style="4" customWidth="1"/>
    <col min="6398" max="6398" width="38.6640625" style="4" customWidth="1"/>
    <col min="6399" max="6399" width="23.88671875" style="4" customWidth="1"/>
    <col min="6400" max="6400" width="26" style="4" customWidth="1"/>
    <col min="6401" max="6401" width="23.88671875" style="4" customWidth="1"/>
    <col min="6402" max="6402" width="23.88671875" style="4"/>
    <col min="6403" max="6403" width="45.33203125" style="4" customWidth="1"/>
    <col min="6404" max="6404" width="23.88671875" style="4" customWidth="1"/>
    <col min="6405" max="6406" width="38" style="4" customWidth="1"/>
    <col min="6407" max="6408" width="20.88671875" style="4" customWidth="1"/>
    <col min="6409" max="6409" width="16.6640625" style="4" bestFit="1" customWidth="1"/>
    <col min="6410" max="6421" width="21.6640625" style="4" customWidth="1"/>
    <col min="6422" max="6422" width="20.109375" style="4" customWidth="1"/>
    <col min="6423" max="6423" width="8" style="4" customWidth="1"/>
    <col min="6424" max="6651" width="9.109375" style="4" customWidth="1"/>
    <col min="6652" max="6652" width="0.109375" style="4" customWidth="1"/>
    <col min="6653" max="6653" width="23.88671875" style="4" customWidth="1"/>
    <col min="6654" max="6654" width="38.6640625" style="4" customWidth="1"/>
    <col min="6655" max="6655" width="23.88671875" style="4" customWidth="1"/>
    <col min="6656" max="6656" width="26" style="4" customWidth="1"/>
    <col min="6657" max="6657" width="23.88671875" style="4" customWidth="1"/>
    <col min="6658" max="6658" width="23.88671875" style="4"/>
    <col min="6659" max="6659" width="45.33203125" style="4" customWidth="1"/>
    <col min="6660" max="6660" width="23.88671875" style="4" customWidth="1"/>
    <col min="6661" max="6662" width="38" style="4" customWidth="1"/>
    <col min="6663" max="6664" width="20.88671875" style="4" customWidth="1"/>
    <col min="6665" max="6665" width="16.6640625" style="4" bestFit="1" customWidth="1"/>
    <col min="6666" max="6677" width="21.6640625" style="4" customWidth="1"/>
    <col min="6678" max="6678" width="20.109375" style="4" customWidth="1"/>
    <col min="6679" max="6679" width="8" style="4" customWidth="1"/>
    <col min="6680" max="6907" width="9.109375" style="4" customWidth="1"/>
    <col min="6908" max="6908" width="0.109375" style="4" customWidth="1"/>
    <col min="6909" max="6909" width="23.88671875" style="4" customWidth="1"/>
    <col min="6910" max="6910" width="38.6640625" style="4" customWidth="1"/>
    <col min="6911" max="6911" width="23.88671875" style="4" customWidth="1"/>
    <col min="6912" max="6912" width="26" style="4" customWidth="1"/>
    <col min="6913" max="6913" width="23.88671875" style="4" customWidth="1"/>
    <col min="6914" max="6914" width="23.88671875" style="4"/>
    <col min="6915" max="6915" width="45.33203125" style="4" customWidth="1"/>
    <col min="6916" max="6916" width="23.88671875" style="4" customWidth="1"/>
    <col min="6917" max="6918" width="38" style="4" customWidth="1"/>
    <col min="6919" max="6920" width="20.88671875" style="4" customWidth="1"/>
    <col min="6921" max="6921" width="16.6640625" style="4" bestFit="1" customWidth="1"/>
    <col min="6922" max="6933" width="21.6640625" style="4" customWidth="1"/>
    <col min="6934" max="6934" width="20.109375" style="4" customWidth="1"/>
    <col min="6935" max="6935" width="8" style="4" customWidth="1"/>
    <col min="6936" max="7163" width="9.109375" style="4" customWidth="1"/>
    <col min="7164" max="7164" width="0.109375" style="4" customWidth="1"/>
    <col min="7165" max="7165" width="23.88671875" style="4" customWidth="1"/>
    <col min="7166" max="7166" width="38.6640625" style="4" customWidth="1"/>
    <col min="7167" max="7167" width="23.88671875" style="4" customWidth="1"/>
    <col min="7168" max="7168" width="26" style="4" customWidth="1"/>
    <col min="7169" max="7169" width="23.88671875" style="4" customWidth="1"/>
    <col min="7170" max="7170" width="23.88671875" style="4"/>
    <col min="7171" max="7171" width="45.33203125" style="4" customWidth="1"/>
    <col min="7172" max="7172" width="23.88671875" style="4" customWidth="1"/>
    <col min="7173" max="7174" width="38" style="4" customWidth="1"/>
    <col min="7175" max="7176" width="20.88671875" style="4" customWidth="1"/>
    <col min="7177" max="7177" width="16.6640625" style="4" bestFit="1" customWidth="1"/>
    <col min="7178" max="7189" width="21.6640625" style="4" customWidth="1"/>
    <col min="7190" max="7190" width="20.109375" style="4" customWidth="1"/>
    <col min="7191" max="7191" width="8" style="4" customWidth="1"/>
    <col min="7192" max="7419" width="9.109375" style="4" customWidth="1"/>
    <col min="7420" max="7420" width="0.109375" style="4" customWidth="1"/>
    <col min="7421" max="7421" width="23.88671875" style="4" customWidth="1"/>
    <col min="7422" max="7422" width="38.6640625" style="4" customWidth="1"/>
    <col min="7423" max="7423" width="23.88671875" style="4" customWidth="1"/>
    <col min="7424" max="7424" width="26" style="4" customWidth="1"/>
    <col min="7425" max="7425" width="23.88671875" style="4" customWidth="1"/>
    <col min="7426" max="7426" width="23.88671875" style="4"/>
    <col min="7427" max="7427" width="45.33203125" style="4" customWidth="1"/>
    <col min="7428" max="7428" width="23.88671875" style="4" customWidth="1"/>
    <col min="7429" max="7430" width="38" style="4" customWidth="1"/>
    <col min="7431" max="7432" width="20.88671875" style="4" customWidth="1"/>
    <col min="7433" max="7433" width="16.6640625" style="4" bestFit="1" customWidth="1"/>
    <col min="7434" max="7445" width="21.6640625" style="4" customWidth="1"/>
    <col min="7446" max="7446" width="20.109375" style="4" customWidth="1"/>
    <col min="7447" max="7447" width="8" style="4" customWidth="1"/>
    <col min="7448" max="7675" width="9.109375" style="4" customWidth="1"/>
    <col min="7676" max="7676" width="0.109375" style="4" customWidth="1"/>
    <col min="7677" max="7677" width="23.88671875" style="4" customWidth="1"/>
    <col min="7678" max="7678" width="38.6640625" style="4" customWidth="1"/>
    <col min="7679" max="7679" width="23.88671875" style="4" customWidth="1"/>
    <col min="7680" max="7680" width="26" style="4" customWidth="1"/>
    <col min="7681" max="7681" width="23.88671875" style="4" customWidth="1"/>
    <col min="7682" max="7682" width="23.88671875" style="4"/>
    <col min="7683" max="7683" width="45.33203125" style="4" customWidth="1"/>
    <col min="7684" max="7684" width="23.88671875" style="4" customWidth="1"/>
    <col min="7685" max="7686" width="38" style="4" customWidth="1"/>
    <col min="7687" max="7688" width="20.88671875" style="4" customWidth="1"/>
    <col min="7689" max="7689" width="16.6640625" style="4" bestFit="1" customWidth="1"/>
    <col min="7690" max="7701" width="21.6640625" style="4" customWidth="1"/>
    <col min="7702" max="7702" width="20.109375" style="4" customWidth="1"/>
    <col min="7703" max="7703" width="8" style="4" customWidth="1"/>
    <col min="7704" max="7931" width="9.109375" style="4" customWidth="1"/>
    <col min="7932" max="7932" width="0.109375" style="4" customWidth="1"/>
    <col min="7933" max="7933" width="23.88671875" style="4" customWidth="1"/>
    <col min="7934" max="7934" width="38.6640625" style="4" customWidth="1"/>
    <col min="7935" max="7935" width="23.88671875" style="4" customWidth="1"/>
    <col min="7936" max="7936" width="26" style="4" customWidth="1"/>
    <col min="7937" max="7937" width="23.88671875" style="4" customWidth="1"/>
    <col min="7938" max="7938" width="23.88671875" style="4"/>
    <col min="7939" max="7939" width="45.33203125" style="4" customWidth="1"/>
    <col min="7940" max="7940" width="23.88671875" style="4" customWidth="1"/>
    <col min="7941" max="7942" width="38" style="4" customWidth="1"/>
    <col min="7943" max="7944" width="20.88671875" style="4" customWidth="1"/>
    <col min="7945" max="7945" width="16.6640625" style="4" bestFit="1" customWidth="1"/>
    <col min="7946" max="7957" width="21.6640625" style="4" customWidth="1"/>
    <col min="7958" max="7958" width="20.109375" style="4" customWidth="1"/>
    <col min="7959" max="7959" width="8" style="4" customWidth="1"/>
    <col min="7960" max="8187" width="9.109375" style="4" customWidth="1"/>
    <col min="8188" max="8188" width="0.109375" style="4" customWidth="1"/>
    <col min="8189" max="8189" width="23.88671875" style="4" customWidth="1"/>
    <col min="8190" max="8190" width="38.6640625" style="4" customWidth="1"/>
    <col min="8191" max="8191" width="23.88671875" style="4" customWidth="1"/>
    <col min="8192" max="8192" width="26" style="4" customWidth="1"/>
    <col min="8193" max="8193" width="23.88671875" style="4" customWidth="1"/>
    <col min="8194" max="8194" width="23.88671875" style="4"/>
    <col min="8195" max="8195" width="45.33203125" style="4" customWidth="1"/>
    <col min="8196" max="8196" width="23.88671875" style="4" customWidth="1"/>
    <col min="8197" max="8198" width="38" style="4" customWidth="1"/>
    <col min="8199" max="8200" width="20.88671875" style="4" customWidth="1"/>
    <col min="8201" max="8201" width="16.6640625" style="4" bestFit="1" customWidth="1"/>
    <col min="8202" max="8213" width="21.6640625" style="4" customWidth="1"/>
    <col min="8214" max="8214" width="20.109375" style="4" customWidth="1"/>
    <col min="8215" max="8215" width="8" style="4" customWidth="1"/>
    <col min="8216" max="8443" width="9.109375" style="4" customWidth="1"/>
    <col min="8444" max="8444" width="0.109375" style="4" customWidth="1"/>
    <col min="8445" max="8445" width="23.88671875" style="4" customWidth="1"/>
    <col min="8446" max="8446" width="38.6640625" style="4" customWidth="1"/>
    <col min="8447" max="8447" width="23.88671875" style="4" customWidth="1"/>
    <col min="8448" max="8448" width="26" style="4" customWidth="1"/>
    <col min="8449" max="8449" width="23.88671875" style="4" customWidth="1"/>
    <col min="8450" max="8450" width="23.88671875" style="4"/>
    <col min="8451" max="8451" width="45.33203125" style="4" customWidth="1"/>
    <col min="8452" max="8452" width="23.88671875" style="4" customWidth="1"/>
    <col min="8453" max="8454" width="38" style="4" customWidth="1"/>
    <col min="8455" max="8456" width="20.88671875" style="4" customWidth="1"/>
    <col min="8457" max="8457" width="16.6640625" style="4" bestFit="1" customWidth="1"/>
    <col min="8458" max="8469" width="21.6640625" style="4" customWidth="1"/>
    <col min="8470" max="8470" width="20.109375" style="4" customWidth="1"/>
    <col min="8471" max="8471" width="8" style="4" customWidth="1"/>
    <col min="8472" max="8699" width="9.109375" style="4" customWidth="1"/>
    <col min="8700" max="8700" width="0.109375" style="4" customWidth="1"/>
    <col min="8701" max="8701" width="23.88671875" style="4" customWidth="1"/>
    <col min="8702" max="8702" width="38.6640625" style="4" customWidth="1"/>
    <col min="8703" max="8703" width="23.88671875" style="4" customWidth="1"/>
    <col min="8704" max="8704" width="26" style="4" customWidth="1"/>
    <col min="8705" max="8705" width="23.88671875" style="4" customWidth="1"/>
    <col min="8706" max="8706" width="23.88671875" style="4"/>
    <col min="8707" max="8707" width="45.33203125" style="4" customWidth="1"/>
    <col min="8708" max="8708" width="23.88671875" style="4" customWidth="1"/>
    <col min="8709" max="8710" width="38" style="4" customWidth="1"/>
    <col min="8711" max="8712" width="20.88671875" style="4" customWidth="1"/>
    <col min="8713" max="8713" width="16.6640625" style="4" bestFit="1" customWidth="1"/>
    <col min="8714" max="8725" width="21.6640625" style="4" customWidth="1"/>
    <col min="8726" max="8726" width="20.109375" style="4" customWidth="1"/>
    <col min="8727" max="8727" width="8" style="4" customWidth="1"/>
    <col min="8728" max="8955" width="9.109375" style="4" customWidth="1"/>
    <col min="8956" max="8956" width="0.109375" style="4" customWidth="1"/>
    <col min="8957" max="8957" width="23.88671875" style="4" customWidth="1"/>
    <col min="8958" max="8958" width="38.6640625" style="4" customWidth="1"/>
    <col min="8959" max="8959" width="23.88671875" style="4" customWidth="1"/>
    <col min="8960" max="8960" width="26" style="4" customWidth="1"/>
    <col min="8961" max="8961" width="23.88671875" style="4" customWidth="1"/>
    <col min="8962" max="8962" width="23.88671875" style="4"/>
    <col min="8963" max="8963" width="45.33203125" style="4" customWidth="1"/>
    <col min="8964" max="8964" width="23.88671875" style="4" customWidth="1"/>
    <col min="8965" max="8966" width="38" style="4" customWidth="1"/>
    <col min="8967" max="8968" width="20.88671875" style="4" customWidth="1"/>
    <col min="8969" max="8969" width="16.6640625" style="4" bestFit="1" customWidth="1"/>
    <col min="8970" max="8981" width="21.6640625" style="4" customWidth="1"/>
    <col min="8982" max="8982" width="20.109375" style="4" customWidth="1"/>
    <col min="8983" max="8983" width="8" style="4" customWidth="1"/>
    <col min="8984" max="9211" width="9.109375" style="4" customWidth="1"/>
    <col min="9212" max="9212" width="0.109375" style="4" customWidth="1"/>
    <col min="9213" max="9213" width="23.88671875" style="4" customWidth="1"/>
    <col min="9214" max="9214" width="38.6640625" style="4" customWidth="1"/>
    <col min="9215" max="9215" width="23.88671875" style="4" customWidth="1"/>
    <col min="9216" max="9216" width="26" style="4" customWidth="1"/>
    <col min="9217" max="9217" width="23.88671875" style="4" customWidth="1"/>
    <col min="9218" max="9218" width="23.88671875" style="4"/>
    <col min="9219" max="9219" width="45.33203125" style="4" customWidth="1"/>
    <col min="9220" max="9220" width="23.88671875" style="4" customWidth="1"/>
    <col min="9221" max="9222" width="38" style="4" customWidth="1"/>
    <col min="9223" max="9224" width="20.88671875" style="4" customWidth="1"/>
    <col min="9225" max="9225" width="16.6640625" style="4" bestFit="1" customWidth="1"/>
    <col min="9226" max="9237" width="21.6640625" style="4" customWidth="1"/>
    <col min="9238" max="9238" width="20.109375" style="4" customWidth="1"/>
    <col min="9239" max="9239" width="8" style="4" customWidth="1"/>
    <col min="9240" max="9467" width="9.109375" style="4" customWidth="1"/>
    <col min="9468" max="9468" width="0.109375" style="4" customWidth="1"/>
    <col min="9469" max="9469" width="23.88671875" style="4" customWidth="1"/>
    <col min="9470" max="9470" width="38.6640625" style="4" customWidth="1"/>
    <col min="9471" max="9471" width="23.88671875" style="4" customWidth="1"/>
    <col min="9472" max="9472" width="26" style="4" customWidth="1"/>
    <col min="9473" max="9473" width="23.88671875" style="4" customWidth="1"/>
    <col min="9474" max="9474" width="23.88671875" style="4"/>
    <col min="9475" max="9475" width="45.33203125" style="4" customWidth="1"/>
    <col min="9476" max="9476" width="23.88671875" style="4" customWidth="1"/>
    <col min="9477" max="9478" width="38" style="4" customWidth="1"/>
    <col min="9479" max="9480" width="20.88671875" style="4" customWidth="1"/>
    <col min="9481" max="9481" width="16.6640625" style="4" bestFit="1" customWidth="1"/>
    <col min="9482" max="9493" width="21.6640625" style="4" customWidth="1"/>
    <col min="9494" max="9494" width="20.109375" style="4" customWidth="1"/>
    <col min="9495" max="9495" width="8" style="4" customWidth="1"/>
    <col min="9496" max="9723" width="9.109375" style="4" customWidth="1"/>
    <col min="9724" max="9724" width="0.109375" style="4" customWidth="1"/>
    <col min="9725" max="9725" width="23.88671875" style="4" customWidth="1"/>
    <col min="9726" max="9726" width="38.6640625" style="4" customWidth="1"/>
    <col min="9727" max="9727" width="23.88671875" style="4" customWidth="1"/>
    <col min="9728" max="9728" width="26" style="4" customWidth="1"/>
    <col min="9729" max="9729" width="23.88671875" style="4" customWidth="1"/>
    <col min="9730" max="9730" width="23.88671875" style="4"/>
    <col min="9731" max="9731" width="45.33203125" style="4" customWidth="1"/>
    <col min="9732" max="9732" width="23.88671875" style="4" customWidth="1"/>
    <col min="9733" max="9734" width="38" style="4" customWidth="1"/>
    <col min="9735" max="9736" width="20.88671875" style="4" customWidth="1"/>
    <col min="9737" max="9737" width="16.6640625" style="4" bestFit="1" customWidth="1"/>
    <col min="9738" max="9749" width="21.6640625" style="4" customWidth="1"/>
    <col min="9750" max="9750" width="20.109375" style="4" customWidth="1"/>
    <col min="9751" max="9751" width="8" style="4" customWidth="1"/>
    <col min="9752" max="9979" width="9.109375" style="4" customWidth="1"/>
    <col min="9980" max="9980" width="0.109375" style="4" customWidth="1"/>
    <col min="9981" max="9981" width="23.88671875" style="4" customWidth="1"/>
    <col min="9982" max="9982" width="38.6640625" style="4" customWidth="1"/>
    <col min="9983" max="9983" width="23.88671875" style="4" customWidth="1"/>
    <col min="9984" max="9984" width="26" style="4" customWidth="1"/>
    <col min="9985" max="9985" width="23.88671875" style="4" customWidth="1"/>
    <col min="9986" max="9986" width="23.88671875" style="4"/>
    <col min="9987" max="9987" width="45.33203125" style="4" customWidth="1"/>
    <col min="9988" max="9988" width="23.88671875" style="4" customWidth="1"/>
    <col min="9989" max="9990" width="38" style="4" customWidth="1"/>
    <col min="9991" max="9992" width="20.88671875" style="4" customWidth="1"/>
    <col min="9993" max="9993" width="16.6640625" style="4" bestFit="1" customWidth="1"/>
    <col min="9994" max="10005" width="21.6640625" style="4" customWidth="1"/>
    <col min="10006" max="10006" width="20.109375" style="4" customWidth="1"/>
    <col min="10007" max="10007" width="8" style="4" customWidth="1"/>
    <col min="10008" max="10235" width="9.109375" style="4" customWidth="1"/>
    <col min="10236" max="10236" width="0.109375" style="4" customWidth="1"/>
    <col min="10237" max="10237" width="23.88671875" style="4" customWidth="1"/>
    <col min="10238" max="10238" width="38.6640625" style="4" customWidth="1"/>
    <col min="10239" max="10239" width="23.88671875" style="4" customWidth="1"/>
    <col min="10240" max="10240" width="26" style="4" customWidth="1"/>
    <col min="10241" max="10241" width="23.88671875" style="4" customWidth="1"/>
    <col min="10242" max="10242" width="23.88671875" style="4"/>
    <col min="10243" max="10243" width="45.33203125" style="4" customWidth="1"/>
    <col min="10244" max="10244" width="23.88671875" style="4" customWidth="1"/>
    <col min="10245" max="10246" width="38" style="4" customWidth="1"/>
    <col min="10247" max="10248" width="20.88671875" style="4" customWidth="1"/>
    <col min="10249" max="10249" width="16.6640625" style="4" bestFit="1" customWidth="1"/>
    <col min="10250" max="10261" width="21.6640625" style="4" customWidth="1"/>
    <col min="10262" max="10262" width="20.109375" style="4" customWidth="1"/>
    <col min="10263" max="10263" width="8" style="4" customWidth="1"/>
    <col min="10264" max="10491" width="9.109375" style="4" customWidth="1"/>
    <col min="10492" max="10492" width="0.109375" style="4" customWidth="1"/>
    <col min="10493" max="10493" width="23.88671875" style="4" customWidth="1"/>
    <col min="10494" max="10494" width="38.6640625" style="4" customWidth="1"/>
    <col min="10495" max="10495" width="23.88671875" style="4" customWidth="1"/>
    <col min="10496" max="10496" width="26" style="4" customWidth="1"/>
    <col min="10497" max="10497" width="23.88671875" style="4" customWidth="1"/>
    <col min="10498" max="10498" width="23.88671875" style="4"/>
    <col min="10499" max="10499" width="45.33203125" style="4" customWidth="1"/>
    <col min="10500" max="10500" width="23.88671875" style="4" customWidth="1"/>
    <col min="10501" max="10502" width="38" style="4" customWidth="1"/>
    <col min="10503" max="10504" width="20.88671875" style="4" customWidth="1"/>
    <col min="10505" max="10505" width="16.6640625" style="4" bestFit="1" customWidth="1"/>
    <col min="10506" max="10517" width="21.6640625" style="4" customWidth="1"/>
    <col min="10518" max="10518" width="20.109375" style="4" customWidth="1"/>
    <col min="10519" max="10519" width="8" style="4" customWidth="1"/>
    <col min="10520" max="10747" width="9.109375" style="4" customWidth="1"/>
    <col min="10748" max="10748" width="0.109375" style="4" customWidth="1"/>
    <col min="10749" max="10749" width="23.88671875" style="4" customWidth="1"/>
    <col min="10750" max="10750" width="38.6640625" style="4" customWidth="1"/>
    <col min="10751" max="10751" width="23.88671875" style="4" customWidth="1"/>
    <col min="10752" max="10752" width="26" style="4" customWidth="1"/>
    <col min="10753" max="10753" width="23.88671875" style="4" customWidth="1"/>
    <col min="10754" max="10754" width="23.88671875" style="4"/>
    <col min="10755" max="10755" width="45.33203125" style="4" customWidth="1"/>
    <col min="10756" max="10756" width="23.88671875" style="4" customWidth="1"/>
    <col min="10757" max="10758" width="38" style="4" customWidth="1"/>
    <col min="10759" max="10760" width="20.88671875" style="4" customWidth="1"/>
    <col min="10761" max="10761" width="16.6640625" style="4" bestFit="1" customWidth="1"/>
    <col min="10762" max="10773" width="21.6640625" style="4" customWidth="1"/>
    <col min="10774" max="10774" width="20.109375" style="4" customWidth="1"/>
    <col min="10775" max="10775" width="8" style="4" customWidth="1"/>
    <col min="10776" max="11003" width="9.109375" style="4" customWidth="1"/>
    <col min="11004" max="11004" width="0.109375" style="4" customWidth="1"/>
    <col min="11005" max="11005" width="23.88671875" style="4" customWidth="1"/>
    <col min="11006" max="11006" width="38.6640625" style="4" customWidth="1"/>
    <col min="11007" max="11007" width="23.88671875" style="4" customWidth="1"/>
    <col min="11008" max="11008" width="26" style="4" customWidth="1"/>
    <col min="11009" max="11009" width="23.88671875" style="4" customWidth="1"/>
    <col min="11010" max="11010" width="23.88671875" style="4"/>
    <col min="11011" max="11011" width="45.33203125" style="4" customWidth="1"/>
    <col min="11012" max="11012" width="23.88671875" style="4" customWidth="1"/>
    <col min="11013" max="11014" width="38" style="4" customWidth="1"/>
    <col min="11015" max="11016" width="20.88671875" style="4" customWidth="1"/>
    <col min="11017" max="11017" width="16.6640625" style="4" bestFit="1" customWidth="1"/>
    <col min="11018" max="11029" width="21.6640625" style="4" customWidth="1"/>
    <col min="11030" max="11030" width="20.109375" style="4" customWidth="1"/>
    <col min="11031" max="11031" width="8" style="4" customWidth="1"/>
    <col min="11032" max="11259" width="9.109375" style="4" customWidth="1"/>
    <col min="11260" max="11260" width="0.109375" style="4" customWidth="1"/>
    <col min="11261" max="11261" width="23.88671875" style="4" customWidth="1"/>
    <col min="11262" max="11262" width="38.6640625" style="4" customWidth="1"/>
    <col min="11263" max="11263" width="23.88671875" style="4" customWidth="1"/>
    <col min="11264" max="11264" width="26" style="4" customWidth="1"/>
    <col min="11265" max="11265" width="23.88671875" style="4" customWidth="1"/>
    <col min="11266" max="11266" width="23.88671875" style="4"/>
    <col min="11267" max="11267" width="45.33203125" style="4" customWidth="1"/>
    <col min="11268" max="11268" width="23.88671875" style="4" customWidth="1"/>
    <col min="11269" max="11270" width="38" style="4" customWidth="1"/>
    <col min="11271" max="11272" width="20.88671875" style="4" customWidth="1"/>
    <col min="11273" max="11273" width="16.6640625" style="4" bestFit="1" customWidth="1"/>
    <col min="11274" max="11285" width="21.6640625" style="4" customWidth="1"/>
    <col min="11286" max="11286" width="20.109375" style="4" customWidth="1"/>
    <col min="11287" max="11287" width="8" style="4" customWidth="1"/>
    <col min="11288" max="11515" width="9.109375" style="4" customWidth="1"/>
    <col min="11516" max="11516" width="0.109375" style="4" customWidth="1"/>
    <col min="11517" max="11517" width="23.88671875" style="4" customWidth="1"/>
    <col min="11518" max="11518" width="38.6640625" style="4" customWidth="1"/>
    <col min="11519" max="11519" width="23.88671875" style="4" customWidth="1"/>
    <col min="11520" max="11520" width="26" style="4" customWidth="1"/>
    <col min="11521" max="11521" width="23.88671875" style="4" customWidth="1"/>
    <col min="11522" max="11522" width="23.88671875" style="4"/>
    <col min="11523" max="11523" width="45.33203125" style="4" customWidth="1"/>
    <col min="11524" max="11524" width="23.88671875" style="4" customWidth="1"/>
    <col min="11525" max="11526" width="38" style="4" customWidth="1"/>
    <col min="11527" max="11528" width="20.88671875" style="4" customWidth="1"/>
    <col min="11529" max="11529" width="16.6640625" style="4" bestFit="1" customWidth="1"/>
    <col min="11530" max="11541" width="21.6640625" style="4" customWidth="1"/>
    <col min="11542" max="11542" width="20.109375" style="4" customWidth="1"/>
    <col min="11543" max="11543" width="8" style="4" customWidth="1"/>
    <col min="11544" max="11771" width="9.109375" style="4" customWidth="1"/>
    <col min="11772" max="11772" width="0.109375" style="4" customWidth="1"/>
    <col min="11773" max="11773" width="23.88671875" style="4" customWidth="1"/>
    <col min="11774" max="11774" width="38.6640625" style="4" customWidth="1"/>
    <col min="11775" max="11775" width="23.88671875" style="4" customWidth="1"/>
    <col min="11776" max="11776" width="26" style="4" customWidth="1"/>
    <col min="11777" max="11777" width="23.88671875" style="4" customWidth="1"/>
    <col min="11778" max="11778" width="23.88671875" style="4"/>
    <col min="11779" max="11779" width="45.33203125" style="4" customWidth="1"/>
    <col min="11780" max="11780" width="23.88671875" style="4" customWidth="1"/>
    <col min="11781" max="11782" width="38" style="4" customWidth="1"/>
    <col min="11783" max="11784" width="20.88671875" style="4" customWidth="1"/>
    <col min="11785" max="11785" width="16.6640625" style="4" bestFit="1" customWidth="1"/>
    <col min="11786" max="11797" width="21.6640625" style="4" customWidth="1"/>
    <col min="11798" max="11798" width="20.109375" style="4" customWidth="1"/>
    <col min="11799" max="11799" width="8" style="4" customWidth="1"/>
    <col min="11800" max="12027" width="9.109375" style="4" customWidth="1"/>
    <col min="12028" max="12028" width="0.109375" style="4" customWidth="1"/>
    <col min="12029" max="12029" width="23.88671875" style="4" customWidth="1"/>
    <col min="12030" max="12030" width="38.6640625" style="4" customWidth="1"/>
    <col min="12031" max="12031" width="23.88671875" style="4" customWidth="1"/>
    <col min="12032" max="12032" width="26" style="4" customWidth="1"/>
    <col min="12033" max="12033" width="23.88671875" style="4" customWidth="1"/>
    <col min="12034" max="12034" width="23.88671875" style="4"/>
    <col min="12035" max="12035" width="45.33203125" style="4" customWidth="1"/>
    <col min="12036" max="12036" width="23.88671875" style="4" customWidth="1"/>
    <col min="12037" max="12038" width="38" style="4" customWidth="1"/>
    <col min="12039" max="12040" width="20.88671875" style="4" customWidth="1"/>
    <col min="12041" max="12041" width="16.6640625" style="4" bestFit="1" customWidth="1"/>
    <col min="12042" max="12053" width="21.6640625" style="4" customWidth="1"/>
    <col min="12054" max="12054" width="20.109375" style="4" customWidth="1"/>
    <col min="12055" max="12055" width="8" style="4" customWidth="1"/>
    <col min="12056" max="12283" width="9.109375" style="4" customWidth="1"/>
    <col min="12284" max="12284" width="0.109375" style="4" customWidth="1"/>
    <col min="12285" max="12285" width="23.88671875" style="4" customWidth="1"/>
    <col min="12286" max="12286" width="38.6640625" style="4" customWidth="1"/>
    <col min="12287" max="12287" width="23.88671875" style="4" customWidth="1"/>
    <col min="12288" max="12288" width="26" style="4" customWidth="1"/>
    <col min="12289" max="12289" width="23.88671875" style="4" customWidth="1"/>
    <col min="12290" max="12290" width="23.88671875" style="4"/>
    <col min="12291" max="12291" width="45.33203125" style="4" customWidth="1"/>
    <col min="12292" max="12292" width="23.88671875" style="4" customWidth="1"/>
    <col min="12293" max="12294" width="38" style="4" customWidth="1"/>
    <col min="12295" max="12296" width="20.88671875" style="4" customWidth="1"/>
    <col min="12297" max="12297" width="16.6640625" style="4" bestFit="1" customWidth="1"/>
    <col min="12298" max="12309" width="21.6640625" style="4" customWidth="1"/>
    <col min="12310" max="12310" width="20.109375" style="4" customWidth="1"/>
    <col min="12311" max="12311" width="8" style="4" customWidth="1"/>
    <col min="12312" max="12539" width="9.109375" style="4" customWidth="1"/>
    <col min="12540" max="12540" width="0.109375" style="4" customWidth="1"/>
    <col min="12541" max="12541" width="23.88671875" style="4" customWidth="1"/>
    <col min="12542" max="12542" width="38.6640625" style="4" customWidth="1"/>
    <col min="12543" max="12543" width="23.88671875" style="4" customWidth="1"/>
    <col min="12544" max="12544" width="26" style="4" customWidth="1"/>
    <col min="12545" max="12545" width="23.88671875" style="4" customWidth="1"/>
    <col min="12546" max="12546" width="23.88671875" style="4"/>
    <col min="12547" max="12547" width="45.33203125" style="4" customWidth="1"/>
    <col min="12548" max="12548" width="23.88671875" style="4" customWidth="1"/>
    <col min="12549" max="12550" width="38" style="4" customWidth="1"/>
    <col min="12551" max="12552" width="20.88671875" style="4" customWidth="1"/>
    <col min="12553" max="12553" width="16.6640625" style="4" bestFit="1" customWidth="1"/>
    <col min="12554" max="12565" width="21.6640625" style="4" customWidth="1"/>
    <col min="12566" max="12566" width="20.109375" style="4" customWidth="1"/>
    <col min="12567" max="12567" width="8" style="4" customWidth="1"/>
    <col min="12568" max="12795" width="9.109375" style="4" customWidth="1"/>
    <col min="12796" max="12796" width="0.109375" style="4" customWidth="1"/>
    <col min="12797" max="12797" width="23.88671875" style="4" customWidth="1"/>
    <col min="12798" max="12798" width="38.6640625" style="4" customWidth="1"/>
    <col min="12799" max="12799" width="23.88671875" style="4" customWidth="1"/>
    <col min="12800" max="12800" width="26" style="4" customWidth="1"/>
    <col min="12801" max="12801" width="23.88671875" style="4" customWidth="1"/>
    <col min="12802" max="12802" width="23.88671875" style="4"/>
    <col min="12803" max="12803" width="45.33203125" style="4" customWidth="1"/>
    <col min="12804" max="12804" width="23.88671875" style="4" customWidth="1"/>
    <col min="12805" max="12806" width="38" style="4" customWidth="1"/>
    <col min="12807" max="12808" width="20.88671875" style="4" customWidth="1"/>
    <col min="12809" max="12809" width="16.6640625" style="4" bestFit="1" customWidth="1"/>
    <col min="12810" max="12821" width="21.6640625" style="4" customWidth="1"/>
    <col min="12822" max="12822" width="20.109375" style="4" customWidth="1"/>
    <col min="12823" max="12823" width="8" style="4" customWidth="1"/>
    <col min="12824" max="13051" width="9.109375" style="4" customWidth="1"/>
    <col min="13052" max="13052" width="0.109375" style="4" customWidth="1"/>
    <col min="13053" max="13053" width="23.88671875" style="4" customWidth="1"/>
    <col min="13054" max="13054" width="38.6640625" style="4" customWidth="1"/>
    <col min="13055" max="13055" width="23.88671875" style="4" customWidth="1"/>
    <col min="13056" max="13056" width="26" style="4" customWidth="1"/>
    <col min="13057" max="13057" width="23.88671875" style="4" customWidth="1"/>
    <col min="13058" max="13058" width="23.88671875" style="4"/>
    <col min="13059" max="13059" width="45.33203125" style="4" customWidth="1"/>
    <col min="13060" max="13060" width="23.88671875" style="4" customWidth="1"/>
    <col min="13061" max="13062" width="38" style="4" customWidth="1"/>
    <col min="13063" max="13064" width="20.88671875" style="4" customWidth="1"/>
    <col min="13065" max="13065" width="16.6640625" style="4" bestFit="1" customWidth="1"/>
    <col min="13066" max="13077" width="21.6640625" style="4" customWidth="1"/>
    <col min="13078" max="13078" width="20.109375" style="4" customWidth="1"/>
    <col min="13079" max="13079" width="8" style="4" customWidth="1"/>
    <col min="13080" max="13307" width="9.109375" style="4" customWidth="1"/>
    <col min="13308" max="13308" width="0.109375" style="4" customWidth="1"/>
    <col min="13309" max="13309" width="23.88671875" style="4" customWidth="1"/>
    <col min="13310" max="13310" width="38.6640625" style="4" customWidth="1"/>
    <col min="13311" max="13311" width="23.88671875" style="4" customWidth="1"/>
    <col min="13312" max="13312" width="26" style="4" customWidth="1"/>
    <col min="13313" max="13313" width="23.88671875" style="4" customWidth="1"/>
    <col min="13314" max="13314" width="23.88671875" style="4"/>
    <col min="13315" max="13315" width="45.33203125" style="4" customWidth="1"/>
    <col min="13316" max="13316" width="23.88671875" style="4" customWidth="1"/>
    <col min="13317" max="13318" width="38" style="4" customWidth="1"/>
    <col min="13319" max="13320" width="20.88671875" style="4" customWidth="1"/>
    <col min="13321" max="13321" width="16.6640625" style="4" bestFit="1" customWidth="1"/>
    <col min="13322" max="13333" width="21.6640625" style="4" customWidth="1"/>
    <col min="13334" max="13334" width="20.109375" style="4" customWidth="1"/>
    <col min="13335" max="13335" width="8" style="4" customWidth="1"/>
    <col min="13336" max="13563" width="9.109375" style="4" customWidth="1"/>
    <col min="13564" max="13564" width="0.109375" style="4" customWidth="1"/>
    <col min="13565" max="13565" width="23.88671875" style="4" customWidth="1"/>
    <col min="13566" max="13566" width="38.6640625" style="4" customWidth="1"/>
    <col min="13567" max="13567" width="23.88671875" style="4" customWidth="1"/>
    <col min="13568" max="13568" width="26" style="4" customWidth="1"/>
    <col min="13569" max="13569" width="23.88671875" style="4" customWidth="1"/>
    <col min="13570" max="13570" width="23.88671875" style="4"/>
    <col min="13571" max="13571" width="45.33203125" style="4" customWidth="1"/>
    <col min="13572" max="13572" width="23.88671875" style="4" customWidth="1"/>
    <col min="13573" max="13574" width="38" style="4" customWidth="1"/>
    <col min="13575" max="13576" width="20.88671875" style="4" customWidth="1"/>
    <col min="13577" max="13577" width="16.6640625" style="4" bestFit="1" customWidth="1"/>
    <col min="13578" max="13589" width="21.6640625" style="4" customWidth="1"/>
    <col min="13590" max="13590" width="20.109375" style="4" customWidth="1"/>
    <col min="13591" max="13591" width="8" style="4" customWidth="1"/>
    <col min="13592" max="13819" width="9.109375" style="4" customWidth="1"/>
    <col min="13820" max="13820" width="0.109375" style="4" customWidth="1"/>
    <col min="13821" max="13821" width="23.88671875" style="4" customWidth="1"/>
    <col min="13822" max="13822" width="38.6640625" style="4" customWidth="1"/>
    <col min="13823" max="13823" width="23.88671875" style="4" customWidth="1"/>
    <col min="13824" max="13824" width="26" style="4" customWidth="1"/>
    <col min="13825" max="13825" width="23.88671875" style="4" customWidth="1"/>
    <col min="13826" max="13826" width="23.88671875" style="4"/>
    <col min="13827" max="13827" width="45.33203125" style="4" customWidth="1"/>
    <col min="13828" max="13828" width="23.88671875" style="4" customWidth="1"/>
    <col min="13829" max="13830" width="38" style="4" customWidth="1"/>
    <col min="13831" max="13832" width="20.88671875" style="4" customWidth="1"/>
    <col min="13833" max="13833" width="16.6640625" style="4" bestFit="1" customWidth="1"/>
    <col min="13834" max="13845" width="21.6640625" style="4" customWidth="1"/>
    <col min="13846" max="13846" width="20.109375" style="4" customWidth="1"/>
    <col min="13847" max="13847" width="8" style="4" customWidth="1"/>
    <col min="13848" max="14075" width="9.109375" style="4" customWidth="1"/>
    <col min="14076" max="14076" width="0.109375" style="4" customWidth="1"/>
    <col min="14077" max="14077" width="23.88671875" style="4" customWidth="1"/>
    <col min="14078" max="14078" width="38.6640625" style="4" customWidth="1"/>
    <col min="14079" max="14079" width="23.88671875" style="4" customWidth="1"/>
    <col min="14080" max="14080" width="26" style="4" customWidth="1"/>
    <col min="14081" max="14081" width="23.88671875" style="4" customWidth="1"/>
    <col min="14082" max="14082" width="23.88671875" style="4"/>
    <col min="14083" max="14083" width="45.33203125" style="4" customWidth="1"/>
    <col min="14084" max="14084" width="23.88671875" style="4" customWidth="1"/>
    <col min="14085" max="14086" width="38" style="4" customWidth="1"/>
    <col min="14087" max="14088" width="20.88671875" style="4" customWidth="1"/>
    <col min="14089" max="14089" width="16.6640625" style="4" bestFit="1" customWidth="1"/>
    <col min="14090" max="14101" width="21.6640625" style="4" customWidth="1"/>
    <col min="14102" max="14102" width="20.109375" style="4" customWidth="1"/>
    <col min="14103" max="14103" width="8" style="4" customWidth="1"/>
    <col min="14104" max="14331" width="9.109375" style="4" customWidth="1"/>
    <col min="14332" max="14332" width="0.109375" style="4" customWidth="1"/>
    <col min="14333" max="14333" width="23.88671875" style="4" customWidth="1"/>
    <col min="14334" max="14334" width="38.6640625" style="4" customWidth="1"/>
    <col min="14335" max="14335" width="23.88671875" style="4" customWidth="1"/>
    <col min="14336" max="14336" width="26" style="4" customWidth="1"/>
    <col min="14337" max="14337" width="23.88671875" style="4" customWidth="1"/>
    <col min="14338" max="14338" width="23.88671875" style="4"/>
    <col min="14339" max="14339" width="45.33203125" style="4" customWidth="1"/>
    <col min="14340" max="14340" width="23.88671875" style="4" customWidth="1"/>
    <col min="14341" max="14342" width="38" style="4" customWidth="1"/>
    <col min="14343" max="14344" width="20.88671875" style="4" customWidth="1"/>
    <col min="14345" max="14345" width="16.6640625" style="4" bestFit="1" customWidth="1"/>
    <col min="14346" max="14357" width="21.6640625" style="4" customWidth="1"/>
    <col min="14358" max="14358" width="20.109375" style="4" customWidth="1"/>
    <col min="14359" max="14359" width="8" style="4" customWidth="1"/>
    <col min="14360" max="14587" width="9.109375" style="4" customWidth="1"/>
    <col min="14588" max="14588" width="0.109375" style="4" customWidth="1"/>
    <col min="14589" max="14589" width="23.88671875" style="4" customWidth="1"/>
    <col min="14590" max="14590" width="38.6640625" style="4" customWidth="1"/>
    <col min="14591" max="14591" width="23.88671875" style="4" customWidth="1"/>
    <col min="14592" max="14592" width="26" style="4" customWidth="1"/>
    <col min="14593" max="14593" width="23.88671875" style="4" customWidth="1"/>
    <col min="14594" max="14594" width="23.88671875" style="4"/>
    <col min="14595" max="14595" width="45.33203125" style="4" customWidth="1"/>
    <col min="14596" max="14596" width="23.88671875" style="4" customWidth="1"/>
    <col min="14597" max="14598" width="38" style="4" customWidth="1"/>
    <col min="14599" max="14600" width="20.88671875" style="4" customWidth="1"/>
    <col min="14601" max="14601" width="16.6640625" style="4" bestFit="1" customWidth="1"/>
    <col min="14602" max="14613" width="21.6640625" style="4" customWidth="1"/>
    <col min="14614" max="14614" width="20.109375" style="4" customWidth="1"/>
    <col min="14615" max="14615" width="8" style="4" customWidth="1"/>
    <col min="14616" max="14843" width="9.109375" style="4" customWidth="1"/>
    <col min="14844" max="14844" width="0.109375" style="4" customWidth="1"/>
    <col min="14845" max="14845" width="23.88671875" style="4" customWidth="1"/>
    <col min="14846" max="14846" width="38.6640625" style="4" customWidth="1"/>
    <col min="14847" max="14847" width="23.88671875" style="4" customWidth="1"/>
    <col min="14848" max="14848" width="26" style="4" customWidth="1"/>
    <col min="14849" max="14849" width="23.88671875" style="4" customWidth="1"/>
    <col min="14850" max="14850" width="23.88671875" style="4"/>
    <col min="14851" max="14851" width="45.33203125" style="4" customWidth="1"/>
    <col min="14852" max="14852" width="23.88671875" style="4" customWidth="1"/>
    <col min="14853" max="14854" width="38" style="4" customWidth="1"/>
    <col min="14855" max="14856" width="20.88671875" style="4" customWidth="1"/>
    <col min="14857" max="14857" width="16.6640625" style="4" bestFit="1" customWidth="1"/>
    <col min="14858" max="14869" width="21.6640625" style="4" customWidth="1"/>
    <col min="14870" max="14870" width="20.109375" style="4" customWidth="1"/>
    <col min="14871" max="14871" width="8" style="4" customWidth="1"/>
    <col min="14872" max="15099" width="9.109375" style="4" customWidth="1"/>
    <col min="15100" max="15100" width="0.109375" style="4" customWidth="1"/>
    <col min="15101" max="15101" width="23.88671875" style="4" customWidth="1"/>
    <col min="15102" max="15102" width="38.6640625" style="4" customWidth="1"/>
    <col min="15103" max="15103" width="23.88671875" style="4" customWidth="1"/>
    <col min="15104" max="15104" width="26" style="4" customWidth="1"/>
    <col min="15105" max="15105" width="23.88671875" style="4" customWidth="1"/>
    <col min="15106" max="15106" width="23.88671875" style="4"/>
    <col min="15107" max="15107" width="45.33203125" style="4" customWidth="1"/>
    <col min="15108" max="15108" width="23.88671875" style="4" customWidth="1"/>
    <col min="15109" max="15110" width="38" style="4" customWidth="1"/>
    <col min="15111" max="15112" width="20.88671875" style="4" customWidth="1"/>
    <col min="15113" max="15113" width="16.6640625" style="4" bestFit="1" customWidth="1"/>
    <col min="15114" max="15125" width="21.6640625" style="4" customWidth="1"/>
    <col min="15126" max="15126" width="20.109375" style="4" customWidth="1"/>
    <col min="15127" max="15127" width="8" style="4" customWidth="1"/>
    <col min="15128" max="15355" width="9.109375" style="4" customWidth="1"/>
    <col min="15356" max="15356" width="0.109375" style="4" customWidth="1"/>
    <col min="15357" max="15357" width="23.88671875" style="4" customWidth="1"/>
    <col min="15358" max="15358" width="38.6640625" style="4" customWidth="1"/>
    <col min="15359" max="15359" width="23.88671875" style="4" customWidth="1"/>
    <col min="15360" max="15360" width="26" style="4" customWidth="1"/>
    <col min="15361" max="15361" width="23.88671875" style="4" customWidth="1"/>
    <col min="15362" max="15362" width="23.88671875" style="4"/>
    <col min="15363" max="15363" width="45.33203125" style="4" customWidth="1"/>
    <col min="15364" max="15364" width="23.88671875" style="4" customWidth="1"/>
    <col min="15365" max="15366" width="38" style="4" customWidth="1"/>
    <col min="15367" max="15368" width="20.88671875" style="4" customWidth="1"/>
    <col min="15369" max="15369" width="16.6640625" style="4" bestFit="1" customWidth="1"/>
    <col min="15370" max="15381" width="21.6640625" style="4" customWidth="1"/>
    <col min="15382" max="15382" width="20.109375" style="4" customWidth="1"/>
    <col min="15383" max="15383" width="8" style="4" customWidth="1"/>
    <col min="15384" max="15611" width="9.109375" style="4" customWidth="1"/>
    <col min="15612" max="15612" width="0.109375" style="4" customWidth="1"/>
    <col min="15613" max="15613" width="23.88671875" style="4" customWidth="1"/>
    <col min="15614" max="15614" width="38.6640625" style="4" customWidth="1"/>
    <col min="15615" max="15615" width="23.88671875" style="4" customWidth="1"/>
    <col min="15616" max="15616" width="26" style="4" customWidth="1"/>
    <col min="15617" max="15617" width="23.88671875" style="4" customWidth="1"/>
    <col min="15618" max="15618" width="23.88671875" style="4"/>
    <col min="15619" max="15619" width="45.33203125" style="4" customWidth="1"/>
    <col min="15620" max="15620" width="23.88671875" style="4" customWidth="1"/>
    <col min="15621" max="15622" width="38" style="4" customWidth="1"/>
    <col min="15623" max="15624" width="20.88671875" style="4" customWidth="1"/>
    <col min="15625" max="15625" width="16.6640625" style="4" bestFit="1" customWidth="1"/>
    <col min="15626" max="15637" width="21.6640625" style="4" customWidth="1"/>
    <col min="15638" max="15638" width="20.109375" style="4" customWidth="1"/>
    <col min="15639" max="15639" width="8" style="4" customWidth="1"/>
    <col min="15640" max="15867" width="9.109375" style="4" customWidth="1"/>
    <col min="15868" max="15868" width="0.109375" style="4" customWidth="1"/>
    <col min="15869" max="15869" width="23.88671875" style="4" customWidth="1"/>
    <col min="15870" max="15870" width="38.6640625" style="4" customWidth="1"/>
    <col min="15871" max="15871" width="23.88671875" style="4" customWidth="1"/>
    <col min="15872" max="15872" width="26" style="4" customWidth="1"/>
    <col min="15873" max="15873" width="23.88671875" style="4" customWidth="1"/>
    <col min="15874" max="15874" width="23.88671875" style="4"/>
    <col min="15875" max="15875" width="45.33203125" style="4" customWidth="1"/>
    <col min="15876" max="15876" width="23.88671875" style="4" customWidth="1"/>
    <col min="15877" max="15878" width="38" style="4" customWidth="1"/>
    <col min="15879" max="15880" width="20.88671875" style="4" customWidth="1"/>
    <col min="15881" max="15881" width="16.6640625" style="4" bestFit="1" customWidth="1"/>
    <col min="15882" max="15893" width="21.6640625" style="4" customWidth="1"/>
    <col min="15894" max="15894" width="20.109375" style="4" customWidth="1"/>
    <col min="15895" max="15895" width="8" style="4" customWidth="1"/>
    <col min="15896" max="16123" width="9.109375" style="4" customWidth="1"/>
    <col min="16124" max="16124" width="0.109375" style="4" customWidth="1"/>
    <col min="16125" max="16125" width="23.88671875" style="4" customWidth="1"/>
    <col min="16126" max="16126" width="38.6640625" style="4" customWidth="1"/>
    <col min="16127" max="16127" width="23.88671875" style="4" customWidth="1"/>
    <col min="16128" max="16128" width="26" style="4" customWidth="1"/>
    <col min="16129" max="16129" width="23.88671875" style="4" customWidth="1"/>
    <col min="16130" max="16130" width="23.88671875" style="4"/>
    <col min="16131" max="16131" width="45.33203125" style="4" customWidth="1"/>
    <col min="16132" max="16132" width="23.88671875" style="4" customWidth="1"/>
    <col min="16133" max="16134" width="38" style="4" customWidth="1"/>
    <col min="16135" max="16136" width="20.88671875" style="4" customWidth="1"/>
    <col min="16137" max="16137" width="16.6640625" style="4" bestFit="1" customWidth="1"/>
    <col min="16138" max="16149" width="21.6640625" style="4" customWidth="1"/>
    <col min="16150" max="16150" width="20.109375" style="4" customWidth="1"/>
    <col min="16151" max="16151" width="8" style="4" customWidth="1"/>
    <col min="16152" max="16379" width="9.109375" style="4" customWidth="1"/>
    <col min="16380" max="16380" width="0.109375" style="4" customWidth="1"/>
    <col min="16381" max="16381" width="23.88671875" style="4" customWidth="1"/>
    <col min="16382" max="16382" width="38.6640625" style="4" customWidth="1"/>
    <col min="16383" max="16383" width="23.88671875" style="4" customWidth="1"/>
    <col min="16384" max="16384" width="26" style="4" customWidth="1"/>
  </cols>
  <sheetData>
    <row r="1" spans="1:22" ht="14.4" customHeight="1" x14ac:dyDescent="0.25">
      <c r="A1" s="487"/>
      <c r="B1" s="487"/>
      <c r="C1" s="479" t="s">
        <v>33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 t="s">
        <v>27</v>
      </c>
      <c r="V1" s="479" t="s">
        <v>28</v>
      </c>
    </row>
    <row r="2" spans="1:22" ht="14.4" customHeight="1" x14ac:dyDescent="0.25">
      <c r="A2" s="487"/>
      <c r="B2" s="487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</row>
    <row r="3" spans="1:22" ht="14.4" customHeight="1" x14ac:dyDescent="0.25">
      <c r="A3" s="487"/>
      <c r="B3" s="487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</row>
    <row r="4" spans="1:22" ht="14.4" customHeight="1" x14ac:dyDescent="0.25">
      <c r="A4" s="487"/>
      <c r="B4" s="487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 t="s">
        <v>29</v>
      </c>
      <c r="V4" s="489" t="s">
        <v>32</v>
      </c>
    </row>
    <row r="5" spans="1:22" ht="14.4" customHeight="1" x14ac:dyDescent="0.25">
      <c r="A5" s="487"/>
      <c r="B5" s="487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89"/>
    </row>
    <row r="6" spans="1:22" ht="14.4" customHeight="1" x14ac:dyDescent="0.25">
      <c r="A6" s="487"/>
      <c r="B6" s="487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89"/>
    </row>
    <row r="7" spans="1:22" ht="20.399999999999999" customHeight="1" x14ac:dyDescent="0.25">
      <c r="A7" s="487"/>
      <c r="B7" s="487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90" t="s">
        <v>30</v>
      </c>
      <c r="V7" s="479" t="s">
        <v>31</v>
      </c>
    </row>
    <row r="8" spans="1:22" ht="21" customHeight="1" x14ac:dyDescent="0.25">
      <c r="A8" s="487"/>
      <c r="B8" s="48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8"/>
      <c r="S8" s="481" t="s">
        <v>0</v>
      </c>
      <c r="T8" s="483">
        <v>2025</v>
      </c>
      <c r="U8" s="490"/>
      <c r="V8" s="479"/>
    </row>
    <row r="9" spans="1:22" ht="6.75" customHeight="1" x14ac:dyDescent="0.25">
      <c r="A9" s="487"/>
      <c r="B9" s="487"/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80"/>
      <c r="S9" s="482"/>
      <c r="T9" s="484"/>
      <c r="U9" s="490"/>
      <c r="V9" s="479"/>
    </row>
    <row r="10" spans="1:22" ht="24.75" customHeight="1" x14ac:dyDescent="0.25">
      <c r="A10" s="485" t="s">
        <v>1</v>
      </c>
      <c r="B10" s="485"/>
      <c r="C10" s="486" t="s">
        <v>164</v>
      </c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</row>
    <row r="11" spans="1:22" ht="21.75" customHeight="1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491" t="s">
        <v>2</v>
      </c>
      <c r="K11" s="491"/>
      <c r="L11" s="491"/>
      <c r="M11" s="491" t="s">
        <v>3</v>
      </c>
      <c r="N11" s="491"/>
      <c r="O11" s="491"/>
      <c r="P11" s="491" t="s">
        <v>4</v>
      </c>
      <c r="Q11" s="491"/>
      <c r="R11" s="491"/>
      <c r="S11" s="491" t="s">
        <v>5</v>
      </c>
      <c r="T11" s="491"/>
      <c r="U11" s="491"/>
      <c r="V11" s="606" t="s">
        <v>25</v>
      </c>
    </row>
    <row r="12" spans="1:22" s="5" customFormat="1" ht="41.4" x14ac:dyDescent="0.25">
      <c r="A12" s="12" t="s">
        <v>6</v>
      </c>
      <c r="B12" s="12" t="s">
        <v>7</v>
      </c>
      <c r="C12" s="12" t="s">
        <v>8</v>
      </c>
      <c r="D12" s="12" t="s">
        <v>10</v>
      </c>
      <c r="E12" s="12" t="s">
        <v>9</v>
      </c>
      <c r="F12" s="12" t="s">
        <v>45</v>
      </c>
      <c r="G12" s="12" t="s">
        <v>11</v>
      </c>
      <c r="H12" s="12" t="s">
        <v>34</v>
      </c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2" t="s">
        <v>17</v>
      </c>
      <c r="O12" s="12" t="s">
        <v>18</v>
      </c>
      <c r="P12" s="12" t="s">
        <v>19</v>
      </c>
      <c r="Q12" s="12" t="s">
        <v>20</v>
      </c>
      <c r="R12" s="12" t="s">
        <v>21</v>
      </c>
      <c r="S12" s="12" t="s">
        <v>22</v>
      </c>
      <c r="T12" s="12" t="s">
        <v>23</v>
      </c>
      <c r="U12" s="12" t="s">
        <v>24</v>
      </c>
      <c r="V12" s="607"/>
    </row>
    <row r="13" spans="1:22" s="5" customFormat="1" ht="21.75" customHeight="1" x14ac:dyDescent="0.25">
      <c r="A13" s="500" t="s">
        <v>151</v>
      </c>
      <c r="B13" s="500"/>
      <c r="C13" s="500"/>
      <c r="D13" s="500"/>
      <c r="E13" s="500"/>
      <c r="F13" s="500"/>
      <c r="G13" s="500"/>
      <c r="H13" s="500"/>
      <c r="I13" s="500"/>
      <c r="J13" s="500"/>
      <c r="K13" s="500"/>
      <c r="L13" s="500"/>
      <c r="M13" s="500"/>
      <c r="N13" s="500"/>
      <c r="O13" s="500"/>
      <c r="P13" s="500"/>
      <c r="Q13" s="500"/>
      <c r="R13" s="500"/>
      <c r="S13" s="500"/>
      <c r="T13" s="500"/>
      <c r="U13" s="500"/>
      <c r="V13" s="500"/>
    </row>
    <row r="14" spans="1:22" s="5" customFormat="1" ht="24.75" customHeight="1" x14ac:dyDescent="0.25">
      <c r="A14" s="500" t="s">
        <v>165</v>
      </c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</row>
    <row r="15" spans="1:22" s="5" customFormat="1" ht="30.75" customHeight="1" x14ac:dyDescent="0.25">
      <c r="A15" s="500" t="s">
        <v>166</v>
      </c>
      <c r="B15" s="500"/>
      <c r="C15" s="500"/>
      <c r="D15" s="500"/>
      <c r="E15" s="500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</row>
    <row r="16" spans="1:22" s="5" customFormat="1" ht="29.25" customHeight="1" x14ac:dyDescent="0.25">
      <c r="A16" s="501" t="s">
        <v>167</v>
      </c>
      <c r="B16" s="502"/>
      <c r="C16" s="502"/>
      <c r="D16" s="502"/>
      <c r="E16" s="502"/>
      <c r="F16" s="502"/>
      <c r="G16" s="503"/>
      <c r="H16" s="90" t="s">
        <v>169</v>
      </c>
      <c r="I16" s="88">
        <v>548233</v>
      </c>
      <c r="J16" s="88">
        <f>+J17</f>
        <v>548233</v>
      </c>
      <c r="K16" s="88">
        <f t="shared" ref="K16:U16" si="0">+K17</f>
        <v>548233</v>
      </c>
      <c r="L16" s="88">
        <f t="shared" si="0"/>
        <v>548233</v>
      </c>
      <c r="M16" s="88">
        <f t="shared" si="0"/>
        <v>548233</v>
      </c>
      <c r="N16" s="88">
        <f t="shared" si="0"/>
        <v>548233</v>
      </c>
      <c r="O16" s="88">
        <f t="shared" si="0"/>
        <v>548233</v>
      </c>
      <c r="P16" s="88">
        <f t="shared" si="0"/>
        <v>548233</v>
      </c>
      <c r="Q16" s="88">
        <f t="shared" si="0"/>
        <v>548233</v>
      </c>
      <c r="R16" s="88">
        <f t="shared" si="0"/>
        <v>548233</v>
      </c>
      <c r="S16" s="88">
        <f t="shared" si="0"/>
        <v>548233</v>
      </c>
      <c r="T16" s="88">
        <f t="shared" si="0"/>
        <v>548233</v>
      </c>
      <c r="U16" s="88">
        <f t="shared" si="0"/>
        <v>548233</v>
      </c>
      <c r="V16" s="587">
        <v>4646316051.0513601</v>
      </c>
    </row>
    <row r="17" spans="1:22" s="5" customFormat="1" ht="97.95" customHeight="1" x14ac:dyDescent="0.25">
      <c r="A17" s="207" t="s">
        <v>586</v>
      </c>
      <c r="B17" s="101"/>
      <c r="C17" s="207" t="s">
        <v>563</v>
      </c>
      <c r="D17" s="207" t="s">
        <v>39</v>
      </c>
      <c r="E17" s="207" t="s">
        <v>557</v>
      </c>
      <c r="F17" s="207" t="s">
        <v>558</v>
      </c>
      <c r="G17" s="207" t="s">
        <v>560</v>
      </c>
      <c r="H17" s="90" t="s">
        <v>169</v>
      </c>
      <c r="I17" s="88">
        <v>548233</v>
      </c>
      <c r="J17" s="88">
        <v>548233</v>
      </c>
      <c r="K17" s="88">
        <v>548233</v>
      </c>
      <c r="L17" s="88">
        <v>548233</v>
      </c>
      <c r="M17" s="88">
        <v>548233</v>
      </c>
      <c r="N17" s="88">
        <v>548233</v>
      </c>
      <c r="O17" s="88">
        <v>548233</v>
      </c>
      <c r="P17" s="88">
        <v>548233</v>
      </c>
      <c r="Q17" s="88">
        <v>548233</v>
      </c>
      <c r="R17" s="88">
        <v>548233</v>
      </c>
      <c r="S17" s="88">
        <v>548233</v>
      </c>
      <c r="T17" s="88">
        <v>548233</v>
      </c>
      <c r="U17" s="88">
        <v>548233</v>
      </c>
      <c r="V17" s="595"/>
    </row>
    <row r="18" spans="1:22" s="6" customFormat="1" ht="30.75" customHeight="1" x14ac:dyDescent="0.25">
      <c r="A18" s="589" t="s">
        <v>170</v>
      </c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1"/>
    </row>
    <row r="19" spans="1:22" s="6" customFormat="1" ht="42" customHeight="1" x14ac:dyDescent="0.25">
      <c r="A19" s="584" t="s">
        <v>168</v>
      </c>
      <c r="B19" s="585"/>
      <c r="C19" s="585"/>
      <c r="D19" s="585"/>
      <c r="E19" s="585"/>
      <c r="F19" s="585"/>
      <c r="G19" s="586"/>
      <c r="H19" s="100" t="s">
        <v>169</v>
      </c>
      <c r="I19" s="88">
        <v>1315715</v>
      </c>
      <c r="J19" s="88">
        <v>1315715</v>
      </c>
      <c r="K19" s="88">
        <v>1315715</v>
      </c>
      <c r="L19" s="88">
        <v>1315715</v>
      </c>
      <c r="M19" s="88">
        <v>1315715</v>
      </c>
      <c r="N19" s="88">
        <v>1315715</v>
      </c>
      <c r="O19" s="88">
        <v>1315715</v>
      </c>
      <c r="P19" s="88">
        <v>1315715</v>
      </c>
      <c r="Q19" s="88">
        <v>1315715</v>
      </c>
      <c r="R19" s="88">
        <v>1315715</v>
      </c>
      <c r="S19" s="88">
        <v>1315715</v>
      </c>
      <c r="T19" s="88">
        <v>1315715</v>
      </c>
      <c r="U19" s="88">
        <v>1315715</v>
      </c>
      <c r="V19" s="587">
        <v>7420632744.9486399</v>
      </c>
    </row>
    <row r="20" spans="1:22" s="6" customFormat="1" ht="88.95" customHeight="1" x14ac:dyDescent="0.25">
      <c r="A20" s="207" t="s">
        <v>566</v>
      </c>
      <c r="B20" s="101"/>
      <c r="C20" s="207" t="s">
        <v>564</v>
      </c>
      <c r="D20" s="207" t="s">
        <v>39</v>
      </c>
      <c r="E20" s="207" t="s">
        <v>557</v>
      </c>
      <c r="F20" s="207" t="s">
        <v>558</v>
      </c>
      <c r="G20" s="207" t="s">
        <v>560</v>
      </c>
      <c r="H20" s="90" t="s">
        <v>169</v>
      </c>
      <c r="I20" s="88">
        <v>1315715</v>
      </c>
      <c r="J20" s="88">
        <v>1315715</v>
      </c>
      <c r="K20" s="88">
        <v>1315715</v>
      </c>
      <c r="L20" s="88">
        <v>1315715</v>
      </c>
      <c r="M20" s="88">
        <v>1315715</v>
      </c>
      <c r="N20" s="88">
        <v>1315715</v>
      </c>
      <c r="O20" s="88">
        <v>1315715</v>
      </c>
      <c r="P20" s="88">
        <v>1315715</v>
      </c>
      <c r="Q20" s="88">
        <v>1315715</v>
      </c>
      <c r="R20" s="88">
        <v>1315715</v>
      </c>
      <c r="S20" s="88">
        <v>1315715</v>
      </c>
      <c r="T20" s="88">
        <v>1315715</v>
      </c>
      <c r="U20" s="88">
        <v>1315715</v>
      </c>
      <c r="V20" s="595"/>
    </row>
    <row r="21" spans="1:22" s="6" customFormat="1" ht="24.75" customHeight="1" x14ac:dyDescent="0.25">
      <c r="A21" s="608"/>
      <c r="B21" s="609"/>
      <c r="C21" s="609"/>
      <c r="D21" s="609"/>
      <c r="E21" s="609"/>
      <c r="F21" s="609"/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10"/>
      <c r="U21" s="97" t="s">
        <v>26</v>
      </c>
      <c r="V21" s="18"/>
    </row>
  </sheetData>
  <mergeCells count="27">
    <mergeCell ref="V19:V20"/>
    <mergeCell ref="A19:G19"/>
    <mergeCell ref="A21:T21"/>
    <mergeCell ref="A13:V13"/>
    <mergeCell ref="A14:V14"/>
    <mergeCell ref="A15:V15"/>
    <mergeCell ref="A16:G16"/>
    <mergeCell ref="A18:V18"/>
    <mergeCell ref="V16:V17"/>
    <mergeCell ref="J11:L11"/>
    <mergeCell ref="M11:O11"/>
    <mergeCell ref="P11:R11"/>
    <mergeCell ref="S11:U11"/>
    <mergeCell ref="V11:V12"/>
    <mergeCell ref="C8:R9"/>
    <mergeCell ref="S8:S9"/>
    <mergeCell ref="T8:T9"/>
    <mergeCell ref="A10:B10"/>
    <mergeCell ref="C10:V10"/>
    <mergeCell ref="A1:B9"/>
    <mergeCell ref="C1:T7"/>
    <mergeCell ref="U1:U3"/>
    <mergeCell ref="V1:V3"/>
    <mergeCell ref="U4:U6"/>
    <mergeCell ref="V4:V6"/>
    <mergeCell ref="U7:U9"/>
    <mergeCell ref="V7:V9"/>
  </mergeCells>
  <pageMargins left="0.7" right="0.7" top="0.75" bottom="0.75" header="0.3" footer="0.3"/>
  <pageSetup paperSize="7" scale="2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R986"/>
  <sheetViews>
    <sheetView showGridLines="0" view="pageBreakPreview" topLeftCell="A23" zoomScale="26" zoomScaleNormal="60" workbookViewId="0">
      <selection activeCell="A19" sqref="A19:A20"/>
    </sheetView>
  </sheetViews>
  <sheetFormatPr baseColWidth="10" defaultColWidth="14.44140625" defaultRowHeight="15" customHeight="1" x14ac:dyDescent="0.25"/>
  <cols>
    <col min="1" max="1" width="43.6640625" style="105" customWidth="1"/>
    <col min="2" max="2" width="33.5546875" style="105" hidden="1" customWidth="1"/>
    <col min="3" max="3" width="45.88671875" style="105" customWidth="1"/>
    <col min="4" max="4" width="16.44140625" style="105" customWidth="1"/>
    <col min="5" max="5" width="17.33203125" style="105" customWidth="1"/>
    <col min="6" max="6" width="20.6640625" style="105" customWidth="1"/>
    <col min="7" max="7" width="22.33203125" style="105" customWidth="1"/>
    <col min="8" max="8" width="26.33203125" style="105" customWidth="1"/>
    <col min="9" max="9" width="16.6640625" style="105" customWidth="1"/>
    <col min="10" max="20" width="21.6640625" style="105" customWidth="1"/>
    <col min="21" max="21" width="15.33203125" style="105" customWidth="1"/>
    <col min="22" max="22" width="30.6640625" style="105" customWidth="1"/>
    <col min="23" max="26" width="23.88671875" style="105" customWidth="1"/>
    <col min="27" max="16384" width="14.44140625" style="105"/>
  </cols>
  <sheetData>
    <row r="1" spans="1:26" ht="14.25" customHeight="1" x14ac:dyDescent="0.25">
      <c r="A1" s="611"/>
      <c r="B1" s="613" t="s">
        <v>33</v>
      </c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7" t="s">
        <v>27</v>
      </c>
      <c r="V1" s="617" t="s">
        <v>28</v>
      </c>
    </row>
    <row r="2" spans="1:26" ht="14.25" customHeight="1" x14ac:dyDescent="0.25">
      <c r="A2" s="612"/>
      <c r="B2" s="615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  <c r="V2" s="617"/>
    </row>
    <row r="3" spans="1:26" ht="14.25" customHeight="1" x14ac:dyDescent="0.25">
      <c r="A3" s="612"/>
      <c r="B3" s="615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7"/>
      <c r="V3" s="617"/>
    </row>
    <row r="4" spans="1:26" ht="14.25" customHeight="1" x14ac:dyDescent="0.25">
      <c r="A4" s="612"/>
      <c r="B4" s="615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7"/>
      <c r="V4" s="617"/>
    </row>
    <row r="5" spans="1:26" ht="14.25" customHeight="1" x14ac:dyDescent="0.25">
      <c r="A5" s="612"/>
      <c r="B5" s="615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7" t="s">
        <v>29</v>
      </c>
      <c r="V5" s="618" t="s">
        <v>32</v>
      </c>
    </row>
    <row r="6" spans="1:26" ht="14.25" customHeight="1" x14ac:dyDescent="0.25">
      <c r="A6" s="612"/>
      <c r="B6" s="615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7"/>
      <c r="V6" s="618"/>
    </row>
    <row r="7" spans="1:26" ht="20.25" customHeight="1" x14ac:dyDescent="0.25">
      <c r="A7" s="612"/>
      <c r="B7" s="615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7"/>
      <c r="V7" s="618"/>
    </row>
    <row r="8" spans="1:26" ht="39" customHeight="1" x14ac:dyDescent="0.25">
      <c r="A8" s="612"/>
      <c r="B8" s="615"/>
      <c r="C8" s="616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7" t="s">
        <v>149</v>
      </c>
      <c r="V8" s="617" t="s">
        <v>150</v>
      </c>
    </row>
    <row r="9" spans="1:26" ht="21" customHeight="1" x14ac:dyDescent="0.25">
      <c r="A9" s="612"/>
      <c r="B9" s="135"/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107" t="s">
        <v>0</v>
      </c>
      <c r="T9" s="107">
        <v>2025</v>
      </c>
      <c r="U9" s="617"/>
      <c r="V9" s="617"/>
    </row>
    <row r="10" spans="1:26" ht="29.25" customHeight="1" x14ac:dyDescent="0.25">
      <c r="A10" s="137" t="s">
        <v>1</v>
      </c>
      <c r="B10" s="620" t="s">
        <v>192</v>
      </c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6" ht="29.25" customHeight="1" x14ac:dyDescent="0.25">
      <c r="A11" s="107"/>
      <c r="B11" s="107"/>
      <c r="C11" s="106"/>
      <c r="D11" s="106"/>
      <c r="E11" s="106"/>
      <c r="F11" s="106"/>
      <c r="G11" s="106"/>
      <c r="H11" s="106"/>
      <c r="I11" s="106"/>
      <c r="J11" s="621" t="s">
        <v>2</v>
      </c>
      <c r="K11" s="622"/>
      <c r="L11" s="623"/>
      <c r="M11" s="621" t="s">
        <v>3</v>
      </c>
      <c r="N11" s="622"/>
      <c r="O11" s="623"/>
      <c r="P11" s="621" t="s">
        <v>4</v>
      </c>
      <c r="Q11" s="622"/>
      <c r="R11" s="623"/>
      <c r="S11" s="624" t="s">
        <v>5</v>
      </c>
      <c r="T11" s="625"/>
      <c r="U11" s="625"/>
      <c r="V11" s="606" t="s">
        <v>25</v>
      </c>
    </row>
    <row r="12" spans="1:26" ht="28.5" customHeight="1" x14ac:dyDescent="0.25">
      <c r="A12" s="108" t="s">
        <v>6</v>
      </c>
      <c r="B12" s="108" t="s">
        <v>44</v>
      </c>
      <c r="C12" s="108" t="s">
        <v>8</v>
      </c>
      <c r="D12" s="108" t="s">
        <v>10</v>
      </c>
      <c r="E12" s="108" t="s">
        <v>9</v>
      </c>
      <c r="F12" s="108" t="s">
        <v>45</v>
      </c>
      <c r="G12" s="108" t="s">
        <v>11</v>
      </c>
      <c r="H12" s="108" t="s">
        <v>46</v>
      </c>
      <c r="I12" s="108" t="s">
        <v>12</v>
      </c>
      <c r="J12" s="108" t="s">
        <v>13</v>
      </c>
      <c r="K12" s="108" t="s">
        <v>14</v>
      </c>
      <c r="L12" s="108" t="s">
        <v>15</v>
      </c>
      <c r="M12" s="108" t="s">
        <v>16</v>
      </c>
      <c r="N12" s="108" t="s">
        <v>17</v>
      </c>
      <c r="O12" s="108" t="s">
        <v>18</v>
      </c>
      <c r="P12" s="108" t="s">
        <v>19</v>
      </c>
      <c r="Q12" s="108" t="s">
        <v>20</v>
      </c>
      <c r="R12" s="108" t="s">
        <v>21</v>
      </c>
      <c r="S12" s="108" t="s">
        <v>22</v>
      </c>
      <c r="T12" s="108" t="s">
        <v>23</v>
      </c>
      <c r="U12" s="108" t="s">
        <v>24</v>
      </c>
      <c r="V12" s="607"/>
      <c r="W12" s="109"/>
      <c r="X12" s="109"/>
      <c r="Y12" s="109"/>
      <c r="Z12" s="109"/>
    </row>
    <row r="13" spans="1:26" ht="18.75" customHeight="1" x14ac:dyDescent="0.25">
      <c r="A13" s="626" t="s">
        <v>224</v>
      </c>
      <c r="B13" s="627"/>
      <c r="C13" s="628"/>
      <c r="D13" s="628"/>
      <c r="E13" s="628"/>
      <c r="F13" s="628"/>
      <c r="G13" s="628"/>
      <c r="H13" s="628"/>
      <c r="I13" s="628"/>
      <c r="J13" s="628"/>
      <c r="K13" s="628"/>
      <c r="L13" s="628"/>
      <c r="M13" s="628"/>
      <c r="N13" s="628"/>
      <c r="O13" s="628"/>
      <c r="P13" s="628"/>
      <c r="Q13" s="628"/>
      <c r="R13" s="628"/>
      <c r="S13" s="628"/>
      <c r="T13" s="628"/>
      <c r="U13" s="628"/>
      <c r="V13" s="628"/>
      <c r="W13" s="109"/>
      <c r="X13" s="109"/>
      <c r="Y13" s="109"/>
      <c r="Z13" s="109"/>
    </row>
    <row r="14" spans="1:26" ht="14.25" customHeight="1" x14ac:dyDescent="0.25">
      <c r="A14" s="626" t="s">
        <v>193</v>
      </c>
      <c r="B14" s="627"/>
      <c r="C14" s="627"/>
      <c r="D14" s="627"/>
      <c r="E14" s="627"/>
      <c r="F14" s="627"/>
      <c r="G14" s="627"/>
      <c r="H14" s="627"/>
      <c r="I14" s="627"/>
      <c r="J14" s="627"/>
      <c r="K14" s="627"/>
      <c r="L14" s="627"/>
      <c r="M14" s="627"/>
      <c r="N14" s="627"/>
      <c r="O14" s="627"/>
      <c r="P14" s="627"/>
      <c r="Q14" s="627"/>
      <c r="R14" s="627"/>
      <c r="S14" s="627"/>
      <c r="T14" s="627"/>
      <c r="U14" s="627"/>
      <c r="V14" s="627"/>
      <c r="W14" s="109"/>
      <c r="X14" s="109"/>
      <c r="Y14" s="109"/>
      <c r="Z14" s="109"/>
    </row>
    <row r="15" spans="1:26" ht="16.5" customHeight="1" x14ac:dyDescent="0.25">
      <c r="A15" s="629" t="s">
        <v>194</v>
      </c>
      <c r="B15" s="630"/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  <c r="R15" s="630"/>
      <c r="S15" s="630"/>
      <c r="T15" s="630"/>
      <c r="U15" s="630"/>
      <c r="V15" s="630"/>
      <c r="W15" s="109"/>
      <c r="X15" s="109"/>
      <c r="Y15" s="109"/>
      <c r="Z15" s="109"/>
    </row>
    <row r="16" spans="1:26" ht="14.25" hidden="1" customHeight="1" x14ac:dyDescent="0.25">
      <c r="A16" s="626" t="s">
        <v>195</v>
      </c>
      <c r="B16" s="627"/>
      <c r="C16" s="627"/>
      <c r="D16" s="627"/>
      <c r="E16" s="627"/>
      <c r="F16" s="627"/>
      <c r="G16" s="631"/>
      <c r="H16" s="111" t="s">
        <v>196</v>
      </c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09"/>
      <c r="X16" s="109"/>
      <c r="Y16" s="109"/>
      <c r="Z16" s="109"/>
    </row>
    <row r="17" spans="1:44" ht="93" hidden="1" customHeight="1" x14ac:dyDescent="0.25">
      <c r="A17" s="110"/>
      <c r="B17" s="110"/>
      <c r="C17" s="113"/>
      <c r="D17" s="113"/>
      <c r="E17" s="113"/>
      <c r="F17" s="114"/>
      <c r="G17" s="114"/>
      <c r="H17" s="114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09"/>
      <c r="X17" s="109"/>
      <c r="Y17" s="109"/>
      <c r="Z17" s="109"/>
    </row>
    <row r="18" spans="1:44" ht="34.5" customHeight="1" x14ac:dyDescent="0.25">
      <c r="A18" s="626" t="s">
        <v>493</v>
      </c>
      <c r="B18" s="627"/>
      <c r="C18" s="627"/>
      <c r="D18" s="627"/>
      <c r="E18" s="627"/>
      <c r="F18" s="627"/>
      <c r="G18" s="631"/>
      <c r="H18" s="111" t="s">
        <v>199</v>
      </c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748" t="s">
        <v>917</v>
      </c>
      <c r="W18" s="109"/>
      <c r="X18" s="109"/>
      <c r="Y18" s="109"/>
      <c r="Z18" s="109"/>
    </row>
    <row r="19" spans="1:44" ht="127.95" customHeight="1" x14ac:dyDescent="0.25">
      <c r="A19" s="632" t="s">
        <v>632</v>
      </c>
      <c r="B19" s="110"/>
      <c r="C19" s="113" t="s">
        <v>633</v>
      </c>
      <c r="D19" s="113" t="s">
        <v>126</v>
      </c>
      <c r="E19" s="113" t="s">
        <v>197</v>
      </c>
      <c r="F19" s="114" t="s">
        <v>78</v>
      </c>
      <c r="G19" s="114" t="s">
        <v>239</v>
      </c>
      <c r="H19" s="114" t="s">
        <v>198</v>
      </c>
      <c r="I19" s="112">
        <v>8</v>
      </c>
      <c r="J19" s="112"/>
      <c r="K19" s="112">
        <v>2</v>
      </c>
      <c r="L19" s="112"/>
      <c r="M19" s="112"/>
      <c r="N19" s="112">
        <v>2</v>
      </c>
      <c r="O19" s="112"/>
      <c r="P19" s="112"/>
      <c r="Q19" s="112">
        <v>2</v>
      </c>
      <c r="R19" s="112"/>
      <c r="S19" s="112"/>
      <c r="T19" s="112">
        <v>2</v>
      </c>
      <c r="U19" s="112"/>
      <c r="V19" s="749"/>
      <c r="W19" s="109"/>
      <c r="X19" s="109"/>
      <c r="Y19" s="109"/>
      <c r="Z19" s="109"/>
    </row>
    <row r="20" spans="1:44" ht="126" customHeight="1" x14ac:dyDescent="0.25">
      <c r="A20" s="633"/>
      <c r="B20" s="110"/>
      <c r="C20" s="113" t="s">
        <v>867</v>
      </c>
      <c r="D20" s="113"/>
      <c r="E20" s="113" t="s">
        <v>197</v>
      </c>
      <c r="F20" s="114" t="s">
        <v>868</v>
      </c>
      <c r="G20" s="114" t="s">
        <v>869</v>
      </c>
      <c r="H20" s="114" t="s">
        <v>870</v>
      </c>
      <c r="I20" s="112">
        <v>4</v>
      </c>
      <c r="J20" s="112"/>
      <c r="K20" s="112"/>
      <c r="L20" s="112"/>
      <c r="M20" s="112">
        <v>1</v>
      </c>
      <c r="N20" s="112"/>
      <c r="O20" s="112"/>
      <c r="P20" s="112">
        <v>1</v>
      </c>
      <c r="Q20" s="112"/>
      <c r="R20" s="112"/>
      <c r="S20" s="112">
        <v>1</v>
      </c>
      <c r="T20" s="112"/>
      <c r="U20" s="112">
        <v>1</v>
      </c>
      <c r="V20" s="750"/>
      <c r="W20" s="109"/>
      <c r="X20" s="109"/>
      <c r="Y20" s="109"/>
      <c r="Z20" s="109"/>
    </row>
    <row r="21" spans="1:44" ht="40.5" customHeight="1" x14ac:dyDescent="0.25">
      <c r="A21" s="626" t="s">
        <v>871</v>
      </c>
      <c r="B21" s="627"/>
      <c r="C21" s="627"/>
      <c r="D21" s="627"/>
      <c r="E21" s="627"/>
      <c r="F21" s="627"/>
      <c r="G21" s="631"/>
      <c r="H21" s="111" t="s">
        <v>912</v>
      </c>
      <c r="I21" s="112">
        <f>+I22</f>
        <v>5000</v>
      </c>
      <c r="J21" s="112">
        <f t="shared" ref="J21:T21" si="0">+J22</f>
        <v>0</v>
      </c>
      <c r="K21" s="112">
        <f t="shared" si="0"/>
        <v>200</v>
      </c>
      <c r="L21" s="112">
        <f t="shared" si="0"/>
        <v>450</v>
      </c>
      <c r="M21" s="112">
        <f t="shared" si="0"/>
        <v>500</v>
      </c>
      <c r="N21" s="112">
        <f t="shared" si="0"/>
        <v>550</v>
      </c>
      <c r="O21" s="112">
        <f t="shared" si="0"/>
        <v>550</v>
      </c>
      <c r="P21" s="112">
        <f t="shared" si="0"/>
        <v>550</v>
      </c>
      <c r="Q21" s="112">
        <f t="shared" si="0"/>
        <v>550</v>
      </c>
      <c r="R21" s="112">
        <f t="shared" si="0"/>
        <v>550</v>
      </c>
      <c r="S21" s="112">
        <f t="shared" si="0"/>
        <v>550</v>
      </c>
      <c r="T21" s="112">
        <f t="shared" si="0"/>
        <v>550</v>
      </c>
      <c r="U21" s="112"/>
      <c r="V21" s="634" t="s">
        <v>917</v>
      </c>
      <c r="W21" s="109"/>
      <c r="X21" s="109"/>
      <c r="Y21" s="109"/>
      <c r="Z21" s="109"/>
    </row>
    <row r="22" spans="1:44" s="222" customFormat="1" ht="134.4" customHeight="1" x14ac:dyDescent="0.25">
      <c r="A22" s="113" t="s">
        <v>785</v>
      </c>
      <c r="B22" s="113"/>
      <c r="C22" s="113" t="s">
        <v>872</v>
      </c>
      <c r="D22" s="114"/>
      <c r="E22" s="114" t="s">
        <v>197</v>
      </c>
      <c r="F22" s="114" t="s">
        <v>873</v>
      </c>
      <c r="G22" s="114" t="s">
        <v>874</v>
      </c>
      <c r="H22" s="114" t="s">
        <v>875</v>
      </c>
      <c r="I22" s="112">
        <v>5000</v>
      </c>
      <c r="J22" s="112"/>
      <c r="K22" s="112">
        <v>200</v>
      </c>
      <c r="L22" s="112">
        <v>450</v>
      </c>
      <c r="M22" s="112">
        <v>500</v>
      </c>
      <c r="N22" s="112">
        <v>550</v>
      </c>
      <c r="O22" s="112">
        <v>550</v>
      </c>
      <c r="P22" s="112">
        <v>550</v>
      </c>
      <c r="Q22" s="112">
        <v>550</v>
      </c>
      <c r="R22" s="112">
        <v>550</v>
      </c>
      <c r="S22" s="112">
        <v>550</v>
      </c>
      <c r="T22" s="112">
        <v>550</v>
      </c>
      <c r="U22" s="112"/>
      <c r="V22" s="635"/>
      <c r="W22" s="221"/>
      <c r="X22" s="221"/>
      <c r="Y22" s="221"/>
      <c r="Z22" s="221"/>
    </row>
    <row r="23" spans="1:44" s="222" customFormat="1" ht="134.4" customHeight="1" thickBot="1" x14ac:dyDescent="0.3">
      <c r="A23" s="113" t="s">
        <v>876</v>
      </c>
      <c r="B23" s="113"/>
      <c r="C23" s="113" t="s">
        <v>877</v>
      </c>
      <c r="D23" s="114"/>
      <c r="E23" s="114" t="s">
        <v>197</v>
      </c>
      <c r="F23" s="114" t="s">
        <v>878</v>
      </c>
      <c r="G23" s="114" t="s">
        <v>879</v>
      </c>
      <c r="H23" s="114" t="s">
        <v>880</v>
      </c>
      <c r="I23" s="112">
        <v>1200</v>
      </c>
      <c r="J23" s="112"/>
      <c r="K23" s="112">
        <v>100</v>
      </c>
      <c r="L23" s="112">
        <v>100</v>
      </c>
      <c r="M23" s="112">
        <v>125</v>
      </c>
      <c r="N23" s="112">
        <v>125</v>
      </c>
      <c r="O23" s="112">
        <v>125</v>
      </c>
      <c r="P23" s="112">
        <v>125</v>
      </c>
      <c r="Q23" s="112">
        <v>125</v>
      </c>
      <c r="R23" s="112">
        <v>125</v>
      </c>
      <c r="S23" s="112">
        <v>125</v>
      </c>
      <c r="T23" s="112">
        <v>125</v>
      </c>
      <c r="U23" s="112"/>
      <c r="V23" s="636"/>
      <c r="W23" s="418"/>
      <c r="X23" s="418"/>
      <c r="Y23" s="419"/>
      <c r="Z23" s="415"/>
      <c r="AA23" s="415"/>
      <c r="AB23" s="415"/>
      <c r="AC23" s="415"/>
      <c r="AD23" s="415"/>
      <c r="AE23" s="415"/>
      <c r="AF23" s="415"/>
      <c r="AG23" s="415"/>
      <c r="AH23" s="415"/>
      <c r="AI23" s="415"/>
      <c r="AJ23" s="415"/>
      <c r="AK23" s="415"/>
      <c r="AL23" s="415"/>
      <c r="AM23" s="415"/>
      <c r="AN23" s="415"/>
      <c r="AO23" s="415"/>
      <c r="AP23" s="415"/>
      <c r="AQ23" s="415"/>
      <c r="AR23" s="415"/>
    </row>
    <row r="24" spans="1:44" ht="40.5" customHeight="1" x14ac:dyDescent="0.25">
      <c r="A24" s="637" t="s">
        <v>200</v>
      </c>
      <c r="B24" s="638"/>
      <c r="C24" s="638"/>
      <c r="D24" s="638"/>
      <c r="E24" s="638"/>
      <c r="F24" s="638"/>
      <c r="G24" s="639"/>
      <c r="H24" s="136" t="s">
        <v>634</v>
      </c>
      <c r="I24" s="112">
        <f t="shared" ref="I24" si="1">SUM(J24:U24)</f>
        <v>1</v>
      </c>
      <c r="J24" s="112"/>
      <c r="K24" s="112"/>
      <c r="L24" s="112"/>
      <c r="M24" s="112"/>
      <c r="N24" s="112"/>
      <c r="O24" s="112"/>
      <c r="P24" s="112"/>
      <c r="Q24" s="112"/>
      <c r="R24" s="112">
        <v>1</v>
      </c>
      <c r="S24" s="112"/>
      <c r="T24" s="112"/>
      <c r="U24" s="112"/>
      <c r="V24" s="747" t="s">
        <v>917</v>
      </c>
      <c r="W24" s="109"/>
      <c r="X24" s="109"/>
      <c r="Y24" s="109"/>
      <c r="Z24" s="109"/>
    </row>
    <row r="25" spans="1:44" s="222" customFormat="1" ht="89.25" customHeight="1" x14ac:dyDescent="0.25">
      <c r="A25" s="380" t="s">
        <v>881</v>
      </c>
      <c r="B25" s="121"/>
      <c r="C25" s="380" t="s">
        <v>882</v>
      </c>
      <c r="D25" s="380"/>
      <c r="E25" s="116" t="s">
        <v>197</v>
      </c>
      <c r="F25" s="116" t="s">
        <v>883</v>
      </c>
      <c r="G25" s="117" t="s">
        <v>53</v>
      </c>
      <c r="H25" s="118" t="s">
        <v>884</v>
      </c>
      <c r="I25" s="112">
        <v>1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>
        <v>1</v>
      </c>
      <c r="T25" s="112"/>
      <c r="U25" s="112"/>
      <c r="V25" s="652"/>
      <c r="W25" s="221"/>
      <c r="X25" s="221"/>
      <c r="Y25" s="221"/>
      <c r="Z25" s="221"/>
    </row>
    <row r="26" spans="1:44" ht="99.75" customHeight="1" x14ac:dyDescent="0.25">
      <c r="A26" s="115" t="s">
        <v>885</v>
      </c>
      <c r="B26" s="110"/>
      <c r="C26" s="115" t="s">
        <v>886</v>
      </c>
      <c r="D26" s="115"/>
      <c r="E26" s="114" t="s">
        <v>197</v>
      </c>
      <c r="F26" s="119" t="s">
        <v>887</v>
      </c>
      <c r="G26" s="114" t="s">
        <v>888</v>
      </c>
      <c r="H26" s="115" t="s">
        <v>232</v>
      </c>
      <c r="I26" s="112">
        <v>6</v>
      </c>
      <c r="J26" s="112"/>
      <c r="K26" s="112">
        <v>1</v>
      </c>
      <c r="L26" s="112"/>
      <c r="M26" s="112">
        <v>1</v>
      </c>
      <c r="N26" s="112"/>
      <c r="O26" s="112">
        <v>1</v>
      </c>
      <c r="P26" s="112"/>
      <c r="Q26" s="112">
        <v>1</v>
      </c>
      <c r="R26" s="112"/>
      <c r="S26" s="112">
        <v>1</v>
      </c>
      <c r="T26" s="112"/>
      <c r="U26" s="112">
        <v>1</v>
      </c>
      <c r="V26" s="641"/>
      <c r="W26" s="109"/>
      <c r="X26" s="109"/>
      <c r="Y26" s="109"/>
      <c r="Z26" s="109"/>
    </row>
    <row r="27" spans="1:44" ht="45" customHeight="1" x14ac:dyDescent="0.25">
      <c r="A27" s="637" t="s">
        <v>889</v>
      </c>
      <c r="B27" s="638"/>
      <c r="C27" s="638"/>
      <c r="D27" s="638"/>
      <c r="E27" s="638"/>
      <c r="F27" s="638"/>
      <c r="G27" s="639"/>
      <c r="H27" s="136" t="s">
        <v>201</v>
      </c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748" t="s">
        <v>917</v>
      </c>
      <c r="W27" s="109"/>
      <c r="X27" s="109"/>
      <c r="Y27" s="109"/>
      <c r="Z27" s="109"/>
    </row>
    <row r="28" spans="1:44" s="222" customFormat="1" ht="89.25" customHeight="1" x14ac:dyDescent="0.25">
      <c r="A28" s="115" t="s">
        <v>881</v>
      </c>
      <c r="B28" s="110"/>
      <c r="C28" s="115" t="s">
        <v>890</v>
      </c>
      <c r="D28" s="115" t="s">
        <v>126</v>
      </c>
      <c r="E28" s="114" t="s">
        <v>197</v>
      </c>
      <c r="F28" s="119" t="s">
        <v>891</v>
      </c>
      <c r="G28" s="114" t="s">
        <v>892</v>
      </c>
      <c r="H28" s="115" t="s">
        <v>893</v>
      </c>
      <c r="I28" s="112">
        <v>2</v>
      </c>
      <c r="J28" s="112"/>
      <c r="K28" s="112">
        <v>1</v>
      </c>
      <c r="L28" s="112"/>
      <c r="M28" s="112"/>
      <c r="N28" s="112"/>
      <c r="O28" s="112"/>
      <c r="P28" s="112"/>
      <c r="Q28" s="112"/>
      <c r="R28" s="112"/>
      <c r="S28" s="112">
        <v>1</v>
      </c>
      <c r="T28" s="112"/>
      <c r="U28" s="112"/>
      <c r="V28" s="750"/>
      <c r="W28" s="221"/>
      <c r="X28" s="221"/>
      <c r="Y28" s="221"/>
      <c r="Z28" s="221"/>
    </row>
    <row r="29" spans="1:44" ht="40.5" hidden="1" customHeight="1" x14ac:dyDescent="0.25">
      <c r="A29" s="646" t="s">
        <v>202</v>
      </c>
      <c r="B29" s="647"/>
      <c r="C29" s="647"/>
      <c r="D29" s="647"/>
      <c r="E29" s="647"/>
      <c r="F29" s="647"/>
      <c r="G29" s="648"/>
      <c r="H29" s="111" t="s">
        <v>203</v>
      </c>
      <c r="I29" s="112">
        <v>1</v>
      </c>
      <c r="J29" s="112"/>
      <c r="K29" s="112"/>
      <c r="L29" s="112"/>
      <c r="M29" s="112"/>
      <c r="N29" s="112">
        <v>1</v>
      </c>
      <c r="O29" s="112"/>
      <c r="P29" s="112"/>
      <c r="Q29" s="112"/>
      <c r="R29" s="112"/>
      <c r="S29" s="112"/>
      <c r="T29" s="112"/>
      <c r="U29" s="112"/>
      <c r="V29" s="112"/>
      <c r="W29" s="109"/>
      <c r="X29" s="109"/>
      <c r="Y29" s="109"/>
      <c r="Z29" s="109"/>
    </row>
    <row r="30" spans="1:44" ht="99.75" hidden="1" customHeight="1" x14ac:dyDescent="0.25">
      <c r="A30" s="115" t="s">
        <v>885</v>
      </c>
      <c r="B30" s="110"/>
      <c r="C30" s="115" t="s">
        <v>886</v>
      </c>
      <c r="D30" s="115"/>
      <c r="E30" s="114" t="s">
        <v>197</v>
      </c>
      <c r="F30" s="119" t="s">
        <v>887</v>
      </c>
      <c r="G30" s="114" t="s">
        <v>888</v>
      </c>
      <c r="H30" s="115" t="s">
        <v>232</v>
      </c>
      <c r="I30" s="112">
        <v>6</v>
      </c>
      <c r="J30" s="112"/>
      <c r="K30" s="112">
        <v>1</v>
      </c>
      <c r="L30" s="112"/>
      <c r="M30" s="112">
        <v>1</v>
      </c>
      <c r="N30" s="112"/>
      <c r="O30" s="112">
        <v>1</v>
      </c>
      <c r="P30" s="112"/>
      <c r="Q30" s="112">
        <v>1</v>
      </c>
      <c r="R30" s="112"/>
      <c r="S30" s="112">
        <v>1</v>
      </c>
      <c r="T30" s="112"/>
      <c r="U30" s="112">
        <v>1</v>
      </c>
      <c r="V30" s="112"/>
      <c r="W30" s="109"/>
      <c r="X30" s="109"/>
      <c r="Y30" s="109"/>
      <c r="Z30" s="109"/>
    </row>
    <row r="31" spans="1:44" ht="15.75" customHeight="1" x14ac:dyDescent="0.25">
      <c r="A31" s="649" t="s">
        <v>204</v>
      </c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50"/>
      <c r="S31" s="650"/>
      <c r="T31" s="650"/>
      <c r="U31" s="650"/>
      <c r="V31" s="650"/>
      <c r="W31" s="109"/>
      <c r="X31" s="109"/>
      <c r="Y31" s="109"/>
      <c r="Z31" s="109"/>
    </row>
    <row r="32" spans="1:44" ht="39" customHeight="1" x14ac:dyDescent="0.25">
      <c r="A32" s="626" t="s">
        <v>205</v>
      </c>
      <c r="B32" s="627"/>
      <c r="C32" s="651"/>
      <c r="D32" s="651"/>
      <c r="E32" s="627"/>
      <c r="F32" s="627"/>
      <c r="G32" s="631"/>
      <c r="H32" s="111" t="s">
        <v>203</v>
      </c>
      <c r="I32" s="112"/>
      <c r="J32" s="112">
        <f t="shared" ref="J32:T32" si="2">+J34</f>
        <v>0</v>
      </c>
      <c r="K32" s="112">
        <f t="shared" si="2"/>
        <v>0</v>
      </c>
      <c r="L32" s="112">
        <f t="shared" si="2"/>
        <v>0</v>
      </c>
      <c r="M32" s="112">
        <f t="shared" si="2"/>
        <v>0</v>
      </c>
      <c r="N32" s="112">
        <f t="shared" si="2"/>
        <v>0</v>
      </c>
      <c r="O32" s="112">
        <f t="shared" si="2"/>
        <v>0</v>
      </c>
      <c r="P32" s="112">
        <f t="shared" si="2"/>
        <v>1</v>
      </c>
      <c r="Q32" s="112">
        <f t="shared" si="2"/>
        <v>1</v>
      </c>
      <c r="R32" s="112">
        <f t="shared" si="2"/>
        <v>1</v>
      </c>
      <c r="S32" s="112">
        <f t="shared" si="2"/>
        <v>0</v>
      </c>
      <c r="T32" s="112">
        <f t="shared" si="2"/>
        <v>0</v>
      </c>
      <c r="U32" s="112">
        <f>+U34</f>
        <v>0</v>
      </c>
      <c r="V32" s="640" t="s">
        <v>917</v>
      </c>
      <c r="W32" s="109"/>
      <c r="X32" s="109"/>
      <c r="Y32" s="109"/>
      <c r="Z32" s="109"/>
    </row>
    <row r="33" spans="1:26" ht="108" customHeight="1" x14ac:dyDescent="0.25">
      <c r="A33" s="653" t="s">
        <v>740</v>
      </c>
      <c r="B33" s="133"/>
      <c r="C33" s="380" t="s">
        <v>206</v>
      </c>
      <c r="D33" s="117" t="s">
        <v>126</v>
      </c>
      <c r="E33" s="223" t="s">
        <v>197</v>
      </c>
      <c r="F33" s="113"/>
      <c r="G33" s="114" t="s">
        <v>888</v>
      </c>
      <c r="H33" s="115" t="s">
        <v>207</v>
      </c>
      <c r="I33" s="112">
        <v>30</v>
      </c>
      <c r="J33" s="112"/>
      <c r="K33" s="112">
        <v>3</v>
      </c>
      <c r="L33" s="112">
        <v>3</v>
      </c>
      <c r="M33" s="112">
        <v>3</v>
      </c>
      <c r="N33" s="112">
        <v>3</v>
      </c>
      <c r="O33" s="112">
        <v>3</v>
      </c>
      <c r="P33" s="112">
        <v>3</v>
      </c>
      <c r="Q33" s="112">
        <v>3</v>
      </c>
      <c r="R33" s="112">
        <v>3</v>
      </c>
      <c r="S33" s="112">
        <v>3</v>
      </c>
      <c r="T33" s="112">
        <v>3</v>
      </c>
      <c r="U33" s="112"/>
      <c r="V33" s="652"/>
      <c r="W33" s="109"/>
      <c r="X33" s="109"/>
      <c r="Y33" s="109"/>
      <c r="Z33" s="109"/>
    </row>
    <row r="34" spans="1:26" ht="110.25" customHeight="1" x14ac:dyDescent="0.25">
      <c r="A34" s="654"/>
      <c r="B34" s="379"/>
      <c r="C34" s="380" t="s">
        <v>894</v>
      </c>
      <c r="D34" s="117" t="s">
        <v>126</v>
      </c>
      <c r="E34" s="223" t="s">
        <v>197</v>
      </c>
      <c r="F34" s="113" t="s">
        <v>895</v>
      </c>
      <c r="G34" s="114" t="s">
        <v>208</v>
      </c>
      <c r="H34" s="115" t="s">
        <v>207</v>
      </c>
      <c r="I34" s="112">
        <v>3</v>
      </c>
      <c r="J34" s="112"/>
      <c r="K34" s="112"/>
      <c r="L34" s="112"/>
      <c r="M34" s="112"/>
      <c r="N34" s="112"/>
      <c r="O34" s="112"/>
      <c r="P34" s="112">
        <v>1</v>
      </c>
      <c r="Q34" s="112">
        <v>1</v>
      </c>
      <c r="R34" s="112">
        <v>1</v>
      </c>
      <c r="S34" s="112"/>
      <c r="T34" s="112"/>
      <c r="U34" s="112"/>
      <c r="V34" s="641"/>
      <c r="W34" s="109"/>
      <c r="X34" s="109"/>
      <c r="Y34" s="109"/>
      <c r="Z34" s="109"/>
    </row>
    <row r="35" spans="1:26" ht="39.75" hidden="1" customHeight="1" x14ac:dyDescent="0.25">
      <c r="A35" s="655" t="s">
        <v>635</v>
      </c>
      <c r="B35" s="656"/>
      <c r="C35" s="657"/>
      <c r="D35" s="657"/>
      <c r="E35" s="658"/>
      <c r="F35" s="658"/>
      <c r="G35" s="659"/>
      <c r="H35" s="120" t="s">
        <v>209</v>
      </c>
      <c r="I35" s="112">
        <f t="shared" ref="I35:I49" si="3">SUM(J35:U35)</f>
        <v>0</v>
      </c>
      <c r="J35" s="378"/>
      <c r="K35" s="378"/>
      <c r="L35" s="378"/>
      <c r="M35" s="378"/>
      <c r="N35" s="378"/>
      <c r="O35" s="378"/>
      <c r="P35" s="378"/>
      <c r="Q35" s="378"/>
      <c r="R35" s="378"/>
      <c r="S35" s="378"/>
      <c r="T35" s="378"/>
      <c r="U35" s="378"/>
      <c r="V35" s="378"/>
      <c r="W35" s="109"/>
      <c r="X35" s="109"/>
      <c r="Y35" s="109"/>
      <c r="Z35" s="109"/>
    </row>
    <row r="36" spans="1:26" ht="95.25" hidden="1" customHeight="1" x14ac:dyDescent="0.25">
      <c r="A36" s="232"/>
      <c r="B36" s="232"/>
      <c r="C36" s="231"/>
      <c r="D36" s="231"/>
      <c r="E36" s="233"/>
      <c r="F36" s="234"/>
      <c r="G36" s="234"/>
      <c r="H36" s="231"/>
      <c r="I36" s="112">
        <f t="shared" si="3"/>
        <v>0</v>
      </c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109"/>
      <c r="X36" s="109"/>
      <c r="Y36" s="109"/>
      <c r="Z36" s="109"/>
    </row>
    <row r="37" spans="1:26" ht="42" customHeight="1" x14ac:dyDescent="0.25">
      <c r="A37" s="660" t="s">
        <v>534</v>
      </c>
      <c r="B37" s="661"/>
      <c r="C37" s="661"/>
      <c r="D37" s="661"/>
      <c r="E37" s="661"/>
      <c r="F37" s="661"/>
      <c r="G37" s="661"/>
      <c r="H37" s="662"/>
      <c r="I37" s="112">
        <f t="shared" si="3"/>
        <v>10</v>
      </c>
      <c r="J37" s="235">
        <f t="shared" ref="J37:U37" si="4">+J38+J39</f>
        <v>0</v>
      </c>
      <c r="K37" s="235">
        <f t="shared" si="4"/>
        <v>2</v>
      </c>
      <c r="L37" s="235">
        <f t="shared" si="4"/>
        <v>1</v>
      </c>
      <c r="M37" s="235">
        <f t="shared" si="4"/>
        <v>0</v>
      </c>
      <c r="N37" s="235">
        <f t="shared" si="4"/>
        <v>0</v>
      </c>
      <c r="O37" s="235">
        <f t="shared" si="4"/>
        <v>3</v>
      </c>
      <c r="P37" s="235">
        <f t="shared" si="4"/>
        <v>0</v>
      </c>
      <c r="Q37" s="235">
        <f t="shared" si="4"/>
        <v>1</v>
      </c>
      <c r="R37" s="235">
        <f t="shared" si="4"/>
        <v>2</v>
      </c>
      <c r="S37" s="235">
        <f t="shared" si="4"/>
        <v>1</v>
      </c>
      <c r="T37" s="235">
        <f t="shared" si="4"/>
        <v>0</v>
      </c>
      <c r="U37" s="235">
        <f t="shared" si="4"/>
        <v>0</v>
      </c>
      <c r="V37" s="751" t="s">
        <v>917</v>
      </c>
      <c r="W37" s="109"/>
      <c r="X37" s="109"/>
      <c r="Y37" s="109"/>
      <c r="Z37" s="109"/>
    </row>
    <row r="38" spans="1:26" ht="72.75" customHeight="1" x14ac:dyDescent="0.25">
      <c r="A38" s="663" t="s">
        <v>533</v>
      </c>
      <c r="B38" s="121"/>
      <c r="C38" s="117" t="s">
        <v>528</v>
      </c>
      <c r="D38" s="117" t="s">
        <v>39</v>
      </c>
      <c r="E38" s="116" t="s">
        <v>98</v>
      </c>
      <c r="F38" s="116" t="s">
        <v>227</v>
      </c>
      <c r="G38" s="116" t="s">
        <v>531</v>
      </c>
      <c r="H38" s="116" t="s">
        <v>529</v>
      </c>
      <c r="I38" s="112">
        <f t="shared" si="3"/>
        <v>6</v>
      </c>
      <c r="J38" s="235"/>
      <c r="K38" s="235">
        <v>2</v>
      </c>
      <c r="L38" s="235"/>
      <c r="M38" s="235"/>
      <c r="N38" s="235"/>
      <c r="O38" s="235">
        <v>2</v>
      </c>
      <c r="P38" s="235"/>
      <c r="Q38" s="235"/>
      <c r="R38" s="235">
        <v>2</v>
      </c>
      <c r="S38" s="235"/>
      <c r="T38" s="235"/>
      <c r="U38" s="235"/>
      <c r="V38" s="752"/>
      <c r="W38" s="109"/>
      <c r="X38" s="109"/>
      <c r="Y38" s="109"/>
      <c r="Z38" s="109"/>
    </row>
    <row r="39" spans="1:26" ht="91.5" customHeight="1" x14ac:dyDescent="0.25">
      <c r="A39" s="663"/>
      <c r="B39" s="121"/>
      <c r="C39" s="117" t="s">
        <v>210</v>
      </c>
      <c r="D39" s="117" t="s">
        <v>39</v>
      </c>
      <c r="E39" s="116" t="s">
        <v>98</v>
      </c>
      <c r="F39" s="116" t="s">
        <v>227</v>
      </c>
      <c r="G39" s="116" t="s">
        <v>532</v>
      </c>
      <c r="H39" s="116" t="s">
        <v>530</v>
      </c>
      <c r="I39" s="112">
        <f t="shared" si="3"/>
        <v>4</v>
      </c>
      <c r="J39" s="235"/>
      <c r="K39" s="235"/>
      <c r="L39" s="235">
        <v>1</v>
      </c>
      <c r="M39" s="235"/>
      <c r="N39" s="235"/>
      <c r="O39" s="235">
        <v>1</v>
      </c>
      <c r="P39" s="235"/>
      <c r="Q39" s="235">
        <v>1</v>
      </c>
      <c r="R39" s="235"/>
      <c r="S39" s="235">
        <v>1</v>
      </c>
      <c r="T39" s="235"/>
      <c r="U39" s="235"/>
      <c r="V39" s="753"/>
      <c r="W39" s="109"/>
      <c r="X39" s="109"/>
      <c r="Y39" s="109"/>
      <c r="Z39" s="109"/>
    </row>
    <row r="40" spans="1:26" ht="18.75" customHeight="1" x14ac:dyDescent="0.25">
      <c r="A40" s="664" t="s">
        <v>896</v>
      </c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50"/>
      <c r="W40" s="109"/>
      <c r="X40" s="109"/>
      <c r="Y40" s="109"/>
      <c r="Z40" s="109"/>
    </row>
    <row r="41" spans="1:26" ht="33" customHeight="1" x14ac:dyDescent="0.25">
      <c r="A41" s="626" t="s">
        <v>897</v>
      </c>
      <c r="B41" s="627"/>
      <c r="C41" s="628"/>
      <c r="D41" s="628"/>
      <c r="E41" s="628"/>
      <c r="F41" s="628"/>
      <c r="G41" s="666"/>
      <c r="H41" s="114"/>
      <c r="I41" s="112">
        <f>+I42</f>
        <v>12</v>
      </c>
      <c r="J41" s="112">
        <f t="shared" ref="J41:T41" si="5">+J42</f>
        <v>1</v>
      </c>
      <c r="K41" s="112">
        <f t="shared" si="5"/>
        <v>1</v>
      </c>
      <c r="L41" s="112">
        <f t="shared" si="5"/>
        <v>1</v>
      </c>
      <c r="M41" s="112">
        <f t="shared" si="5"/>
        <v>1</v>
      </c>
      <c r="N41" s="112">
        <f t="shared" si="5"/>
        <v>1</v>
      </c>
      <c r="O41" s="112">
        <f t="shared" si="5"/>
        <v>1</v>
      </c>
      <c r="P41" s="112">
        <f t="shared" si="5"/>
        <v>1</v>
      </c>
      <c r="Q41" s="112">
        <f t="shared" si="5"/>
        <v>1</v>
      </c>
      <c r="R41" s="112">
        <f t="shared" si="5"/>
        <v>1</v>
      </c>
      <c r="S41" s="112">
        <f t="shared" si="5"/>
        <v>1</v>
      </c>
      <c r="T41" s="112">
        <f t="shared" si="5"/>
        <v>1</v>
      </c>
      <c r="U41" s="112">
        <v>1</v>
      </c>
      <c r="V41" s="112"/>
      <c r="W41" s="109"/>
      <c r="X41" s="109"/>
      <c r="Y41" s="109"/>
      <c r="Z41" s="109"/>
    </row>
    <row r="42" spans="1:26" ht="160.94999999999999" customHeight="1" x14ac:dyDescent="0.25">
      <c r="A42" s="114" t="s">
        <v>898</v>
      </c>
      <c r="B42" s="114"/>
      <c r="C42" s="305" t="s">
        <v>899</v>
      </c>
      <c r="D42" s="113"/>
      <c r="E42" s="113" t="s">
        <v>197</v>
      </c>
      <c r="F42" s="113" t="s">
        <v>900</v>
      </c>
      <c r="G42" s="114" t="s">
        <v>901</v>
      </c>
      <c r="H42" s="114" t="s">
        <v>902</v>
      </c>
      <c r="I42" s="112">
        <v>12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263" t="s">
        <v>638</v>
      </c>
    </row>
    <row r="43" spans="1:26" s="127" customFormat="1" ht="13.8" hidden="1" x14ac:dyDescent="0.25">
      <c r="A43" s="125"/>
      <c r="B43" s="134"/>
      <c r="C43" s="642" t="s">
        <v>211</v>
      </c>
      <c r="D43" s="643"/>
      <c r="E43" s="644"/>
      <c r="F43" s="644"/>
      <c r="G43" s="645"/>
      <c r="H43" s="126" t="s">
        <v>212</v>
      </c>
      <c r="I43" s="112">
        <f t="shared" si="3"/>
        <v>0</v>
      </c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>
        <v>1</v>
      </c>
    </row>
    <row r="44" spans="1:26" s="127" customFormat="1" ht="73.5" hidden="1" customHeight="1" x14ac:dyDescent="0.25">
      <c r="A44" s="128"/>
      <c r="B44" s="128"/>
      <c r="C44" s="123" t="s">
        <v>223</v>
      </c>
      <c r="D44" s="123"/>
      <c r="E44" s="123" t="s">
        <v>213</v>
      </c>
      <c r="F44" s="124" t="s">
        <v>197</v>
      </c>
      <c r="G44" s="122" t="s">
        <v>214</v>
      </c>
      <c r="H44" s="122" t="s">
        <v>212</v>
      </c>
      <c r="I44" s="112">
        <f t="shared" si="3"/>
        <v>0</v>
      </c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>
        <v>1</v>
      </c>
    </row>
    <row r="45" spans="1:26" ht="33.75" customHeight="1" x14ac:dyDescent="0.25">
      <c r="A45" s="626" t="s">
        <v>903</v>
      </c>
      <c r="B45" s="627"/>
      <c r="C45" s="627"/>
      <c r="D45" s="627"/>
      <c r="E45" s="627"/>
      <c r="F45" s="627"/>
      <c r="G45" s="631"/>
      <c r="H45" s="111" t="s">
        <v>215</v>
      </c>
      <c r="I45" s="112">
        <f t="shared" si="3"/>
        <v>1</v>
      </c>
      <c r="J45" s="112"/>
      <c r="K45" s="112"/>
      <c r="L45" s="112"/>
      <c r="M45" s="112">
        <v>1</v>
      </c>
      <c r="N45" s="112"/>
      <c r="O45" s="112"/>
      <c r="P45" s="112"/>
      <c r="Q45" s="112"/>
      <c r="R45" s="112"/>
      <c r="S45" s="112"/>
      <c r="T45" s="112"/>
      <c r="U45" s="112"/>
      <c r="V45" s="112"/>
    </row>
    <row r="46" spans="1:26" ht="108" customHeight="1" x14ac:dyDescent="0.25">
      <c r="A46" s="416" t="s">
        <v>904</v>
      </c>
      <c r="B46" s="129"/>
      <c r="C46" s="416" t="s">
        <v>905</v>
      </c>
      <c r="D46" s="416"/>
      <c r="E46" s="305" t="s">
        <v>197</v>
      </c>
      <c r="F46" s="417" t="s">
        <v>906</v>
      </c>
      <c r="G46" s="416" t="s">
        <v>216</v>
      </c>
      <c r="H46" s="416" t="s">
        <v>907</v>
      </c>
      <c r="I46" s="112">
        <v>1</v>
      </c>
      <c r="J46" s="112"/>
      <c r="K46" s="112"/>
      <c r="L46" s="112"/>
      <c r="M46" s="112">
        <v>1</v>
      </c>
      <c r="N46" s="112"/>
      <c r="O46" s="112"/>
      <c r="P46" s="112"/>
      <c r="Q46" s="112"/>
      <c r="R46" s="112"/>
      <c r="S46" s="112"/>
      <c r="T46" s="112"/>
      <c r="U46" s="112"/>
      <c r="V46" s="748" t="s">
        <v>917</v>
      </c>
    </row>
    <row r="47" spans="1:26" ht="45" hidden="1" customHeight="1" x14ac:dyDescent="0.25">
      <c r="A47" s="626" t="s">
        <v>636</v>
      </c>
      <c r="B47" s="627"/>
      <c r="C47" s="627"/>
      <c r="D47" s="627"/>
      <c r="E47" s="627"/>
      <c r="F47" s="627"/>
      <c r="G47" s="631"/>
      <c r="H47" s="111" t="s">
        <v>217</v>
      </c>
      <c r="I47" s="112">
        <f t="shared" si="3"/>
        <v>3</v>
      </c>
      <c r="J47" s="112"/>
      <c r="K47" s="112"/>
      <c r="L47" s="112"/>
      <c r="M47" s="112">
        <v>3</v>
      </c>
      <c r="N47" s="112"/>
      <c r="O47" s="112"/>
      <c r="P47" s="112"/>
      <c r="Q47" s="112"/>
      <c r="R47" s="112"/>
      <c r="S47" s="112"/>
      <c r="T47" s="112"/>
      <c r="U47" s="112"/>
      <c r="V47" s="749"/>
    </row>
    <row r="48" spans="1:26" ht="88.5" hidden="1" customHeight="1" x14ac:dyDescent="0.25">
      <c r="A48" s="129"/>
      <c r="B48" s="129"/>
      <c r="C48" s="114"/>
      <c r="D48" s="113"/>
      <c r="E48" s="113"/>
      <c r="F48" s="113"/>
      <c r="G48" s="114"/>
      <c r="H48" s="119"/>
      <c r="I48" s="112">
        <f t="shared" si="3"/>
        <v>0</v>
      </c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749"/>
    </row>
    <row r="49" spans="1:22" ht="34.5" customHeight="1" x14ac:dyDescent="0.25">
      <c r="A49" s="626" t="s">
        <v>218</v>
      </c>
      <c r="B49" s="627"/>
      <c r="C49" s="669"/>
      <c r="D49" s="669"/>
      <c r="E49" s="669"/>
      <c r="F49" s="669"/>
      <c r="G49" s="670"/>
      <c r="H49" s="111" t="s">
        <v>219</v>
      </c>
      <c r="I49" s="112">
        <f t="shared" si="3"/>
        <v>800</v>
      </c>
      <c r="J49" s="112">
        <f t="shared" ref="J49:T49" si="6">+J51</f>
        <v>0</v>
      </c>
      <c r="K49" s="112">
        <f t="shared" si="6"/>
        <v>150</v>
      </c>
      <c r="L49" s="112" t="str">
        <f t="shared" si="6"/>
        <v>-</v>
      </c>
      <c r="M49" s="112">
        <f t="shared" si="6"/>
        <v>150</v>
      </c>
      <c r="N49" s="112">
        <f t="shared" si="6"/>
        <v>0</v>
      </c>
      <c r="O49" s="112">
        <f t="shared" si="6"/>
        <v>200</v>
      </c>
      <c r="P49" s="112">
        <f t="shared" si="6"/>
        <v>0</v>
      </c>
      <c r="Q49" s="112">
        <f t="shared" si="6"/>
        <v>150</v>
      </c>
      <c r="R49" s="112">
        <f t="shared" si="6"/>
        <v>0</v>
      </c>
      <c r="S49" s="112">
        <f t="shared" si="6"/>
        <v>150</v>
      </c>
      <c r="T49" s="112">
        <f t="shared" si="6"/>
        <v>0</v>
      </c>
      <c r="U49" s="112"/>
      <c r="V49" s="749"/>
    </row>
    <row r="50" spans="1:22" ht="92.25" customHeight="1" x14ac:dyDescent="0.25">
      <c r="A50" s="632" t="s">
        <v>637</v>
      </c>
      <c r="B50" s="110"/>
      <c r="C50" s="115" t="s">
        <v>908</v>
      </c>
      <c r="D50" s="115" t="s">
        <v>126</v>
      </c>
      <c r="E50" s="113" t="s">
        <v>197</v>
      </c>
      <c r="F50" s="113" t="s">
        <v>220</v>
      </c>
      <c r="G50" s="115" t="s">
        <v>909</v>
      </c>
      <c r="H50" s="114" t="s">
        <v>221</v>
      </c>
      <c r="I50" s="112">
        <v>1</v>
      </c>
      <c r="J50" s="112"/>
      <c r="K50" s="112"/>
      <c r="L50" s="112"/>
      <c r="M50" s="112">
        <v>1</v>
      </c>
      <c r="N50" s="112"/>
      <c r="O50" s="112"/>
      <c r="P50" s="112"/>
      <c r="Q50" s="112"/>
      <c r="R50" s="112"/>
      <c r="S50" s="112"/>
      <c r="T50" s="112"/>
      <c r="U50" s="112"/>
      <c r="V50" s="749"/>
    </row>
    <row r="51" spans="1:22" ht="60.75" customHeight="1" x14ac:dyDescent="0.25">
      <c r="A51" s="633"/>
      <c r="B51" s="110"/>
      <c r="C51" s="115" t="s">
        <v>910</v>
      </c>
      <c r="D51" s="115" t="s">
        <v>39</v>
      </c>
      <c r="E51" s="113" t="s">
        <v>197</v>
      </c>
      <c r="F51" s="115" t="s">
        <v>52</v>
      </c>
      <c r="G51" s="115" t="s">
        <v>911</v>
      </c>
      <c r="H51" s="115" t="s">
        <v>219</v>
      </c>
      <c r="I51" s="112">
        <v>800</v>
      </c>
      <c r="J51" s="112"/>
      <c r="K51" s="112">
        <v>150</v>
      </c>
      <c r="L51" s="112" t="s">
        <v>116</v>
      </c>
      <c r="M51" s="112">
        <v>150</v>
      </c>
      <c r="N51" s="112"/>
      <c r="O51" s="112">
        <v>200</v>
      </c>
      <c r="P51" s="112"/>
      <c r="Q51" s="112">
        <v>150</v>
      </c>
      <c r="R51" s="112"/>
      <c r="S51" s="112">
        <v>150</v>
      </c>
      <c r="T51" s="112"/>
      <c r="U51" s="112"/>
      <c r="V51" s="750"/>
    </row>
    <row r="52" spans="1:22" s="138" customFormat="1" ht="48.6" hidden="1" customHeight="1" x14ac:dyDescent="0.3">
      <c r="A52" s="626" t="s">
        <v>631</v>
      </c>
      <c r="B52" s="627"/>
      <c r="C52" s="627"/>
      <c r="D52" s="627"/>
      <c r="E52" s="627"/>
      <c r="F52" s="627"/>
      <c r="G52" s="631"/>
      <c r="H52" s="111" t="s">
        <v>203</v>
      </c>
      <c r="I52" s="130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38" customFormat="1" ht="53.25" hidden="1" customHeight="1" x14ac:dyDescent="0.3">
      <c r="A53" s="119"/>
      <c r="B53" s="119"/>
      <c r="C53" s="110"/>
      <c r="D53" s="110"/>
      <c r="E53" s="110"/>
      <c r="F53" s="110"/>
      <c r="G53" s="110"/>
      <c r="H53" s="11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13.8" x14ac:dyDescent="0.25">
      <c r="A54" s="667"/>
      <c r="B54" s="668"/>
      <c r="C54" s="668"/>
      <c r="D54" s="668"/>
      <c r="E54" s="668"/>
      <c r="F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</row>
    <row r="55" spans="1:22" ht="14.25" customHeight="1" x14ac:dyDescent="0.25">
      <c r="A55" s="132"/>
      <c r="B55" s="132"/>
      <c r="C55" s="103"/>
      <c r="D55" s="103"/>
      <c r="E55" s="103"/>
      <c r="F55" s="103"/>
      <c r="G55" s="103"/>
      <c r="H55" s="103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1:22" ht="14.25" customHeight="1" x14ac:dyDescent="0.25">
      <c r="A56" s="132"/>
      <c r="B56" s="132"/>
      <c r="C56" s="103"/>
      <c r="D56" s="103"/>
      <c r="E56" s="103"/>
      <c r="F56" s="103"/>
      <c r="G56" s="103"/>
      <c r="H56" s="103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1:22" ht="14.25" customHeight="1" x14ac:dyDescent="0.25">
      <c r="A57" s="132"/>
      <c r="B57" s="132"/>
      <c r="C57" s="103"/>
      <c r="D57" s="103"/>
      <c r="E57" s="103"/>
      <c r="F57" s="103"/>
      <c r="G57" s="103"/>
      <c r="H57" s="103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</row>
    <row r="58" spans="1:22" ht="14.25" customHeight="1" x14ac:dyDescent="0.25">
      <c r="A58" s="132"/>
      <c r="B58" s="132"/>
      <c r="C58" s="103"/>
      <c r="D58" s="103"/>
      <c r="E58" s="103"/>
      <c r="F58" s="103"/>
      <c r="G58" s="103"/>
      <c r="H58" s="103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</row>
    <row r="59" spans="1:22" ht="14.25" customHeight="1" x14ac:dyDescent="0.25">
      <c r="A59" s="132"/>
      <c r="B59" s="132"/>
      <c r="C59" s="103"/>
      <c r="D59" s="103"/>
      <c r="E59" s="103"/>
      <c r="F59" s="103"/>
      <c r="G59" s="103"/>
      <c r="H59" s="103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</row>
    <row r="60" spans="1:22" ht="14.25" customHeight="1" x14ac:dyDescent="0.25">
      <c r="A60" s="132"/>
      <c r="B60" s="132"/>
      <c r="C60" s="103"/>
      <c r="D60" s="103"/>
      <c r="E60" s="103"/>
      <c r="F60" s="103"/>
      <c r="G60" s="103"/>
      <c r="H60" s="103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</row>
    <row r="61" spans="1:22" ht="14.25" customHeight="1" x14ac:dyDescent="0.25">
      <c r="A61" s="132"/>
      <c r="B61" s="132"/>
      <c r="C61" s="103"/>
      <c r="D61" s="103"/>
      <c r="E61" s="103"/>
      <c r="F61" s="103"/>
      <c r="G61" s="103"/>
      <c r="H61" s="103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</row>
    <row r="62" spans="1:22" ht="14.25" customHeight="1" x14ac:dyDescent="0.25">
      <c r="A62" s="132"/>
      <c r="B62" s="132"/>
      <c r="C62" s="103"/>
      <c r="D62" s="103"/>
      <c r="E62" s="103"/>
      <c r="F62" s="103"/>
      <c r="G62" s="103"/>
      <c r="H62" s="103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</row>
    <row r="63" spans="1:22" ht="14.25" customHeight="1" x14ac:dyDescent="0.25">
      <c r="A63" s="132"/>
      <c r="B63" s="132"/>
      <c r="C63" s="103"/>
      <c r="D63" s="103"/>
      <c r="E63" s="103"/>
      <c r="F63" s="103"/>
      <c r="G63" s="103"/>
      <c r="H63" s="103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</row>
    <row r="64" spans="1:22" ht="14.25" customHeight="1" x14ac:dyDescent="0.25">
      <c r="A64" s="132"/>
      <c r="B64" s="132"/>
      <c r="C64" s="103"/>
      <c r="D64" s="103"/>
      <c r="E64" s="103"/>
      <c r="F64" s="103"/>
      <c r="G64" s="103"/>
      <c r="H64" s="103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</row>
    <row r="65" spans="1:22" ht="14.25" customHeight="1" x14ac:dyDescent="0.25">
      <c r="A65" s="132"/>
      <c r="B65" s="132"/>
      <c r="C65" s="103"/>
      <c r="D65" s="103"/>
      <c r="E65" s="103"/>
      <c r="F65" s="103"/>
      <c r="G65" s="103"/>
      <c r="H65" s="103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</row>
    <row r="66" spans="1:22" ht="14.25" customHeight="1" x14ac:dyDescent="0.25">
      <c r="A66" s="132"/>
      <c r="B66" s="132"/>
      <c r="C66" s="103"/>
      <c r="D66" s="103"/>
      <c r="E66" s="103"/>
      <c r="F66" s="103"/>
      <c r="G66" s="103"/>
      <c r="H66" s="103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1:22" ht="14.25" customHeight="1" x14ac:dyDescent="0.25">
      <c r="A67" s="132"/>
      <c r="B67" s="132"/>
      <c r="C67" s="103"/>
      <c r="D67" s="103"/>
      <c r="E67" s="103"/>
      <c r="F67" s="103"/>
      <c r="G67" s="103"/>
      <c r="H67" s="103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1:22" ht="14.25" customHeight="1" x14ac:dyDescent="0.25">
      <c r="A68" s="132"/>
      <c r="B68" s="132"/>
      <c r="C68" s="103"/>
      <c r="D68" s="103"/>
      <c r="E68" s="103"/>
      <c r="F68" s="103"/>
      <c r="G68" s="103"/>
      <c r="H68" s="103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1:22" ht="14.25" customHeight="1" x14ac:dyDescent="0.25">
      <c r="A69" s="132"/>
      <c r="B69" s="132"/>
      <c r="C69" s="103"/>
      <c r="D69" s="103"/>
      <c r="E69" s="103"/>
      <c r="F69" s="103"/>
      <c r="G69" s="103"/>
      <c r="H69" s="103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1:22" ht="14.25" customHeight="1" x14ac:dyDescent="0.25">
      <c r="A70" s="132"/>
      <c r="B70" s="132"/>
      <c r="C70" s="103"/>
      <c r="D70" s="103"/>
      <c r="E70" s="103"/>
      <c r="F70" s="103"/>
      <c r="G70" s="103"/>
      <c r="H70" s="103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</row>
    <row r="71" spans="1:22" ht="14.25" customHeight="1" x14ac:dyDescent="0.25">
      <c r="A71" s="132"/>
      <c r="B71" s="132"/>
      <c r="C71" s="103"/>
      <c r="D71" s="103"/>
      <c r="E71" s="103"/>
      <c r="F71" s="103"/>
      <c r="G71" s="103"/>
      <c r="H71" s="103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1:22" ht="14.25" customHeight="1" x14ac:dyDescent="0.25">
      <c r="A72" s="132"/>
      <c r="B72" s="132"/>
      <c r="C72" s="103"/>
      <c r="D72" s="103"/>
      <c r="E72" s="103"/>
      <c r="F72" s="103"/>
      <c r="G72" s="103"/>
      <c r="H72" s="103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</row>
    <row r="73" spans="1:22" ht="14.25" customHeight="1" x14ac:dyDescent="0.25">
      <c r="A73" s="132"/>
      <c r="B73" s="132"/>
      <c r="C73" s="103"/>
      <c r="D73" s="103"/>
      <c r="E73" s="103"/>
      <c r="F73" s="103"/>
      <c r="G73" s="103"/>
      <c r="H73" s="103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</row>
    <row r="74" spans="1:22" ht="14.25" customHeight="1" x14ac:dyDescent="0.25">
      <c r="A74" s="132"/>
      <c r="B74" s="132"/>
      <c r="C74" s="103"/>
      <c r="D74" s="103"/>
      <c r="E74" s="103"/>
      <c r="F74" s="103"/>
      <c r="G74" s="103"/>
      <c r="H74" s="103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</row>
    <row r="75" spans="1:22" ht="14.25" customHeight="1" x14ac:dyDescent="0.25">
      <c r="A75" s="132"/>
      <c r="B75" s="132"/>
      <c r="C75" s="103"/>
      <c r="D75" s="103"/>
      <c r="E75" s="103"/>
      <c r="F75" s="103"/>
      <c r="G75" s="103"/>
      <c r="H75" s="103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</row>
    <row r="76" spans="1:22" ht="14.25" customHeight="1" x14ac:dyDescent="0.25">
      <c r="A76" s="132"/>
      <c r="B76" s="132"/>
      <c r="C76" s="103"/>
      <c r="D76" s="103"/>
      <c r="E76" s="103"/>
      <c r="F76" s="103"/>
      <c r="G76" s="103"/>
      <c r="H76" s="103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</row>
    <row r="77" spans="1:22" ht="14.25" customHeight="1" x14ac:dyDescent="0.25">
      <c r="A77" s="132"/>
      <c r="B77" s="132"/>
      <c r="C77" s="103"/>
      <c r="D77" s="103"/>
      <c r="E77" s="103"/>
      <c r="F77" s="103"/>
      <c r="G77" s="103"/>
      <c r="H77" s="103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</row>
    <row r="78" spans="1:22" ht="14.25" customHeight="1" x14ac:dyDescent="0.25">
      <c r="A78" s="132"/>
      <c r="B78" s="132"/>
      <c r="C78" s="103"/>
      <c r="D78" s="103"/>
      <c r="E78" s="103"/>
      <c r="F78" s="103"/>
      <c r="G78" s="103"/>
      <c r="H78" s="103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</row>
    <row r="79" spans="1:22" ht="14.25" customHeight="1" x14ac:dyDescent="0.25">
      <c r="A79" s="132"/>
      <c r="B79" s="132"/>
      <c r="C79" s="103"/>
      <c r="D79" s="103"/>
      <c r="E79" s="103"/>
      <c r="F79" s="103"/>
      <c r="G79" s="103"/>
      <c r="H79" s="103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</row>
    <row r="80" spans="1:22" ht="14.25" customHeight="1" x14ac:dyDescent="0.25">
      <c r="A80" s="132"/>
      <c r="B80" s="132"/>
      <c r="C80" s="103"/>
      <c r="D80" s="103"/>
      <c r="E80" s="103"/>
      <c r="F80" s="103"/>
      <c r="G80" s="103"/>
      <c r="H80" s="103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</row>
    <row r="81" spans="1:22" ht="14.25" customHeight="1" x14ac:dyDescent="0.25">
      <c r="A81" s="132"/>
      <c r="B81" s="132"/>
      <c r="C81" s="103"/>
      <c r="D81" s="103"/>
      <c r="E81" s="103"/>
      <c r="F81" s="103"/>
      <c r="G81" s="103"/>
      <c r="H81" s="103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</row>
    <row r="82" spans="1:22" ht="14.25" customHeight="1" x14ac:dyDescent="0.25">
      <c r="A82" s="132"/>
      <c r="B82" s="132"/>
      <c r="C82" s="103"/>
      <c r="D82" s="103"/>
      <c r="E82" s="103"/>
      <c r="F82" s="103"/>
      <c r="G82" s="103"/>
      <c r="H82" s="103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</row>
    <row r="83" spans="1:22" ht="14.25" customHeight="1" x14ac:dyDescent="0.25">
      <c r="A83" s="132"/>
      <c r="B83" s="132"/>
      <c r="C83" s="103"/>
      <c r="D83" s="103"/>
      <c r="E83" s="103"/>
      <c r="F83" s="103"/>
      <c r="G83" s="103"/>
      <c r="H83" s="103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</row>
    <row r="84" spans="1:22" ht="14.25" customHeight="1" x14ac:dyDescent="0.25">
      <c r="A84" s="132"/>
      <c r="B84" s="132"/>
      <c r="C84" s="103"/>
      <c r="D84" s="103"/>
      <c r="E84" s="103"/>
      <c r="F84" s="103"/>
      <c r="G84" s="103"/>
      <c r="H84" s="103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</row>
    <row r="85" spans="1:22" ht="14.25" customHeight="1" x14ac:dyDescent="0.25">
      <c r="A85" s="132"/>
      <c r="B85" s="132"/>
      <c r="C85" s="103"/>
      <c r="D85" s="103"/>
      <c r="E85" s="103"/>
      <c r="F85" s="103"/>
      <c r="G85" s="103"/>
      <c r="H85" s="103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</row>
    <row r="86" spans="1:22" ht="14.25" customHeight="1" x14ac:dyDescent="0.25">
      <c r="A86" s="132"/>
      <c r="B86" s="132"/>
      <c r="C86" s="103"/>
      <c r="D86" s="103"/>
      <c r="E86" s="103"/>
      <c r="F86" s="103"/>
      <c r="G86" s="103"/>
      <c r="H86" s="103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</row>
    <row r="87" spans="1:22" ht="14.25" customHeight="1" x14ac:dyDescent="0.25">
      <c r="A87" s="132"/>
      <c r="B87" s="132"/>
      <c r="C87" s="103"/>
      <c r="D87" s="103"/>
      <c r="E87" s="103"/>
      <c r="F87" s="103"/>
      <c r="G87" s="103"/>
      <c r="H87" s="103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</row>
    <row r="88" spans="1:22" ht="14.25" customHeight="1" x14ac:dyDescent="0.25">
      <c r="A88" s="132"/>
      <c r="B88" s="132"/>
      <c r="C88" s="103"/>
      <c r="D88" s="103"/>
      <c r="E88" s="103"/>
      <c r="F88" s="103"/>
      <c r="G88" s="103"/>
      <c r="H88" s="103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</row>
    <row r="89" spans="1:22" ht="14.25" customHeight="1" x14ac:dyDescent="0.25">
      <c r="A89" s="132"/>
      <c r="B89" s="132"/>
      <c r="C89" s="103"/>
      <c r="D89" s="103"/>
      <c r="E89" s="103"/>
      <c r="F89" s="103"/>
      <c r="G89" s="103"/>
      <c r="H89" s="103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</row>
    <row r="90" spans="1:22" ht="14.25" customHeight="1" x14ac:dyDescent="0.25">
      <c r="A90" s="132"/>
      <c r="B90" s="132"/>
      <c r="C90" s="103"/>
      <c r="D90" s="103"/>
      <c r="E90" s="103"/>
      <c r="F90" s="103"/>
      <c r="G90" s="103"/>
      <c r="H90" s="103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</row>
    <row r="91" spans="1:22" ht="14.25" customHeight="1" x14ac:dyDescent="0.25">
      <c r="A91" s="132"/>
      <c r="B91" s="132"/>
      <c r="C91" s="103"/>
      <c r="D91" s="103"/>
      <c r="E91" s="103"/>
      <c r="F91" s="103"/>
      <c r="G91" s="103"/>
      <c r="H91" s="103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</row>
    <row r="92" spans="1:22" ht="14.25" customHeight="1" x14ac:dyDescent="0.25">
      <c r="A92" s="132"/>
      <c r="B92" s="132"/>
      <c r="C92" s="103"/>
      <c r="D92" s="103"/>
      <c r="E92" s="103"/>
      <c r="F92" s="103"/>
      <c r="G92" s="103"/>
      <c r="H92" s="103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</row>
    <row r="93" spans="1:22" ht="14.25" customHeight="1" x14ac:dyDescent="0.25">
      <c r="A93" s="132"/>
      <c r="B93" s="132"/>
      <c r="C93" s="103"/>
      <c r="D93" s="103"/>
      <c r="E93" s="103"/>
      <c r="F93" s="103"/>
      <c r="G93" s="103"/>
      <c r="H93" s="103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</row>
    <row r="94" spans="1:22" ht="14.25" customHeight="1" x14ac:dyDescent="0.25">
      <c r="A94" s="132"/>
      <c r="B94" s="132"/>
      <c r="C94" s="103"/>
      <c r="D94" s="103"/>
      <c r="E94" s="103"/>
      <c r="F94" s="103"/>
      <c r="G94" s="103"/>
      <c r="H94" s="103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</row>
    <row r="95" spans="1:22" ht="14.25" customHeight="1" x14ac:dyDescent="0.25">
      <c r="A95" s="132"/>
      <c r="B95" s="132"/>
      <c r="C95" s="103"/>
      <c r="D95" s="103"/>
      <c r="E95" s="103"/>
      <c r="F95" s="103"/>
      <c r="G95" s="103"/>
      <c r="H95" s="103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</row>
    <row r="96" spans="1:22" ht="14.25" customHeight="1" x14ac:dyDescent="0.25">
      <c r="A96" s="132"/>
      <c r="B96" s="132"/>
      <c r="C96" s="103"/>
      <c r="D96" s="103"/>
      <c r="E96" s="103"/>
      <c r="F96" s="103"/>
      <c r="G96" s="103"/>
      <c r="H96" s="103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</row>
    <row r="97" spans="1:22" ht="14.25" customHeight="1" x14ac:dyDescent="0.25">
      <c r="A97" s="132"/>
      <c r="B97" s="132"/>
      <c r="C97" s="103"/>
      <c r="D97" s="103"/>
      <c r="E97" s="103"/>
      <c r="F97" s="103"/>
      <c r="G97" s="103"/>
      <c r="H97" s="103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</row>
    <row r="98" spans="1:22" ht="14.25" customHeight="1" x14ac:dyDescent="0.25">
      <c r="A98" s="132"/>
      <c r="B98" s="132"/>
      <c r="C98" s="103"/>
      <c r="D98" s="103"/>
      <c r="E98" s="103"/>
      <c r="F98" s="103"/>
      <c r="G98" s="103"/>
      <c r="H98" s="103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</row>
    <row r="99" spans="1:22" ht="14.25" customHeight="1" x14ac:dyDescent="0.25">
      <c r="A99" s="132"/>
      <c r="B99" s="132"/>
      <c r="C99" s="103"/>
      <c r="D99" s="103"/>
      <c r="E99" s="103"/>
      <c r="F99" s="103"/>
      <c r="G99" s="103"/>
      <c r="H99" s="103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</row>
    <row r="100" spans="1:22" ht="14.25" customHeight="1" x14ac:dyDescent="0.25">
      <c r="A100" s="132"/>
      <c r="B100" s="132"/>
      <c r="C100" s="103"/>
      <c r="D100" s="103"/>
      <c r="E100" s="103"/>
      <c r="F100" s="103"/>
      <c r="G100" s="103"/>
      <c r="H100" s="103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</row>
    <row r="101" spans="1:22" ht="14.25" customHeight="1" x14ac:dyDescent="0.25">
      <c r="A101" s="132"/>
      <c r="B101" s="132"/>
      <c r="C101" s="103"/>
      <c r="D101" s="103"/>
      <c r="E101" s="103"/>
      <c r="F101" s="103"/>
      <c r="G101" s="103"/>
      <c r="H101" s="103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</row>
    <row r="102" spans="1:22" ht="14.25" customHeight="1" x14ac:dyDescent="0.25">
      <c r="A102" s="132"/>
      <c r="B102" s="132"/>
      <c r="C102" s="103"/>
      <c r="D102" s="103"/>
      <c r="E102" s="103"/>
      <c r="F102" s="103"/>
      <c r="G102" s="103"/>
      <c r="H102" s="103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</row>
    <row r="103" spans="1:22" ht="14.25" customHeight="1" x14ac:dyDescent="0.25">
      <c r="A103" s="132"/>
      <c r="B103" s="132"/>
      <c r="C103" s="103"/>
      <c r="D103" s="103"/>
      <c r="E103" s="103"/>
      <c r="F103" s="103"/>
      <c r="G103" s="103"/>
      <c r="H103" s="103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</row>
    <row r="104" spans="1:22" ht="14.25" customHeight="1" x14ac:dyDescent="0.25">
      <c r="A104" s="132"/>
      <c r="B104" s="132"/>
      <c r="C104" s="103"/>
      <c r="D104" s="103"/>
      <c r="E104" s="103"/>
      <c r="F104" s="103"/>
      <c r="G104" s="103"/>
      <c r="H104" s="103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</row>
    <row r="105" spans="1:22" ht="14.25" customHeight="1" x14ac:dyDescent="0.25">
      <c r="A105" s="132"/>
      <c r="B105" s="132"/>
      <c r="C105" s="103"/>
      <c r="D105" s="103"/>
      <c r="E105" s="103"/>
      <c r="F105" s="103"/>
      <c r="G105" s="103"/>
      <c r="H105" s="103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</row>
    <row r="106" spans="1:22" ht="14.25" customHeight="1" x14ac:dyDescent="0.25">
      <c r="A106" s="132"/>
      <c r="B106" s="132"/>
      <c r="C106" s="103"/>
      <c r="D106" s="103"/>
      <c r="E106" s="103"/>
      <c r="F106" s="103"/>
      <c r="G106" s="103"/>
      <c r="H106" s="103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</row>
    <row r="107" spans="1:22" ht="14.25" customHeight="1" x14ac:dyDescent="0.25">
      <c r="A107" s="132"/>
      <c r="B107" s="132"/>
      <c r="C107" s="103"/>
      <c r="D107" s="103"/>
      <c r="E107" s="103"/>
      <c r="F107" s="103"/>
      <c r="G107" s="103"/>
      <c r="H107" s="103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</row>
    <row r="108" spans="1:22" ht="14.25" customHeight="1" x14ac:dyDescent="0.25">
      <c r="A108" s="132"/>
      <c r="B108" s="132"/>
      <c r="C108" s="103"/>
      <c r="D108" s="103"/>
      <c r="E108" s="103"/>
      <c r="F108" s="103"/>
      <c r="G108" s="103"/>
      <c r="H108" s="103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</row>
    <row r="109" spans="1:22" ht="14.25" customHeight="1" x14ac:dyDescent="0.25">
      <c r="A109" s="132"/>
      <c r="B109" s="132"/>
      <c r="C109" s="103"/>
      <c r="D109" s="103"/>
      <c r="E109" s="103"/>
      <c r="F109" s="103"/>
      <c r="G109" s="103"/>
      <c r="H109" s="103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</row>
    <row r="110" spans="1:22" ht="14.25" customHeight="1" x14ac:dyDescent="0.25">
      <c r="A110" s="132"/>
      <c r="B110" s="132"/>
      <c r="C110" s="103"/>
      <c r="D110" s="103"/>
      <c r="E110" s="103"/>
      <c r="F110" s="103"/>
      <c r="G110" s="103"/>
      <c r="H110" s="103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</row>
    <row r="111" spans="1:22" ht="14.25" customHeight="1" x14ac:dyDescent="0.25">
      <c r="A111" s="132"/>
      <c r="B111" s="132"/>
      <c r="C111" s="103"/>
      <c r="D111" s="103"/>
      <c r="E111" s="103"/>
      <c r="F111" s="103"/>
      <c r="G111" s="103"/>
      <c r="H111" s="103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</row>
    <row r="112" spans="1:22" ht="14.25" customHeight="1" x14ac:dyDescent="0.25">
      <c r="A112" s="132"/>
      <c r="B112" s="132"/>
      <c r="C112" s="103"/>
      <c r="D112" s="103"/>
      <c r="E112" s="103"/>
      <c r="F112" s="103"/>
      <c r="G112" s="103"/>
      <c r="H112" s="103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</row>
    <row r="113" spans="1:22" ht="14.25" customHeight="1" x14ac:dyDescent="0.25">
      <c r="A113" s="132"/>
      <c r="B113" s="132"/>
      <c r="C113" s="103"/>
      <c r="D113" s="103"/>
      <c r="E113" s="103"/>
      <c r="F113" s="103"/>
      <c r="G113" s="103"/>
      <c r="H113" s="103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</row>
    <row r="114" spans="1:22" ht="14.25" customHeight="1" x14ac:dyDescent="0.25">
      <c r="A114" s="132"/>
      <c r="B114" s="132"/>
      <c r="C114" s="103"/>
      <c r="D114" s="103"/>
      <c r="E114" s="103"/>
      <c r="F114" s="103"/>
      <c r="G114" s="103"/>
      <c r="H114" s="103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</row>
    <row r="115" spans="1:22" ht="14.25" customHeight="1" x14ac:dyDescent="0.25">
      <c r="A115" s="132"/>
      <c r="B115" s="132"/>
      <c r="C115" s="103"/>
      <c r="D115" s="103"/>
      <c r="E115" s="103"/>
      <c r="F115" s="103"/>
      <c r="G115" s="103"/>
      <c r="H115" s="103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</row>
    <row r="116" spans="1:22" ht="14.25" customHeight="1" x14ac:dyDescent="0.25">
      <c r="A116" s="132"/>
      <c r="B116" s="132"/>
      <c r="C116" s="103"/>
      <c r="D116" s="103"/>
      <c r="E116" s="103"/>
      <c r="F116" s="103"/>
      <c r="G116" s="103"/>
      <c r="H116" s="103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</row>
    <row r="117" spans="1:22" ht="14.25" customHeight="1" x14ac:dyDescent="0.25">
      <c r="A117" s="132"/>
      <c r="B117" s="132"/>
      <c r="C117" s="103"/>
      <c r="D117" s="103"/>
      <c r="E117" s="103"/>
      <c r="F117" s="103"/>
      <c r="G117" s="103"/>
      <c r="H117" s="103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</row>
    <row r="118" spans="1:22" ht="14.25" customHeight="1" x14ac:dyDescent="0.25">
      <c r="A118" s="132"/>
      <c r="B118" s="132"/>
      <c r="C118" s="103"/>
      <c r="D118" s="103"/>
      <c r="E118" s="103"/>
      <c r="F118" s="103"/>
      <c r="G118" s="103"/>
      <c r="H118" s="103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</row>
    <row r="119" spans="1:22" ht="14.25" customHeight="1" x14ac:dyDescent="0.25">
      <c r="A119" s="132"/>
      <c r="B119" s="132"/>
      <c r="C119" s="103"/>
      <c r="D119" s="103"/>
      <c r="E119" s="103"/>
      <c r="F119" s="103"/>
      <c r="G119" s="103"/>
      <c r="H119" s="103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</row>
    <row r="120" spans="1:22" ht="14.25" customHeight="1" x14ac:dyDescent="0.25">
      <c r="A120" s="132"/>
      <c r="B120" s="132"/>
      <c r="C120" s="103"/>
      <c r="D120" s="103"/>
      <c r="E120" s="103"/>
      <c r="F120" s="103"/>
      <c r="G120" s="103"/>
      <c r="H120" s="103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</row>
    <row r="121" spans="1:22" ht="14.25" customHeight="1" x14ac:dyDescent="0.25">
      <c r="A121" s="132"/>
      <c r="B121" s="132"/>
      <c r="C121" s="103"/>
      <c r="D121" s="103"/>
      <c r="E121" s="103"/>
      <c r="F121" s="103"/>
      <c r="G121" s="103"/>
      <c r="H121" s="103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</row>
    <row r="122" spans="1:22" ht="14.25" customHeight="1" x14ac:dyDescent="0.25">
      <c r="A122" s="132"/>
      <c r="B122" s="132"/>
      <c r="C122" s="103"/>
      <c r="D122" s="103"/>
      <c r="E122" s="103"/>
      <c r="F122" s="103"/>
      <c r="G122" s="103"/>
      <c r="H122" s="103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</row>
    <row r="123" spans="1:22" ht="14.25" customHeight="1" x14ac:dyDescent="0.25">
      <c r="A123" s="132"/>
      <c r="B123" s="132"/>
      <c r="C123" s="103"/>
      <c r="D123" s="103"/>
      <c r="E123" s="103"/>
      <c r="F123" s="103"/>
      <c r="G123" s="103"/>
      <c r="H123" s="103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</row>
    <row r="124" spans="1:22" ht="14.25" customHeight="1" x14ac:dyDescent="0.25">
      <c r="A124" s="132"/>
      <c r="B124" s="132"/>
      <c r="C124" s="103"/>
      <c r="D124" s="103"/>
      <c r="E124" s="103"/>
      <c r="F124" s="103"/>
      <c r="G124" s="103"/>
      <c r="H124" s="103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</row>
    <row r="125" spans="1:22" ht="14.25" customHeight="1" x14ac:dyDescent="0.25">
      <c r="A125" s="132"/>
      <c r="B125" s="132"/>
      <c r="C125" s="103"/>
      <c r="D125" s="103"/>
      <c r="E125" s="103"/>
      <c r="F125" s="103"/>
      <c r="G125" s="103"/>
      <c r="H125" s="103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</row>
    <row r="126" spans="1:22" ht="14.25" customHeight="1" x14ac:dyDescent="0.25">
      <c r="A126" s="132"/>
      <c r="B126" s="132"/>
      <c r="C126" s="103"/>
      <c r="D126" s="103"/>
      <c r="E126" s="103"/>
      <c r="F126" s="103"/>
      <c r="G126" s="103"/>
      <c r="H126" s="103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</row>
    <row r="127" spans="1:22" ht="14.25" customHeight="1" x14ac:dyDescent="0.25">
      <c r="A127" s="132"/>
      <c r="B127" s="132"/>
      <c r="C127" s="103"/>
      <c r="D127" s="103"/>
      <c r="E127" s="103"/>
      <c r="F127" s="103"/>
      <c r="G127" s="103"/>
      <c r="H127" s="103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</row>
    <row r="128" spans="1:22" ht="14.25" customHeight="1" x14ac:dyDescent="0.25">
      <c r="A128" s="132"/>
      <c r="B128" s="132"/>
      <c r="C128" s="103"/>
      <c r="D128" s="103"/>
      <c r="E128" s="103"/>
      <c r="F128" s="103"/>
      <c r="G128" s="103"/>
      <c r="H128" s="103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</row>
    <row r="129" spans="1:22" ht="14.25" customHeight="1" x14ac:dyDescent="0.25">
      <c r="A129" s="132"/>
      <c r="B129" s="132"/>
      <c r="C129" s="103"/>
      <c r="D129" s="103"/>
      <c r="E129" s="103"/>
      <c r="F129" s="103"/>
      <c r="G129" s="103"/>
      <c r="H129" s="103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</row>
    <row r="130" spans="1:22" ht="14.25" customHeight="1" x14ac:dyDescent="0.25">
      <c r="A130" s="132"/>
      <c r="B130" s="132"/>
      <c r="C130" s="103"/>
      <c r="D130" s="103"/>
      <c r="E130" s="103"/>
      <c r="F130" s="103"/>
      <c r="G130" s="103"/>
      <c r="H130" s="103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</row>
    <row r="131" spans="1:22" ht="14.25" customHeight="1" x14ac:dyDescent="0.25">
      <c r="A131" s="132"/>
      <c r="B131" s="132"/>
      <c r="C131" s="103"/>
      <c r="D131" s="103"/>
      <c r="E131" s="103"/>
      <c r="F131" s="103"/>
      <c r="G131" s="103"/>
      <c r="H131" s="103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</row>
    <row r="132" spans="1:22" ht="14.25" customHeight="1" x14ac:dyDescent="0.25">
      <c r="A132" s="132"/>
      <c r="B132" s="132"/>
      <c r="C132" s="103"/>
      <c r="D132" s="103"/>
      <c r="E132" s="103"/>
      <c r="F132" s="103"/>
      <c r="G132" s="103"/>
      <c r="H132" s="103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</row>
    <row r="133" spans="1:22" ht="14.25" customHeight="1" x14ac:dyDescent="0.25">
      <c r="A133" s="132"/>
      <c r="B133" s="132"/>
      <c r="C133" s="103"/>
      <c r="D133" s="103"/>
      <c r="E133" s="103"/>
      <c r="F133" s="103"/>
      <c r="G133" s="103"/>
      <c r="H133" s="103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</row>
    <row r="134" spans="1:22" ht="14.25" customHeight="1" x14ac:dyDescent="0.25">
      <c r="A134" s="132"/>
      <c r="B134" s="132"/>
      <c r="C134" s="103"/>
      <c r="D134" s="103"/>
      <c r="E134" s="103"/>
      <c r="F134" s="103"/>
      <c r="G134" s="103"/>
      <c r="H134" s="103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</row>
    <row r="135" spans="1:22" ht="14.25" customHeight="1" x14ac:dyDescent="0.25">
      <c r="A135" s="132"/>
      <c r="B135" s="132"/>
      <c r="C135" s="103"/>
      <c r="D135" s="103"/>
      <c r="E135" s="103"/>
      <c r="F135" s="103"/>
      <c r="G135" s="103"/>
      <c r="H135" s="103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</row>
    <row r="136" spans="1:22" ht="14.25" customHeight="1" x14ac:dyDescent="0.25">
      <c r="A136" s="132"/>
      <c r="B136" s="132"/>
      <c r="C136" s="103"/>
      <c r="D136" s="103"/>
      <c r="E136" s="103"/>
      <c r="F136" s="103"/>
      <c r="G136" s="103"/>
      <c r="H136" s="103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</row>
    <row r="137" spans="1:22" ht="14.25" customHeight="1" x14ac:dyDescent="0.25">
      <c r="A137" s="132"/>
      <c r="B137" s="132"/>
      <c r="C137" s="103"/>
      <c r="D137" s="103"/>
      <c r="E137" s="103"/>
      <c r="F137" s="103"/>
      <c r="G137" s="103"/>
      <c r="H137" s="103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</row>
    <row r="138" spans="1:22" ht="14.25" customHeight="1" x14ac:dyDescent="0.25">
      <c r="A138" s="132"/>
      <c r="B138" s="132"/>
      <c r="C138" s="103"/>
      <c r="D138" s="103"/>
      <c r="E138" s="103"/>
      <c r="F138" s="103"/>
      <c r="G138" s="103"/>
      <c r="H138" s="103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</row>
    <row r="139" spans="1:22" ht="14.25" customHeight="1" x14ac:dyDescent="0.25">
      <c r="A139" s="132"/>
      <c r="B139" s="132"/>
      <c r="C139" s="103"/>
      <c r="D139" s="103"/>
      <c r="E139" s="103"/>
      <c r="F139" s="103"/>
      <c r="G139" s="103"/>
      <c r="H139" s="103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</row>
    <row r="140" spans="1:22" ht="14.25" customHeight="1" x14ac:dyDescent="0.25">
      <c r="A140" s="132"/>
      <c r="B140" s="132"/>
      <c r="C140" s="103"/>
      <c r="D140" s="103"/>
      <c r="E140" s="103"/>
      <c r="F140" s="103"/>
      <c r="G140" s="103"/>
      <c r="H140" s="103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</row>
    <row r="141" spans="1:22" ht="14.25" customHeight="1" x14ac:dyDescent="0.25">
      <c r="A141" s="132"/>
      <c r="B141" s="132"/>
      <c r="C141" s="103"/>
      <c r="D141" s="103"/>
      <c r="E141" s="103"/>
      <c r="F141" s="103"/>
      <c r="G141" s="103"/>
      <c r="H141" s="103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</row>
    <row r="142" spans="1:22" ht="14.25" customHeight="1" x14ac:dyDescent="0.25">
      <c r="A142" s="132"/>
      <c r="B142" s="132"/>
      <c r="C142" s="103"/>
      <c r="D142" s="103"/>
      <c r="E142" s="103"/>
      <c r="F142" s="103"/>
      <c r="G142" s="103"/>
      <c r="H142" s="103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</row>
    <row r="143" spans="1:22" ht="14.25" customHeight="1" x14ac:dyDescent="0.25">
      <c r="A143" s="132"/>
      <c r="B143" s="132"/>
      <c r="C143" s="103"/>
      <c r="D143" s="103"/>
      <c r="E143" s="103"/>
      <c r="F143" s="103"/>
      <c r="G143" s="103"/>
      <c r="H143" s="103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</row>
    <row r="144" spans="1:22" ht="14.25" customHeight="1" x14ac:dyDescent="0.25">
      <c r="A144" s="132"/>
      <c r="B144" s="132"/>
      <c r="C144" s="103"/>
      <c r="D144" s="103"/>
      <c r="E144" s="103"/>
      <c r="F144" s="103"/>
      <c r="G144" s="103"/>
      <c r="H144" s="103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</row>
    <row r="145" spans="1:22" ht="14.25" customHeight="1" x14ac:dyDescent="0.25">
      <c r="A145" s="132"/>
      <c r="B145" s="132"/>
      <c r="C145" s="103"/>
      <c r="D145" s="103"/>
      <c r="E145" s="103"/>
      <c r="F145" s="103"/>
      <c r="G145" s="103"/>
      <c r="H145" s="103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</row>
    <row r="146" spans="1:22" ht="14.25" customHeight="1" x14ac:dyDescent="0.25">
      <c r="A146" s="132"/>
      <c r="B146" s="132"/>
      <c r="C146" s="103"/>
      <c r="D146" s="103"/>
      <c r="E146" s="103"/>
      <c r="F146" s="103"/>
      <c r="G146" s="103"/>
      <c r="H146" s="103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</row>
    <row r="147" spans="1:22" ht="14.25" customHeight="1" x14ac:dyDescent="0.25">
      <c r="A147" s="132"/>
      <c r="B147" s="132"/>
      <c r="C147" s="103"/>
      <c r="D147" s="103"/>
      <c r="E147" s="103"/>
      <c r="F147" s="103"/>
      <c r="G147" s="103"/>
      <c r="H147" s="103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</row>
    <row r="148" spans="1:22" ht="14.25" customHeight="1" x14ac:dyDescent="0.25">
      <c r="A148" s="132"/>
      <c r="B148" s="132"/>
      <c r="C148" s="103"/>
      <c r="D148" s="103"/>
      <c r="E148" s="103"/>
      <c r="F148" s="103"/>
      <c r="G148" s="103"/>
      <c r="H148" s="103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</row>
    <row r="149" spans="1:22" ht="14.25" customHeight="1" x14ac:dyDescent="0.25">
      <c r="A149" s="132"/>
      <c r="B149" s="132"/>
      <c r="C149" s="103"/>
      <c r="D149" s="103"/>
      <c r="E149" s="103"/>
      <c r="F149" s="103"/>
      <c r="G149" s="103"/>
      <c r="H149" s="103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</row>
    <row r="150" spans="1:22" ht="14.25" customHeight="1" x14ac:dyDescent="0.25">
      <c r="A150" s="132"/>
      <c r="B150" s="132"/>
      <c r="C150" s="103"/>
      <c r="D150" s="103"/>
      <c r="E150" s="103"/>
      <c r="F150" s="103"/>
      <c r="G150" s="103"/>
      <c r="H150" s="103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</row>
    <row r="151" spans="1:22" ht="14.25" customHeight="1" x14ac:dyDescent="0.25">
      <c r="A151" s="132"/>
      <c r="B151" s="132"/>
      <c r="C151" s="103"/>
      <c r="D151" s="103"/>
      <c r="E151" s="103"/>
      <c r="F151" s="103"/>
      <c r="G151" s="103"/>
      <c r="H151" s="103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</row>
    <row r="152" spans="1:22" ht="14.25" customHeight="1" x14ac:dyDescent="0.25">
      <c r="A152" s="132"/>
      <c r="B152" s="132"/>
      <c r="C152" s="103"/>
      <c r="D152" s="103"/>
      <c r="E152" s="103"/>
      <c r="F152" s="103"/>
      <c r="G152" s="103"/>
      <c r="H152" s="103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</row>
    <row r="153" spans="1:22" ht="14.25" customHeight="1" x14ac:dyDescent="0.25">
      <c r="A153" s="132"/>
      <c r="B153" s="132"/>
      <c r="C153" s="103"/>
      <c r="D153" s="103"/>
      <c r="E153" s="103"/>
      <c r="F153" s="103"/>
      <c r="G153" s="103"/>
      <c r="H153" s="103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</row>
    <row r="154" spans="1:22" ht="14.25" customHeight="1" x14ac:dyDescent="0.25">
      <c r="A154" s="132"/>
      <c r="B154" s="132"/>
      <c r="C154" s="103"/>
      <c r="D154" s="103"/>
      <c r="E154" s="103"/>
      <c r="F154" s="103"/>
      <c r="G154" s="103"/>
      <c r="H154" s="103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</row>
    <row r="155" spans="1:22" ht="14.25" customHeight="1" x14ac:dyDescent="0.25">
      <c r="A155" s="132"/>
      <c r="B155" s="132"/>
      <c r="C155" s="103"/>
      <c r="D155" s="103"/>
      <c r="E155" s="103"/>
      <c r="F155" s="103"/>
      <c r="G155" s="103"/>
      <c r="H155" s="103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</row>
    <row r="156" spans="1:22" ht="14.25" customHeight="1" x14ac:dyDescent="0.25">
      <c r="A156" s="132"/>
      <c r="B156" s="132"/>
      <c r="C156" s="103"/>
      <c r="D156" s="103"/>
      <c r="E156" s="103"/>
      <c r="F156" s="103"/>
      <c r="G156" s="103"/>
      <c r="H156" s="103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</row>
    <row r="157" spans="1:22" ht="14.25" customHeight="1" x14ac:dyDescent="0.25">
      <c r="A157" s="132"/>
      <c r="B157" s="132"/>
      <c r="C157" s="103"/>
      <c r="D157" s="103"/>
      <c r="E157" s="103"/>
      <c r="F157" s="103"/>
      <c r="G157" s="103"/>
      <c r="H157" s="103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</row>
    <row r="158" spans="1:22" ht="14.25" customHeight="1" x14ac:dyDescent="0.25">
      <c r="A158" s="132"/>
      <c r="B158" s="132"/>
      <c r="C158" s="103"/>
      <c r="D158" s="103"/>
      <c r="E158" s="103"/>
      <c r="F158" s="103"/>
      <c r="G158" s="103"/>
      <c r="H158" s="103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</row>
    <row r="159" spans="1:22" ht="14.25" customHeight="1" x14ac:dyDescent="0.25">
      <c r="A159" s="132"/>
      <c r="B159" s="132"/>
      <c r="C159" s="103"/>
      <c r="D159" s="103"/>
      <c r="E159" s="103"/>
      <c r="F159" s="103"/>
      <c r="G159" s="103"/>
      <c r="H159" s="103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</row>
    <row r="160" spans="1:22" ht="14.25" customHeight="1" x14ac:dyDescent="0.25">
      <c r="A160" s="132"/>
      <c r="B160" s="132"/>
      <c r="C160" s="103"/>
      <c r="D160" s="103"/>
      <c r="E160" s="103"/>
      <c r="F160" s="103"/>
      <c r="G160" s="103"/>
      <c r="H160" s="103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</row>
    <row r="161" spans="1:22" ht="14.25" customHeight="1" x14ac:dyDescent="0.25">
      <c r="A161" s="132"/>
      <c r="B161" s="132"/>
      <c r="C161" s="103"/>
      <c r="D161" s="103"/>
      <c r="E161" s="103"/>
      <c r="F161" s="103"/>
      <c r="G161" s="103"/>
      <c r="H161" s="103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</row>
    <row r="162" spans="1:22" ht="14.25" customHeight="1" x14ac:dyDescent="0.25">
      <c r="A162" s="132"/>
      <c r="B162" s="132"/>
      <c r="C162" s="103"/>
      <c r="D162" s="103"/>
      <c r="E162" s="103"/>
      <c r="F162" s="103"/>
      <c r="G162" s="103"/>
      <c r="H162" s="103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</row>
    <row r="163" spans="1:22" ht="14.25" customHeight="1" x14ac:dyDescent="0.25">
      <c r="A163" s="132"/>
      <c r="B163" s="132"/>
      <c r="C163" s="103"/>
      <c r="D163" s="103"/>
      <c r="E163" s="103"/>
      <c r="F163" s="103"/>
      <c r="G163" s="103"/>
      <c r="H163" s="103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</row>
    <row r="164" spans="1:22" ht="14.25" customHeight="1" x14ac:dyDescent="0.25">
      <c r="A164" s="132"/>
      <c r="B164" s="132"/>
      <c r="C164" s="103"/>
      <c r="D164" s="103"/>
      <c r="E164" s="103"/>
      <c r="F164" s="103"/>
      <c r="G164" s="103"/>
      <c r="H164" s="103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</row>
    <row r="165" spans="1:22" ht="14.25" customHeight="1" x14ac:dyDescent="0.25">
      <c r="A165" s="132"/>
      <c r="B165" s="132"/>
      <c r="C165" s="103"/>
      <c r="D165" s="103"/>
      <c r="E165" s="103"/>
      <c r="F165" s="103"/>
      <c r="G165" s="103"/>
      <c r="H165" s="103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</row>
    <row r="166" spans="1:22" ht="14.25" customHeight="1" x14ac:dyDescent="0.25">
      <c r="A166" s="132"/>
      <c r="B166" s="132"/>
      <c r="C166" s="103"/>
      <c r="D166" s="103"/>
      <c r="E166" s="103"/>
      <c r="F166" s="103"/>
      <c r="G166" s="103"/>
      <c r="H166" s="103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</row>
    <row r="167" spans="1:22" ht="14.25" customHeight="1" x14ac:dyDescent="0.25">
      <c r="A167" s="132"/>
      <c r="B167" s="132"/>
      <c r="C167" s="103"/>
      <c r="D167" s="103"/>
      <c r="E167" s="103"/>
      <c r="F167" s="103"/>
      <c r="G167" s="103"/>
      <c r="H167" s="103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</row>
    <row r="168" spans="1:22" ht="14.25" customHeight="1" x14ac:dyDescent="0.25">
      <c r="A168" s="132"/>
      <c r="B168" s="132"/>
      <c r="C168" s="103"/>
      <c r="D168" s="103"/>
      <c r="E168" s="103"/>
      <c r="F168" s="103"/>
      <c r="G168" s="103"/>
      <c r="H168" s="103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</row>
    <row r="169" spans="1:22" ht="14.25" customHeight="1" x14ac:dyDescent="0.25">
      <c r="A169" s="132"/>
      <c r="B169" s="132"/>
      <c r="C169" s="103"/>
      <c r="D169" s="103"/>
      <c r="E169" s="103"/>
      <c r="F169" s="103"/>
      <c r="G169" s="103"/>
      <c r="H169" s="103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</row>
    <row r="170" spans="1:22" ht="14.25" customHeight="1" x14ac:dyDescent="0.25">
      <c r="A170" s="132"/>
      <c r="B170" s="132"/>
      <c r="C170" s="103"/>
      <c r="D170" s="103"/>
      <c r="E170" s="103"/>
      <c r="F170" s="103"/>
      <c r="G170" s="103"/>
      <c r="H170" s="103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</row>
    <row r="171" spans="1:22" ht="14.25" customHeight="1" x14ac:dyDescent="0.25">
      <c r="A171" s="132"/>
      <c r="B171" s="132"/>
      <c r="C171" s="103"/>
      <c r="D171" s="103"/>
      <c r="E171" s="103"/>
      <c r="F171" s="103"/>
      <c r="G171" s="103"/>
      <c r="H171" s="103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</row>
    <row r="172" spans="1:22" ht="14.25" customHeight="1" x14ac:dyDescent="0.25">
      <c r="A172" s="132"/>
      <c r="B172" s="132"/>
      <c r="C172" s="103"/>
      <c r="D172" s="103"/>
      <c r="E172" s="103"/>
      <c r="F172" s="103"/>
      <c r="G172" s="103"/>
      <c r="H172" s="103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</row>
    <row r="173" spans="1:22" ht="14.25" customHeight="1" x14ac:dyDescent="0.25">
      <c r="A173" s="132"/>
      <c r="B173" s="132"/>
      <c r="C173" s="103"/>
      <c r="D173" s="103"/>
      <c r="E173" s="103"/>
      <c r="F173" s="103"/>
      <c r="G173" s="103"/>
      <c r="H173" s="103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</row>
    <row r="174" spans="1:22" ht="14.25" customHeight="1" x14ac:dyDescent="0.25">
      <c r="A174" s="132"/>
      <c r="B174" s="132"/>
      <c r="C174" s="103"/>
      <c r="D174" s="103"/>
      <c r="E174" s="103"/>
      <c r="F174" s="103"/>
      <c r="G174" s="103"/>
      <c r="H174" s="103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</row>
    <row r="175" spans="1:22" ht="14.25" customHeight="1" x14ac:dyDescent="0.25">
      <c r="A175" s="132"/>
      <c r="B175" s="132"/>
      <c r="C175" s="103"/>
      <c r="D175" s="103"/>
      <c r="E175" s="103"/>
      <c r="F175" s="103"/>
      <c r="G175" s="103"/>
      <c r="H175" s="103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</row>
    <row r="176" spans="1:22" ht="14.25" customHeight="1" x14ac:dyDescent="0.25">
      <c r="A176" s="132"/>
      <c r="B176" s="132"/>
      <c r="C176" s="103"/>
      <c r="D176" s="103"/>
      <c r="E176" s="103"/>
      <c r="F176" s="103"/>
      <c r="G176" s="103"/>
      <c r="H176" s="103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</row>
    <row r="177" spans="1:22" ht="14.25" customHeight="1" x14ac:dyDescent="0.25">
      <c r="A177" s="132"/>
      <c r="B177" s="132"/>
      <c r="C177" s="103"/>
      <c r="D177" s="103"/>
      <c r="E177" s="103"/>
      <c r="F177" s="103"/>
      <c r="G177" s="103"/>
      <c r="H177" s="103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</row>
    <row r="178" spans="1:22" ht="14.25" customHeight="1" x14ac:dyDescent="0.25">
      <c r="A178" s="132"/>
      <c r="B178" s="132"/>
      <c r="C178" s="103"/>
      <c r="D178" s="103"/>
      <c r="E178" s="103"/>
      <c r="F178" s="103"/>
      <c r="G178" s="103"/>
      <c r="H178" s="103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</row>
    <row r="179" spans="1:22" ht="14.25" customHeight="1" x14ac:dyDescent="0.25">
      <c r="A179" s="132"/>
      <c r="B179" s="132"/>
      <c r="C179" s="103"/>
      <c r="D179" s="103"/>
      <c r="E179" s="103"/>
      <c r="F179" s="103"/>
      <c r="G179" s="103"/>
      <c r="H179" s="103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</row>
    <row r="180" spans="1:22" ht="14.25" customHeight="1" x14ac:dyDescent="0.25">
      <c r="A180" s="132"/>
      <c r="B180" s="132"/>
      <c r="C180" s="103"/>
      <c r="D180" s="103"/>
      <c r="E180" s="103"/>
      <c r="F180" s="103"/>
      <c r="G180" s="103"/>
      <c r="H180" s="103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</row>
    <row r="181" spans="1:22" ht="14.25" customHeight="1" x14ac:dyDescent="0.25">
      <c r="A181" s="132"/>
      <c r="B181" s="132"/>
      <c r="C181" s="103"/>
      <c r="D181" s="103"/>
      <c r="E181" s="103"/>
      <c r="F181" s="103"/>
      <c r="G181" s="103"/>
      <c r="H181" s="103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</row>
    <row r="182" spans="1:22" ht="14.25" customHeight="1" x14ac:dyDescent="0.25">
      <c r="A182" s="132"/>
      <c r="B182" s="132"/>
      <c r="C182" s="103"/>
      <c r="D182" s="103"/>
      <c r="E182" s="103"/>
      <c r="F182" s="103"/>
      <c r="G182" s="103"/>
      <c r="H182" s="103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</row>
    <row r="183" spans="1:22" ht="14.25" customHeight="1" x14ac:dyDescent="0.25">
      <c r="A183" s="132"/>
      <c r="B183" s="132"/>
      <c r="C183" s="103"/>
      <c r="D183" s="103"/>
      <c r="E183" s="103"/>
      <c r="F183" s="103"/>
      <c r="G183" s="103"/>
      <c r="H183" s="103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</row>
    <row r="184" spans="1:22" ht="14.25" customHeight="1" x14ac:dyDescent="0.25">
      <c r="A184" s="132"/>
      <c r="B184" s="132"/>
      <c r="C184" s="103"/>
      <c r="D184" s="103"/>
      <c r="E184" s="103"/>
      <c r="F184" s="103"/>
      <c r="G184" s="103"/>
      <c r="H184" s="103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</row>
    <row r="185" spans="1:22" ht="14.25" customHeight="1" x14ac:dyDescent="0.25">
      <c r="A185" s="132"/>
      <c r="B185" s="132"/>
      <c r="C185" s="103"/>
      <c r="D185" s="103"/>
      <c r="E185" s="103"/>
      <c r="F185" s="103"/>
      <c r="G185" s="103"/>
      <c r="H185" s="103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</row>
    <row r="186" spans="1:22" ht="14.25" customHeight="1" x14ac:dyDescent="0.25">
      <c r="A186" s="132"/>
      <c r="B186" s="132"/>
      <c r="C186" s="103"/>
      <c r="D186" s="103"/>
      <c r="E186" s="103"/>
      <c r="F186" s="103"/>
      <c r="G186" s="103"/>
      <c r="H186" s="103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</row>
    <row r="187" spans="1:22" ht="14.25" customHeight="1" x14ac:dyDescent="0.25">
      <c r="A187" s="132"/>
      <c r="B187" s="132"/>
      <c r="C187" s="103"/>
      <c r="D187" s="103"/>
      <c r="E187" s="103"/>
      <c r="F187" s="103"/>
      <c r="G187" s="103"/>
      <c r="H187" s="103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</row>
    <row r="188" spans="1:22" ht="14.25" customHeight="1" x14ac:dyDescent="0.25">
      <c r="A188" s="132"/>
      <c r="B188" s="132"/>
      <c r="C188" s="103"/>
      <c r="D188" s="103"/>
      <c r="E188" s="103"/>
      <c r="F188" s="103"/>
      <c r="G188" s="103"/>
      <c r="H188" s="103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</row>
    <row r="189" spans="1:22" ht="14.25" customHeight="1" x14ac:dyDescent="0.25">
      <c r="A189" s="132"/>
      <c r="B189" s="132"/>
      <c r="C189" s="103"/>
      <c r="D189" s="103"/>
      <c r="E189" s="103"/>
      <c r="F189" s="103"/>
      <c r="G189" s="103"/>
      <c r="H189" s="103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</row>
    <row r="190" spans="1:22" ht="14.25" customHeight="1" x14ac:dyDescent="0.25">
      <c r="A190" s="132"/>
      <c r="B190" s="132"/>
      <c r="C190" s="103"/>
      <c r="D190" s="103"/>
      <c r="E190" s="103"/>
      <c r="F190" s="103"/>
      <c r="G190" s="103"/>
      <c r="H190" s="103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</row>
    <row r="191" spans="1:22" ht="14.25" customHeight="1" x14ac:dyDescent="0.25">
      <c r="A191" s="132"/>
      <c r="B191" s="132"/>
      <c r="C191" s="103"/>
      <c r="D191" s="103"/>
      <c r="E191" s="103"/>
      <c r="F191" s="103"/>
      <c r="G191" s="103"/>
      <c r="H191" s="103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</row>
    <row r="192" spans="1:22" ht="14.25" customHeight="1" x14ac:dyDescent="0.25">
      <c r="A192" s="132"/>
      <c r="B192" s="132"/>
      <c r="C192" s="103"/>
      <c r="D192" s="103"/>
      <c r="E192" s="103"/>
      <c r="F192" s="103"/>
      <c r="G192" s="103"/>
      <c r="H192" s="103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</row>
    <row r="193" spans="1:22" ht="14.25" customHeight="1" x14ac:dyDescent="0.25">
      <c r="A193" s="132"/>
      <c r="B193" s="132"/>
      <c r="C193" s="103"/>
      <c r="D193" s="103"/>
      <c r="E193" s="103"/>
      <c r="F193" s="103"/>
      <c r="G193" s="103"/>
      <c r="H193" s="103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</row>
    <row r="194" spans="1:22" ht="14.25" customHeight="1" x14ac:dyDescent="0.25">
      <c r="A194" s="132"/>
      <c r="B194" s="132"/>
      <c r="C194" s="103"/>
      <c r="D194" s="103"/>
      <c r="E194" s="103"/>
      <c r="F194" s="103"/>
      <c r="G194" s="103"/>
      <c r="H194" s="103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</row>
    <row r="195" spans="1:22" ht="14.25" customHeight="1" x14ac:dyDescent="0.25">
      <c r="A195" s="132"/>
      <c r="B195" s="132"/>
      <c r="C195" s="103"/>
      <c r="D195" s="103"/>
      <c r="E195" s="103"/>
      <c r="F195" s="103"/>
      <c r="G195" s="103"/>
      <c r="H195" s="103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</row>
    <row r="196" spans="1:22" ht="14.25" customHeight="1" x14ac:dyDescent="0.25">
      <c r="A196" s="132"/>
      <c r="B196" s="132"/>
      <c r="C196" s="103"/>
      <c r="D196" s="103"/>
      <c r="E196" s="103"/>
      <c r="F196" s="103"/>
      <c r="G196" s="103"/>
      <c r="H196" s="103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</row>
    <row r="197" spans="1:22" ht="14.25" customHeight="1" x14ac:dyDescent="0.25">
      <c r="A197" s="132"/>
      <c r="B197" s="132"/>
      <c r="C197" s="103"/>
      <c r="D197" s="103"/>
      <c r="E197" s="103"/>
      <c r="F197" s="103"/>
      <c r="G197" s="103"/>
      <c r="H197" s="103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</row>
    <row r="198" spans="1:22" ht="14.25" customHeight="1" x14ac:dyDescent="0.25">
      <c r="A198" s="132"/>
      <c r="B198" s="132"/>
      <c r="C198" s="103"/>
      <c r="D198" s="103"/>
      <c r="E198" s="103"/>
      <c r="F198" s="103"/>
      <c r="G198" s="103"/>
      <c r="H198" s="103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</row>
    <row r="199" spans="1:22" ht="14.25" customHeight="1" x14ac:dyDescent="0.25">
      <c r="A199" s="132"/>
      <c r="B199" s="132"/>
      <c r="C199" s="103"/>
      <c r="D199" s="103"/>
      <c r="E199" s="103"/>
      <c r="F199" s="103"/>
      <c r="G199" s="103"/>
      <c r="H199" s="103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</row>
    <row r="200" spans="1:22" ht="14.25" customHeight="1" x14ac:dyDescent="0.25">
      <c r="A200" s="132"/>
      <c r="B200" s="132"/>
      <c r="C200" s="103"/>
      <c r="D200" s="103"/>
      <c r="E200" s="103"/>
      <c r="F200" s="103"/>
      <c r="G200" s="103"/>
      <c r="H200" s="103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</row>
    <row r="201" spans="1:22" ht="14.25" customHeight="1" x14ac:dyDescent="0.25">
      <c r="A201" s="132"/>
      <c r="B201" s="132"/>
      <c r="C201" s="103"/>
      <c r="D201" s="103"/>
      <c r="E201" s="103"/>
      <c r="F201" s="103"/>
      <c r="G201" s="103"/>
      <c r="H201" s="103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</row>
    <row r="202" spans="1:22" ht="14.25" customHeight="1" x14ac:dyDescent="0.25">
      <c r="A202" s="132"/>
      <c r="B202" s="132"/>
      <c r="C202" s="103"/>
      <c r="D202" s="103"/>
      <c r="E202" s="103"/>
      <c r="F202" s="103"/>
      <c r="G202" s="103"/>
      <c r="H202" s="103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</row>
    <row r="203" spans="1:22" ht="14.25" customHeight="1" x14ac:dyDescent="0.25">
      <c r="A203" s="132"/>
      <c r="B203" s="132"/>
      <c r="C203" s="103"/>
      <c r="D203" s="103"/>
      <c r="E203" s="103"/>
      <c r="F203" s="103"/>
      <c r="G203" s="103"/>
      <c r="H203" s="103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</row>
    <row r="204" spans="1:22" ht="14.25" customHeight="1" x14ac:dyDescent="0.25">
      <c r="A204" s="132"/>
      <c r="B204" s="132"/>
      <c r="C204" s="103"/>
      <c r="D204" s="103"/>
      <c r="E204" s="103"/>
      <c r="F204" s="103"/>
      <c r="G204" s="103"/>
      <c r="H204" s="103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</row>
    <row r="205" spans="1:22" ht="14.25" customHeight="1" x14ac:dyDescent="0.25">
      <c r="A205" s="132"/>
      <c r="B205" s="132"/>
      <c r="C205" s="103"/>
      <c r="D205" s="103"/>
      <c r="E205" s="103"/>
      <c r="F205" s="103"/>
      <c r="G205" s="103"/>
      <c r="H205" s="103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</row>
    <row r="206" spans="1:22" ht="14.25" customHeight="1" x14ac:dyDescent="0.25">
      <c r="A206" s="132"/>
      <c r="B206" s="132"/>
      <c r="C206" s="103"/>
      <c r="D206" s="103"/>
      <c r="E206" s="103"/>
      <c r="F206" s="103"/>
      <c r="G206" s="103"/>
      <c r="H206" s="103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</row>
    <row r="207" spans="1:22" ht="14.25" customHeight="1" x14ac:dyDescent="0.25">
      <c r="A207" s="132"/>
      <c r="B207" s="132"/>
      <c r="C207" s="103"/>
      <c r="D207" s="103"/>
      <c r="E207" s="103"/>
      <c r="F207" s="103"/>
      <c r="G207" s="103"/>
      <c r="H207" s="103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</row>
    <row r="208" spans="1:22" ht="14.25" customHeight="1" x14ac:dyDescent="0.25">
      <c r="A208" s="132"/>
      <c r="B208" s="132"/>
      <c r="C208" s="103"/>
      <c r="D208" s="103"/>
      <c r="E208" s="103"/>
      <c r="F208" s="103"/>
      <c r="G208" s="103"/>
      <c r="H208" s="103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</row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</sheetData>
  <autoFilter ref="A12:V43"/>
  <mergeCells count="47">
    <mergeCell ref="A54:V54"/>
    <mergeCell ref="A45:G45"/>
    <mergeCell ref="A47:G47"/>
    <mergeCell ref="A49:G49"/>
    <mergeCell ref="A50:A51"/>
    <mergeCell ref="A52:G52"/>
    <mergeCell ref="V46:V51"/>
    <mergeCell ref="C43:G43"/>
    <mergeCell ref="A29:G29"/>
    <mergeCell ref="A31:V31"/>
    <mergeCell ref="A32:G32"/>
    <mergeCell ref="V32:V34"/>
    <mergeCell ref="A33:A34"/>
    <mergeCell ref="A35:G35"/>
    <mergeCell ref="A37:H37"/>
    <mergeCell ref="V37:V39"/>
    <mergeCell ref="A38:A39"/>
    <mergeCell ref="A40:V40"/>
    <mergeCell ref="A41:G41"/>
    <mergeCell ref="A21:G21"/>
    <mergeCell ref="V21:V23"/>
    <mergeCell ref="A24:G24"/>
    <mergeCell ref="A27:G27"/>
    <mergeCell ref="V27:V28"/>
    <mergeCell ref="V24:V26"/>
    <mergeCell ref="A13:V13"/>
    <mergeCell ref="A14:V14"/>
    <mergeCell ref="A15:V15"/>
    <mergeCell ref="A16:G16"/>
    <mergeCell ref="A18:G18"/>
    <mergeCell ref="V18:V20"/>
    <mergeCell ref="A19:A20"/>
    <mergeCell ref="B10:V10"/>
    <mergeCell ref="J11:L11"/>
    <mergeCell ref="M11:O11"/>
    <mergeCell ref="P11:R11"/>
    <mergeCell ref="S11:U11"/>
    <mergeCell ref="V11:V12"/>
    <mergeCell ref="A1:A9"/>
    <mergeCell ref="B1:T8"/>
    <mergeCell ref="U1:U4"/>
    <mergeCell ref="V1:V4"/>
    <mergeCell ref="U5:U7"/>
    <mergeCell ref="V5:V7"/>
    <mergeCell ref="U8:U9"/>
    <mergeCell ref="V8:V9"/>
    <mergeCell ref="C9:R9"/>
  </mergeCells>
  <printOptions horizontalCentered="1"/>
  <pageMargins left="0.17" right="0.17" top="0.17" bottom="0.17" header="0" footer="0"/>
  <pageSetup paperSize="7" scale="25" fitToHeight="6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Índice</vt:lpstr>
      <vt:lpstr>Inclusión Económica </vt:lpstr>
      <vt:lpstr>Supérate Mujer</vt:lpstr>
      <vt:lpstr> Acompañamiento Sociofamiliar</vt:lpstr>
      <vt:lpstr>Salud, Seg Alim y Apoyo Emerg</vt:lpstr>
      <vt:lpstr>Hoja1</vt:lpstr>
      <vt:lpstr>Identifícate</vt:lpstr>
      <vt:lpstr>Vivienda</vt:lpstr>
      <vt:lpstr>Cuidados</vt:lpstr>
      <vt:lpstr>Fortalecimiento Institucional </vt:lpstr>
      <vt:lpstr>territorios</vt:lpstr>
      <vt:lpstr>' Acompañamiento Sociofamiliar'!Área_de_impresión</vt:lpstr>
      <vt:lpstr>Cuidados!Área_de_impresión</vt:lpstr>
      <vt:lpstr>'Fortalecimiento Institucional '!Área_de_impresión</vt:lpstr>
      <vt:lpstr>Identifícate!Área_de_impresión</vt:lpstr>
      <vt:lpstr>'Salud, Seg Alim y Apoyo Emerg'!Área_de_impresión</vt:lpstr>
      <vt:lpstr>'Supérate Mujer'!Área_de_impresión</vt:lpstr>
      <vt:lpstr>Vivienda!Área_de_impresión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Juan</dc:creator>
  <cp:lastModifiedBy>Rosimar Abreu Nuñez</cp:lastModifiedBy>
  <cp:lastPrinted>2025-12-16T16:41:11Z</cp:lastPrinted>
  <dcterms:created xsi:type="dcterms:W3CDTF">2016-06-10T12:41:13Z</dcterms:created>
  <dcterms:modified xsi:type="dcterms:W3CDTF">2025-12-16T16:42:23Z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d93103cb-f714-411c-b1fc-fcf0f06358f7</vt:lpwstr>
  </property>
</Properties>
</file>