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.zapata\Desktop\"/>
    </mc:Choice>
  </mc:AlternateContent>
  <bookViews>
    <workbookView xWindow="0" yWindow="0" windowWidth="20490" windowHeight="6720"/>
  </bookViews>
  <sheets>
    <sheet name="Ejecucion Mensual" sheetId="1" r:id="rId1"/>
  </sheets>
  <definedNames>
    <definedName name="_xlnm.Print_Area" localSheetId="0">'Ejecucion Mensual'!$A$1:$H$264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2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G10" i="1"/>
  <c r="F10" i="1"/>
  <c r="G213" i="1"/>
  <c r="G211" i="1"/>
  <c r="G209" i="1"/>
  <c r="G207" i="1"/>
  <c r="G205" i="1"/>
  <c r="G203" i="1"/>
  <c r="G201" i="1"/>
  <c r="G199" i="1"/>
  <c r="G197" i="1"/>
  <c r="G195" i="1"/>
  <c r="G193" i="1"/>
  <c r="G191" i="1"/>
  <c r="G189" i="1"/>
  <c r="G187" i="1"/>
  <c r="F187" i="1"/>
  <c r="G215" i="1"/>
  <c r="G217" i="1"/>
  <c r="G219" i="1"/>
  <c r="G221" i="1"/>
  <c r="G223" i="1"/>
  <c r="G226" i="1"/>
  <c r="G228" i="1"/>
  <c r="F230" i="1"/>
  <c r="G230" i="1"/>
  <c r="F232" i="1"/>
  <c r="G232" i="1"/>
  <c r="G234" i="1"/>
  <c r="F236" i="1"/>
  <c r="G236" i="1"/>
  <c r="G238" i="1"/>
  <c r="G240" i="1"/>
  <c r="G242" i="1"/>
  <c r="G244" i="1"/>
  <c r="G246" i="1"/>
  <c r="G248" i="1"/>
  <c r="G185" i="1"/>
  <c r="G183" i="1"/>
  <c r="G178" i="1"/>
  <c r="F178" i="1"/>
  <c r="G173" i="1"/>
  <c r="F173" i="1"/>
  <c r="G171" i="1"/>
  <c r="F171" i="1"/>
  <c r="G169" i="1"/>
  <c r="F169" i="1"/>
  <c r="G167" i="1"/>
  <c r="F167" i="1"/>
  <c r="G164" i="1"/>
  <c r="F164" i="1"/>
  <c r="G161" i="1"/>
  <c r="F161" i="1"/>
  <c r="G156" i="1"/>
  <c r="F156" i="1"/>
  <c r="F175" i="1"/>
  <c r="G175" i="1"/>
  <c r="G150" i="1"/>
  <c r="F150" i="1"/>
  <c r="G144" i="1"/>
  <c r="F144" i="1"/>
  <c r="G141" i="1"/>
  <c r="F141" i="1"/>
  <c r="G137" i="1"/>
  <c r="F137" i="1"/>
  <c r="G135" i="1"/>
  <c r="G133" i="1"/>
  <c r="G131" i="1"/>
  <c r="G147" i="1"/>
  <c r="G129" i="1"/>
  <c r="G125" i="1"/>
  <c r="G123" i="1"/>
  <c r="G121" i="1"/>
  <c r="G119" i="1"/>
  <c r="F119" i="1"/>
  <c r="G127" i="1"/>
  <c r="G117" i="1"/>
  <c r="G115" i="1"/>
  <c r="F115" i="1"/>
  <c r="G113" i="1"/>
  <c r="G111" i="1"/>
  <c r="G109" i="1"/>
  <c r="G106" i="1"/>
  <c r="G104" i="1"/>
  <c r="G102" i="1"/>
  <c r="G96" i="1"/>
  <c r="G94" i="1"/>
  <c r="G91" i="1"/>
  <c r="G89" i="1"/>
  <c r="G82" i="1"/>
  <c r="F82" i="1"/>
  <c r="G79" i="1"/>
  <c r="G77" i="1"/>
  <c r="G75" i="1"/>
  <c r="G73" i="1"/>
  <c r="G71" i="1"/>
  <c r="G69" i="1"/>
  <c r="G67" i="1"/>
  <c r="G64" i="1"/>
  <c r="G61" i="1"/>
  <c r="G59" i="1"/>
  <c r="G57" i="1"/>
  <c r="G55" i="1"/>
  <c r="G53" i="1"/>
  <c r="F53" i="1"/>
  <c r="G51" i="1"/>
  <c r="G49" i="1"/>
  <c r="F49" i="1"/>
  <c r="G46" i="1"/>
  <c r="F46" i="1"/>
  <c r="G44" i="1"/>
  <c r="G42" i="1"/>
  <c r="F42" i="1"/>
  <c r="G40" i="1"/>
  <c r="G38" i="1"/>
  <c r="G36" i="1"/>
  <c r="G34" i="1"/>
  <c r="G32" i="1"/>
  <c r="G30" i="1"/>
  <c r="G28" i="1"/>
  <c r="F28" i="1"/>
  <c r="G22" i="1"/>
  <c r="F22" i="1"/>
  <c r="G18" i="1"/>
  <c r="F18" i="1"/>
  <c r="G16" i="1"/>
  <c r="F16" i="1"/>
  <c r="G13" i="1"/>
  <c r="G11" i="1"/>
  <c r="E10" i="1"/>
  <c r="C10" i="1"/>
  <c r="D10" i="1"/>
  <c r="E53" i="1"/>
  <c r="D51" i="1"/>
  <c r="D53" i="1"/>
  <c r="C53" i="1"/>
  <c r="F248" i="1" l="1"/>
  <c r="F246" i="1"/>
  <c r="F244" i="1"/>
  <c r="F242" i="1"/>
  <c r="F240" i="1"/>
  <c r="F238" i="1"/>
  <c r="F234" i="1"/>
  <c r="F228" i="1"/>
  <c r="F226" i="1"/>
  <c r="F223" i="1"/>
  <c r="F221" i="1"/>
  <c r="F219" i="1"/>
  <c r="F217" i="1"/>
  <c r="F215" i="1"/>
  <c r="F213" i="1"/>
  <c r="F211" i="1"/>
  <c r="F209" i="1"/>
  <c r="F207" i="1"/>
  <c r="F205" i="1"/>
  <c r="F203" i="1"/>
  <c r="F201" i="1"/>
  <c r="F199" i="1"/>
  <c r="F197" i="1"/>
  <c r="F195" i="1"/>
  <c r="F193" i="1"/>
  <c r="F191" i="1"/>
  <c r="F189" i="1"/>
  <c r="F185" i="1"/>
  <c r="F183" i="1"/>
  <c r="F147" i="1"/>
  <c r="F129" i="1"/>
  <c r="F131" i="1"/>
  <c r="F133" i="1"/>
  <c r="F135" i="1"/>
  <c r="F127" i="1"/>
  <c r="F125" i="1"/>
  <c r="F123" i="1"/>
  <c r="F121" i="1"/>
  <c r="F117" i="1"/>
  <c r="F113" i="1"/>
  <c r="F111" i="1"/>
  <c r="F109" i="1"/>
  <c r="F106" i="1"/>
  <c r="F104" i="1"/>
  <c r="F102" i="1"/>
  <c r="F96" i="1"/>
  <c r="F94" i="1"/>
  <c r="F91" i="1"/>
  <c r="F89" i="1"/>
  <c r="F79" i="1"/>
  <c r="F77" i="1"/>
  <c r="F75" i="1"/>
  <c r="F73" i="1"/>
  <c r="F71" i="1"/>
  <c r="F69" i="1"/>
  <c r="F67" i="1"/>
  <c r="F64" i="1"/>
  <c r="F61" i="1"/>
  <c r="F55" i="1"/>
  <c r="F59" i="1"/>
  <c r="F57" i="1"/>
  <c r="F51" i="1"/>
  <c r="F44" i="1"/>
  <c r="F40" i="1"/>
  <c r="F38" i="1"/>
  <c r="F36" i="1"/>
  <c r="F34" i="1"/>
  <c r="F32" i="1"/>
  <c r="F30" i="1"/>
  <c r="F13" i="1"/>
  <c r="F11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3" i="1"/>
  <c r="D221" i="1"/>
  <c r="D219" i="1"/>
  <c r="D217" i="1"/>
  <c r="D215" i="1"/>
  <c r="D213" i="1"/>
  <c r="D211" i="1"/>
  <c r="D209" i="1"/>
  <c r="D207" i="1"/>
  <c r="D205" i="1"/>
  <c r="D203" i="1"/>
  <c r="D201" i="1"/>
  <c r="D197" i="1"/>
  <c r="D199" i="1"/>
  <c r="D195" i="1"/>
  <c r="D193" i="1"/>
  <c r="D191" i="1"/>
  <c r="D189" i="1"/>
  <c r="D187" i="1"/>
  <c r="D185" i="1"/>
  <c r="D183" i="1"/>
  <c r="D178" i="1"/>
  <c r="D175" i="1"/>
  <c r="D173" i="1"/>
  <c r="D171" i="1"/>
  <c r="D169" i="1"/>
  <c r="D167" i="1"/>
  <c r="D164" i="1"/>
  <c r="D161" i="1"/>
  <c r="D156" i="1"/>
  <c r="D150" i="1"/>
  <c r="D147" i="1"/>
  <c r="D144" i="1"/>
  <c r="D141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6" i="1"/>
  <c r="D104" i="1"/>
  <c r="D102" i="1"/>
  <c r="D96" i="1"/>
  <c r="D94" i="1"/>
  <c r="D91" i="1"/>
  <c r="D89" i="1"/>
  <c r="D82" i="1"/>
  <c r="D79" i="1"/>
  <c r="D77" i="1"/>
  <c r="D75" i="1"/>
  <c r="D73" i="1"/>
  <c r="D71" i="1"/>
  <c r="D69" i="1"/>
  <c r="D67" i="1"/>
  <c r="D64" i="1"/>
  <c r="D61" i="1"/>
  <c r="D59" i="1"/>
  <c r="D57" i="1"/>
  <c r="D55" i="1"/>
  <c r="D49" i="1"/>
  <c r="D46" i="1"/>
  <c r="D44" i="1"/>
  <c r="D42" i="1"/>
  <c r="D40" i="1"/>
  <c r="D38" i="1"/>
  <c r="D36" i="1"/>
  <c r="D34" i="1"/>
  <c r="D32" i="1"/>
  <c r="D30" i="1"/>
  <c r="D28" i="1"/>
  <c r="D22" i="1"/>
  <c r="D18" i="1"/>
  <c r="D16" i="1"/>
  <c r="D13" i="1"/>
  <c r="D11" i="1"/>
  <c r="E248" i="1" l="1"/>
  <c r="E246" i="1"/>
  <c r="E244" i="1"/>
  <c r="E242" i="1"/>
  <c r="E240" i="1"/>
  <c r="E238" i="1"/>
  <c r="E236" i="1"/>
  <c r="E234" i="1"/>
  <c r="E232" i="1"/>
  <c r="E230" i="1"/>
  <c r="E228" i="1"/>
  <c r="E226" i="1"/>
  <c r="E223" i="1"/>
  <c r="E221" i="1"/>
  <c r="E219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78" i="1"/>
  <c r="E175" i="1"/>
  <c r="E173" i="1"/>
  <c r="E171" i="1"/>
  <c r="E169" i="1"/>
  <c r="E167" i="1"/>
  <c r="E164" i="1"/>
  <c r="E161" i="1"/>
  <c r="E156" i="1"/>
  <c r="E150" i="1"/>
  <c r="E147" i="1"/>
  <c r="E144" i="1"/>
  <c r="E141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6" i="1"/>
  <c r="E104" i="1"/>
  <c r="E102" i="1"/>
  <c r="E96" i="1"/>
  <c r="E94" i="1"/>
  <c r="E91" i="1"/>
  <c r="E89" i="1"/>
  <c r="E82" i="1"/>
  <c r="E79" i="1"/>
  <c r="E77" i="1"/>
  <c r="E75" i="1"/>
  <c r="E73" i="1"/>
  <c r="E71" i="1"/>
  <c r="E69" i="1"/>
  <c r="E67" i="1"/>
  <c r="E64" i="1"/>
  <c r="E61" i="1"/>
  <c r="E59" i="1"/>
  <c r="E57" i="1"/>
  <c r="E55" i="1"/>
  <c r="E51" i="1"/>
  <c r="E49" i="1"/>
  <c r="E46" i="1"/>
  <c r="E44" i="1"/>
  <c r="E42" i="1"/>
  <c r="E40" i="1"/>
  <c r="E38" i="1"/>
  <c r="E36" i="1"/>
  <c r="E34" i="1"/>
  <c r="E32" i="1"/>
  <c r="E30" i="1"/>
  <c r="E28" i="1"/>
  <c r="E22" i="1"/>
  <c r="E18" i="1"/>
  <c r="E16" i="1"/>
  <c r="E13" i="1"/>
  <c r="E11" i="1"/>
  <c r="C248" i="1"/>
  <c r="C246" i="1"/>
  <c r="C244" i="1"/>
  <c r="C242" i="1"/>
  <c r="C240" i="1"/>
  <c r="C238" i="1"/>
  <c r="C236" i="1"/>
  <c r="C234" i="1"/>
  <c r="C232" i="1"/>
  <c r="C230" i="1"/>
  <c r="C228" i="1"/>
  <c r="C226" i="1"/>
  <c r="C223" i="1"/>
  <c r="C221" i="1"/>
  <c r="C219" i="1"/>
  <c r="C217" i="1"/>
  <c r="C215" i="1"/>
  <c r="C213" i="1"/>
  <c r="C211" i="1"/>
  <c r="C209" i="1"/>
  <c r="C207" i="1"/>
  <c r="C205" i="1"/>
  <c r="C203" i="1"/>
  <c r="C201" i="1"/>
  <c r="C199" i="1"/>
  <c r="C197" i="1"/>
  <c r="C195" i="1"/>
  <c r="C193" i="1"/>
  <c r="C191" i="1"/>
  <c r="C189" i="1"/>
  <c r="C187" i="1"/>
  <c r="C185" i="1"/>
  <c r="C183" i="1"/>
  <c r="C178" i="1"/>
  <c r="C175" i="1"/>
  <c r="C173" i="1"/>
  <c r="C171" i="1"/>
  <c r="C169" i="1"/>
  <c r="C167" i="1"/>
  <c r="C164" i="1"/>
  <c r="C161" i="1"/>
  <c r="C156" i="1"/>
  <c r="C150" i="1"/>
  <c r="C147" i="1"/>
  <c r="C144" i="1"/>
  <c r="C141" i="1"/>
  <c r="C137" i="1"/>
  <c r="C133" i="1"/>
  <c r="C131" i="1"/>
  <c r="C129" i="1"/>
  <c r="C127" i="1"/>
  <c r="C125" i="1"/>
  <c r="C123" i="1"/>
  <c r="C121" i="1"/>
  <c r="C119" i="1"/>
  <c r="C117" i="1"/>
  <c r="C115" i="1"/>
  <c r="C113" i="1"/>
  <c r="C111" i="1"/>
  <c r="C109" i="1"/>
  <c r="C106" i="1"/>
  <c r="C104" i="1"/>
  <c r="C102" i="1"/>
  <c r="C96" i="1"/>
  <c r="C94" i="1"/>
  <c r="C91" i="1"/>
  <c r="C89" i="1"/>
  <c r="C82" i="1"/>
  <c r="C79" i="1"/>
  <c r="C77" i="1"/>
  <c r="C75" i="1"/>
  <c r="C73" i="1"/>
  <c r="C71" i="1"/>
  <c r="C69" i="1"/>
  <c r="C67" i="1"/>
  <c r="C64" i="1"/>
  <c r="C61" i="1"/>
  <c r="C59" i="1"/>
  <c r="C57" i="1"/>
  <c r="C55" i="1"/>
  <c r="C51" i="1"/>
  <c r="C49" i="1"/>
  <c r="C46" i="1"/>
  <c r="C44" i="1"/>
  <c r="C42" i="1"/>
  <c r="C40" i="1"/>
  <c r="C38" i="1"/>
  <c r="C36" i="1"/>
  <c r="C34" i="1"/>
  <c r="C32" i="1"/>
  <c r="C30" i="1"/>
  <c r="C28" i="1"/>
  <c r="C22" i="1"/>
  <c r="C18" i="1"/>
  <c r="C16" i="1"/>
  <c r="C13" i="1"/>
  <c r="C11" i="1"/>
</calcChain>
</file>

<file path=xl/sharedStrings.xml><?xml version="1.0" encoding="utf-8"?>
<sst xmlns="http://schemas.openxmlformats.org/spreadsheetml/2006/main" count="500" uniqueCount="435">
  <si>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</si>
  <si>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</si>
  <si>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</si>
  <si>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</si>
  <si>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</si>
  <si>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</si>
  <si>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</si>
  <si>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</si>
  <si>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</si>
  <si>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</si>
  <si>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</si>
  <si>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</si>
  <si>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</si>
  <si>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</si>
  <si>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</si>
  <si>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</si>
  <si>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</si>
  <si>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</si>
  <si>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</si>
  <si>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</si>
  <si>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</si>
  <si>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</si>
  <si>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</si>
  <si>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</si>
  <si>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</si>
  <si>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</si>
  <si>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</si>
  <si>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</si>
  <si>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</si>
  <si>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</si>
  <si>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</si>
  <si>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</si>
  <si>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</si>
  <si>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</si>
  <si>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</si>
  <si>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</si>
  <si>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</si>
  <si>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</si>
  <si>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</si>
  <si>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</si>
  <si>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</si>
  <si>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</si>
  <si>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</si>
  <si>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</si>
  <si>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</si>
  <si>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</si>
  <si>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</si>
  <si>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</si>
  <si>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</si>
  <si>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</si>
  <si>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</si>
  <si>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</si>
  <si>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</si>
  <si>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</si>
  <si>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</si>
  <si>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</si>
  <si>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</si>
  <si>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</si>
  <si>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</si>
  <si>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</si>
  <si>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</si>
  <si>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</si>
  <si>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</si>
  <si>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</si>
  <si>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</si>
  <si>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</si>
  <si>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</si>
  <si>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</si>
  <si>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</si>
  <si>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</si>
  <si>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</si>
  <si>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</si>
  <si>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</si>
  <si>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</si>
  <si>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</si>
  <si>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</si>
  <si>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</si>
  <si>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</si>
  <si>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</si>
  <si>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</si>
  <si>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</si>
  <si>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</si>
  <si>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</si>
  <si>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</si>
  <si>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</si>
  <si>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</si>
  <si>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</si>
  <si>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</si>
  <si>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</si>
  <si>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</si>
  <si>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</si>
  <si>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</si>
  <si>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</si>
  <si>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</si>
  <si>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</si>
  <si>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</si>
  <si>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</si>
  <si>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</si>
  <si>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</si>
  <si>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</si>
  <si>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</si>
  <si>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</si>
  <si>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</si>
  <si>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</si>
  <si>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</si>
  <si>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</si>
  <si>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</si>
  <si>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</si>
  <si>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</si>
  <si>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</si>
  <si>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</si>
  <si>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</si>
  <si>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</si>
  <si>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</si>
  <si>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</si>
  <si>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</si>
  <si>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</si>
  <si>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</si>
  <si>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</si>
  <si>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</si>
  <si>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</si>
  <si>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</si>
  <si>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</si>
  <si>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</si>
  <si>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</si>
  <si>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</si>
  <si>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</si>
  <si>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</si>
  <si>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</si>
  <si>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</si>
  <si>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</si>
  <si>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</si>
  <si>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</si>
  <si>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</si>
  <si>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</si>
  <si>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</si>
  <si>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</si>
  <si>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</si>
  <si>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</si>
  <si>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</si>
  <si>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</si>
  <si>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</si>
  <si>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</si>
  <si>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</si>
  <si>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</si>
  <si>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</si>
  <si>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</si>
  <si>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</si>
  <si>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</si>
  <si>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</si>
  <si>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</si>
  <si>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</si>
  <si>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</si>
  <si>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</si>
  <si>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</si>
  <si>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</si>
  <si>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</si>
  <si>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</si>
  <si>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</si>
  <si>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</si>
  <si>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</si>
  <si>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</si>
  <si>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</si>
  <si>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</si>
  <si>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</si>
  <si>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</si>
  <si>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</si>
  <si>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</si>
  <si>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</si>
  <si>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</si>
  <si>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</si>
  <si>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</si>
  <si>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</si>
  <si>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</si>
  <si>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</si>
  <si>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</si>
  <si>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</si>
  <si>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</si>
  <si>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</si>
  <si>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</si>
  <si>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</si>
  <si>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</si>
  <si>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</si>
  <si>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</si>
  <si>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</si>
  <si>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</si>
  <si>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</si>
  <si>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</si>
  <si>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</si>
  <si>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</si>
  <si>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</si>
  <si>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</si>
  <si>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</si>
  <si>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</si>
  <si>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</si>
  <si>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</si>
  <si>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</si>
  <si>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</si>
  <si>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</si>
  <si>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</si>
  <si>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</si>
  <si>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</si>
  <si>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</si>
  <si>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</si>
  <si>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</si>
  <si>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</si>
  <si>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</si>
  <si>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</si>
  <si>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</si>
  <si>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</si>
  <si>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</si>
  <si>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</si>
  <si>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</si>
  <si>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</si>
  <si>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</si>
  <si>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</si>
  <si>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</si>
  <si>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</si>
  <si>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</si>
  <si>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</si>
  <si>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</si>
  <si>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</si>
  <si>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</si>
  <si>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</si>
  <si>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</si>
  <si>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</si>
  <si>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</si>
  <si>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</si>
  <si>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</si>
  <si>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</si>
  <si>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</si>
  <si>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</si>
  <si>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</si>
  <si>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</si>
  <si>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</si>
  <si>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</si>
  <si>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</si>
  <si>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</si>
  <si>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</si>
  <si>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</si>
  <si>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</si>
  <si>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</si>
  <si>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</si>
  <si>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</si>
  <si>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</si>
  <si>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</si>
  <si>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</si>
  <si>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</si>
  <si>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</si>
  <si>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</si>
  <si>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</si>
  <si>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</si>
  <si>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</si>
  <si>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</si>
  <si>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</si>
  <si>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</si>
  <si>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</si>
  <si>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</si>
  <si>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</si>
  <si>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</si>
  <si>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</si>
  <si>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</si>
  <si>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</si>
  <si>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</si>
  <si>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</si>
  <si>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</si>
  <si>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</si>
  <si>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</si>
  <si>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</si>
  <si>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</si>
  <si>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</si>
  <si>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</si>
  <si>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</si>
  <si>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</si>
  <si>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</si>
  <si>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</si>
  <si>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</si>
  <si>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</si>
  <si>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</si>
  <si>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</si>
  <si>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</si>
  <si>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</si>
  <si>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</si>
  <si>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</si>
  <si>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</si>
  <si>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</si>
  <si>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</si>
  <si>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</si>
  <si>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</si>
  <si>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</si>
  <si>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</si>
  <si>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</si>
  <si>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</si>
  <si>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</si>
  <si>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</si>
  <si>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</si>
  <si>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</si>
  <si>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</si>
  <si>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</si>
  <si>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</si>
  <si>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</si>
  <si>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</si>
  <si>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</si>
  <si>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</si>
  <si>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</si>
  <si>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</si>
  <si>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</si>
  <si>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</si>
  <si>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</si>
  <si>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</si>
  <si>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</si>
  <si>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</si>
  <si>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</si>
  <si>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</si>
  <si>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</si>
  <si>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</si>
  <si>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</si>
  <si>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</si>
  <si>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</si>
  <si>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</si>
  <si>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</si>
  <si>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</si>
  <si>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</si>
  <si>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</si>
  <si>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</si>
  <si>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</si>
  <si>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</si>
  <si>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</si>
  <si>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</si>
  <si>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</si>
  <si>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</si>
  <si>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</si>
  <si>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</si>
  <si>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</si>
  <si>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</si>
  <si>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</si>
  <si>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</si>
  <si>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</si>
  <si>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</si>
  <si>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</si>
  <si>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</si>
  <si>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</si>
  <si>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</si>
  <si>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</si>
  <si>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</si>
  <si>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</si>
  <si>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</si>
  <si>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</si>
  <si>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</si>
  <si>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</si>
  <si>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</si>
  <si>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</si>
  <si>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</si>
  <si>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</si>
  <si>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</si>
  <si>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</si>
  <si>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</si>
  <si>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</si>
  <si>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</si>
  <si>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</si>
  <si>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</si>
  <si>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</si>
  <si>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</si>
  <si>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</si>
  <si>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</si>
  <si>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</si>
  <si>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</si>
  <si>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</si>
  <si>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</si>
  <si>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</si>
  <si>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</si>
  <si>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</si>
  <si>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</si>
  <si>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</si>
  <si>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</si>
  <si>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</si>
  <si>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</si>
  <si>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</si>
  <si>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</si>
  <si>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</si>
  <si>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</si>
  <si>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</si>
  <si>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</si>
  <si>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</si>
  <si>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</si>
  <si>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</si>
  <si>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</si>
  <si>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</si>
  <si>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</si>
  <si>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</si>
  <si>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</si>
  <si>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</si>
  <si>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</si>
  <si>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>Semillas, cultivos, plantas y árboles  que generan productos  recurrentes</t>
  </si>
  <si>
    <t>Encargado de Presupuesto</t>
  </si>
  <si>
    <t>2.1.1.5.01</t>
  </si>
  <si>
    <t>2.1.4.2</t>
  </si>
  <si>
    <t>2.1.4.2.04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</si>
  <si>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</si>
  <si>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</si>
  <si>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</si>
  <si>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</si>
  <si>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</si>
  <si>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</si>
  <si>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</si>
  <si>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</si>
  <si>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>2.3.9.1.02</t>
  </si>
  <si>
    <t>2.4.9.1</t>
  </si>
  <si>
    <t>2.4.9.1.03</t>
  </si>
  <si>
    <t>2.6.3.1</t>
  </si>
  <si>
    <t>2.6.3.1.01</t>
  </si>
  <si>
    <t>Otras  Gratificaciones y Bonificaciones</t>
  </si>
  <si>
    <t xml:space="preserve">Otras  Gratificaciones </t>
  </si>
  <si>
    <t>Pasajes y gastos de transporte</t>
  </si>
  <si>
    <t>Almacenaje</t>
  </si>
  <si>
    <t>Mantenimiento y reparación de equipo educacionales y recreación</t>
  </si>
  <si>
    <t xml:space="preserve"> Limpieza e higiene</t>
  </si>
  <si>
    <t>Textos de enseñanza</t>
  </si>
  <si>
    <t>Materiales de limpieza e higiene personal</t>
  </si>
  <si>
    <t>Bonos para útiles diversos</t>
  </si>
  <si>
    <t>Transferencias corrientes destinadas a otras instituciones públicas</t>
  </si>
  <si>
    <t>Transferencias corrientes  a otras instituciones públicas destinadas a gasto</t>
  </si>
  <si>
    <t xml:space="preserve"> Equipo médico y de laboratorio </t>
  </si>
  <si>
    <t>Fernando Pichardo Taveras</t>
  </si>
  <si>
    <t xml:space="preserve">PREPARADO POR </t>
  </si>
  <si>
    <t>Yohanny Rachel Zapata Reyes</t>
  </si>
  <si>
    <t xml:space="preserve">REVISADO POR </t>
  </si>
  <si>
    <t xml:space="preserve">APROBADO POR </t>
  </si>
  <si>
    <t xml:space="preserve"> Elpidio José García Álvarez</t>
  </si>
  <si>
    <t xml:space="preserve">         Sub-Director Administrativo y Financiero </t>
  </si>
  <si>
    <t>Al 28 de Febrero</t>
  </si>
  <si>
    <t>Febrero</t>
  </si>
  <si>
    <t>2.2.3.2</t>
  </si>
  <si>
    <t>2.2.3.2.01</t>
  </si>
  <si>
    <t>Viáticos fuera del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</si>
</sst>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43" fontId="8" fillId="0" borderId="0" xfId="1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top"/>
    </xf>
    <xf numFmtId="43" fontId="10" fillId="0" borderId="0" xfId="1" applyFont="1" applyFill="1" applyBorder="1" applyAlignment="1">
      <alignment vertical="top"/>
    </xf>
    <xf numFmtId="43" fontId="10" fillId="0" borderId="0" xfId="1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43" fontId="14" fillId="0" borderId="0" xfId="1" applyFont="1" applyFill="1" applyBorder="1" applyAlignment="1">
      <alignment vertical="top"/>
    </xf>
    <xf numFmtId="0" fontId="15" fillId="0" borderId="0" xfId="0" applyFont="1"/>
    <xf numFmtId="0" fontId="16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43" fontId="16" fillId="2" borderId="0" xfId="1" applyFont="1" applyFill="1" applyBorder="1" applyAlignment="1">
      <alignment horizontal="center" wrapText="1"/>
    </xf>
    <xf numFmtId="4" fontId="16" fillId="2" borderId="0" xfId="0" applyNumberFormat="1" applyFont="1" applyFill="1" applyBorder="1" applyAlignment="1">
      <alignment horizontal="center" shrinkToFit="1"/>
    </xf>
    <xf numFmtId="164" fontId="16" fillId="2" borderId="0" xfId="0" applyNumberFormat="1" applyFont="1" applyFill="1" applyBorder="1" applyAlignment="1">
      <alignment horizontal="center" vertical="top" shrinkToFit="1"/>
    </xf>
    <xf numFmtId="0" fontId="17" fillId="3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vertical="top"/>
    </xf>
    <xf numFmtId="43" fontId="17" fillId="3" borderId="0" xfId="1" applyFont="1" applyFill="1" applyBorder="1" applyAlignment="1">
      <alignment horizontal="left" vertical="top"/>
    </xf>
    <xf numFmtId="43" fontId="9" fillId="5" borderId="0" xfId="0" applyNumberFormat="1" applyFont="1" applyFill="1" applyBorder="1" applyAlignment="1">
      <alignment vertical="top"/>
    </xf>
    <xf numFmtId="43" fontId="17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vertical="top"/>
    </xf>
    <xf numFmtId="43" fontId="12" fillId="3" borderId="0" xfId="1" applyFont="1" applyFill="1" applyBorder="1" applyAlignment="1">
      <alignment horizontal="left" vertical="top"/>
    </xf>
    <xf numFmtId="43" fontId="14" fillId="5" borderId="0" xfId="1" applyFont="1" applyFill="1" applyBorder="1" applyAlignment="1">
      <alignment vertical="top"/>
    </xf>
    <xf numFmtId="43" fontId="12" fillId="3" borderId="0" xfId="1" applyFont="1" applyFill="1" applyBorder="1" applyAlignment="1">
      <alignment horizontal="right" shrinkToFit="1"/>
    </xf>
    <xf numFmtId="43" fontId="9" fillId="5" borderId="0" xfId="1" applyFont="1" applyFill="1" applyBorder="1" applyAlignment="1">
      <alignment vertical="top"/>
    </xf>
    <xf numFmtId="43" fontId="17" fillId="3" borderId="0" xfId="1" applyFont="1" applyFill="1" applyBorder="1" applyAlignment="1">
      <alignment horizontal="right" shrinkToFit="1"/>
    </xf>
    <xf numFmtId="43" fontId="10" fillId="0" borderId="0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top"/>
    </xf>
    <xf numFmtId="43" fontId="12" fillId="0" borderId="0" xfId="0" applyNumberFormat="1" applyFont="1" applyFill="1" applyBorder="1" applyAlignment="1">
      <alignment horizontal="center" vertical="top"/>
    </xf>
    <xf numFmtId="43" fontId="16" fillId="2" borderId="0" xfId="1" applyFont="1" applyFill="1" applyBorder="1" applyAlignment="1">
      <alignment wrapText="1"/>
    </xf>
    <xf numFmtId="4" fontId="16" fillId="2" borderId="0" xfId="0" applyNumberFormat="1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65"/>
  <sheetViews>
    <sheetView showGridLines="0" tabSelected="1" view="pageBreakPreview" zoomScale="94" zoomScaleNormal="94" zoomScaleSheetLayoutView="94" workbookViewId="0">
      <selection activeCell="A250" sqref="A250"/>
    </sheetView>
  </sheetViews>
  <sheetFormatPr baseColWidth="10" defaultColWidth="8.83203125" defaultRowHeight="12.75" outlineLevelCol="1" x14ac:dyDescent="0.2"/>
  <cols>
    <col min="1" max="1" width="36" style="1" customWidth="1"/>
    <col min="2" max="2" width="89" style="3" bestFit="1" customWidth="1"/>
    <col min="3" max="3" width="41.5" style="2" customWidth="1" outlineLevel="1"/>
    <col min="4" max="4" width="58.33203125" style="2" customWidth="1" outlineLevel="1"/>
    <col min="5" max="5" width="48.83203125" style="2" customWidth="1" outlineLevel="1"/>
    <col min="6" max="6" width="51.5" style="1" customWidth="1"/>
    <col min="7" max="7" width="36.83203125" style="1" customWidth="1"/>
    <col min="8" max="8" width="40.1640625" style="1" customWidth="1"/>
    <col min="9" max="9" width="43" style="1" customWidth="1"/>
    <col min="10" max="16384" width="8.83203125" style="1"/>
  </cols>
  <sheetData>
    <row r="3" spans="1:9" ht="15.75" x14ac:dyDescent="0.2">
      <c r="F3" s="51" t="s">
        <v>9</v>
      </c>
      <c r="G3" s="51"/>
    </row>
    <row r="4" spans="1:9" ht="15.75" x14ac:dyDescent="0.2">
      <c r="F4" s="50">
        <v>2025</v>
      </c>
      <c r="G4" s="54"/>
    </row>
    <row r="5" spans="1:9" ht="15.75" x14ac:dyDescent="0.2">
      <c r="F5" s="50" t="s">
        <v>8</v>
      </c>
      <c r="G5" s="50"/>
    </row>
    <row r="6" spans="1:9" ht="15.75" x14ac:dyDescent="0.2">
      <c r="F6" s="50" t="s">
        <v>430</v>
      </c>
      <c r="G6" s="50"/>
    </row>
    <row r="7" spans="1:9" ht="15.75" x14ac:dyDescent="0.2">
      <c r="F7" s="51" t="s">
        <v>7</v>
      </c>
      <c r="G7" s="53"/>
    </row>
    <row r="9" spans="1:9" ht="15.75" x14ac:dyDescent="0.25">
      <c r="A9" s="32" t="s">
        <v>6</v>
      </c>
      <c r="B9" s="33" t="s">
        <v>5</v>
      </c>
      <c r="C9" s="33" t="s">
        <v>4</v>
      </c>
      <c r="D9" s="34" t="s">
        <v>3</v>
      </c>
      <c r="E9" s="34" t="s">
        <v>2</v>
      </c>
      <c r="F9" s="56" t="s">
        <v>1</v>
      </c>
      <c r="G9" s="35" t="s">
        <v>431</v>
      </c>
      <c r="H9" s="35" t="s">
        <v>0</v>
      </c>
    </row>
    <row r="10" spans="1:9" s="4" customFormat="1" ht="15.75" x14ac:dyDescent="0.25">
      <c r="A10" s="36">
        <v>1</v>
      </c>
      <c r="B10" s="33" t="s">
        <v>11</v>
      </c>
      <c r="C10" s="55">
        <f t="shared" ref="C10:H10" si="0">+C11+C13+C16+C18+C22+C28+C30+C32+C34+C36+C38+C40+C42+C44+C46+C49+C51+C53+C55+C57+C59+C61+C64+C67+C69+C71+C73+C75+C77+C79+C82+C89+C91+C94+C96+C102+C104+C106+C109+C111+C113+C115+C117+C119+C121+C123+C125+C127+C129+C131+C133+C135+C137+C141+C144+C147+C150+C156+C161+C164+C167+C169+C171+C173+C175+C178+C183+C185+C187+C189+C191+C193+C195+C197+C199+C201+C203+C205+C207+C209+C211+C213+C215+C217+C219+C221+C223+C226+C228+C230+C232+C234+C236+C238+C240+C242+C244+C246+C248</f>
        <v>3623218413</v>
      </c>
      <c r="D10" s="34">
        <f t="shared" si="0"/>
        <v>902877</v>
      </c>
      <c r="E10" s="34">
        <f t="shared" si="0"/>
        <v>3624121290</v>
      </c>
      <c r="F10" s="34">
        <f t="shared" si="0"/>
        <v>218905118.24999997</v>
      </c>
      <c r="G10" s="34">
        <f t="shared" si="0"/>
        <v>228269804.81999996</v>
      </c>
      <c r="H10" s="34">
        <f t="shared" si="0"/>
        <v>3176946366.9300003</v>
      </c>
      <c r="I10" s="12"/>
    </row>
    <row r="11" spans="1:9" s="4" customFormat="1" ht="15.75" x14ac:dyDescent="0.25">
      <c r="A11" s="37" t="s">
        <v>12</v>
      </c>
      <c r="B11" s="38" t="s">
        <v>13</v>
      </c>
      <c r="C11" s="39">
        <f>+C12</f>
        <v>1021102270</v>
      </c>
      <c r="D11" s="40">
        <f>+D12</f>
        <v>-1084670</v>
      </c>
      <c r="E11" s="39">
        <f>+E12</f>
        <v>1020017600</v>
      </c>
      <c r="F11" s="41">
        <f>+F12</f>
        <v>84156872.200000003</v>
      </c>
      <c r="G11" s="41">
        <f>+G12</f>
        <v>83151222.620000005</v>
      </c>
      <c r="H11" s="41">
        <f>+E11-F11-G11</f>
        <v>852709505.17999995</v>
      </c>
    </row>
    <row r="12" spans="1:9" s="4" customFormat="1" ht="15.75" x14ac:dyDescent="0.25">
      <c r="A12" s="42" t="s">
        <v>14</v>
      </c>
      <c r="B12" s="43" t="s">
        <v>15</v>
      </c>
      <c r="C12" s="44">
        <v>1021102270</v>
      </c>
      <c r="D12" s="45">
        <v>-1084670</v>
      </c>
      <c r="E12" s="44">
        <v>1020017600</v>
      </c>
      <c r="F12" s="46">
        <v>84156872.200000003</v>
      </c>
      <c r="G12" s="46">
        <v>83151222.620000005</v>
      </c>
      <c r="H12" s="46">
        <f>+E12-F12-G12</f>
        <v>852709505.17999995</v>
      </c>
      <c r="I12" s="13"/>
    </row>
    <row r="13" spans="1:9" ht="15.75" x14ac:dyDescent="0.25">
      <c r="A13" s="37" t="s">
        <v>16</v>
      </c>
      <c r="B13" s="38" t="s">
        <v>17</v>
      </c>
      <c r="C13" s="39">
        <f>+C14+C15</f>
        <v>1025725730</v>
      </c>
      <c r="D13" s="47">
        <f>+D14+D15</f>
        <v>5604670</v>
      </c>
      <c r="E13" s="39">
        <f>+E14+E15</f>
        <v>1031330400</v>
      </c>
      <c r="F13" s="48">
        <f>+F14+F15</f>
        <v>85603155</v>
      </c>
      <c r="G13" s="48">
        <f>+G14+G15</f>
        <v>84405955</v>
      </c>
      <c r="H13" s="48">
        <f t="shared" ref="H13:H75" si="1">+E13-F13-G13</f>
        <v>861321290</v>
      </c>
    </row>
    <row r="14" spans="1:9" s="4" customFormat="1" ht="15.75" x14ac:dyDescent="0.25">
      <c r="A14" s="42" t="s">
        <v>18</v>
      </c>
      <c r="B14" s="43" t="s">
        <v>19</v>
      </c>
      <c r="C14" s="44">
        <v>132000000</v>
      </c>
      <c r="D14" s="45">
        <v>11330400</v>
      </c>
      <c r="E14" s="44">
        <v>143330400</v>
      </c>
      <c r="F14" s="46">
        <v>11764200</v>
      </c>
      <c r="G14" s="46">
        <v>11173000</v>
      </c>
      <c r="H14" s="46">
        <f t="shared" si="1"/>
        <v>120393200</v>
      </c>
    </row>
    <row r="15" spans="1:9" ht="15.75" x14ac:dyDescent="0.25">
      <c r="A15" s="42" t="s">
        <v>20</v>
      </c>
      <c r="B15" s="43" t="s">
        <v>21</v>
      </c>
      <c r="C15" s="44">
        <v>893725730</v>
      </c>
      <c r="D15" s="45">
        <v>-5725730</v>
      </c>
      <c r="E15" s="44">
        <v>888000000</v>
      </c>
      <c r="F15" s="46">
        <v>73838955</v>
      </c>
      <c r="G15" s="46">
        <v>73232955</v>
      </c>
      <c r="H15" s="46">
        <f t="shared" si="1"/>
        <v>740928090</v>
      </c>
    </row>
    <row r="16" spans="1:9" ht="15.75" x14ac:dyDescent="0.25">
      <c r="A16" s="37" t="s">
        <v>22</v>
      </c>
      <c r="B16" s="38" t="s">
        <v>23</v>
      </c>
      <c r="C16" s="39">
        <f>+C17</f>
        <v>172122383</v>
      </c>
      <c r="D16" s="47">
        <f>+D17</f>
        <v>0</v>
      </c>
      <c r="E16" s="39">
        <f>+E17</f>
        <v>172122383</v>
      </c>
      <c r="F16" s="48">
        <f>+F17</f>
        <v>0</v>
      </c>
      <c r="G16" s="48">
        <f>+G17</f>
        <v>0</v>
      </c>
      <c r="H16" s="48">
        <f t="shared" si="1"/>
        <v>172122383</v>
      </c>
    </row>
    <row r="17" spans="1:8" s="4" customFormat="1" ht="15.75" x14ac:dyDescent="0.25">
      <c r="A17" s="42" t="s">
        <v>24</v>
      </c>
      <c r="B17" s="43" t="s">
        <v>25</v>
      </c>
      <c r="C17" s="44">
        <v>172122383</v>
      </c>
      <c r="D17" s="45">
        <v>0</v>
      </c>
      <c r="E17" s="44">
        <v>172122383</v>
      </c>
      <c r="F17" s="46">
        <v>0</v>
      </c>
      <c r="G17" s="46">
        <v>0</v>
      </c>
      <c r="H17" s="46">
        <f t="shared" si="1"/>
        <v>172122383</v>
      </c>
    </row>
    <row r="18" spans="1:8" ht="15.75" x14ac:dyDescent="0.25">
      <c r="A18" s="37" t="s">
        <v>26</v>
      </c>
      <c r="B18" s="38" t="s">
        <v>27</v>
      </c>
      <c r="C18" s="39">
        <f>+C19+C20+C21</f>
        <v>26000000</v>
      </c>
      <c r="D18" s="47">
        <f>+D19+D20+D21</f>
        <v>-2000000</v>
      </c>
      <c r="E18" s="39">
        <f>+E19+E20+E21</f>
        <v>24000000</v>
      </c>
      <c r="F18" s="48">
        <f>+F19+F20+F21</f>
        <v>0</v>
      </c>
      <c r="G18" s="48">
        <f>+G19+G20+G21</f>
        <v>265420.17</v>
      </c>
      <c r="H18" s="48">
        <f t="shared" si="1"/>
        <v>23734579.829999998</v>
      </c>
    </row>
    <row r="19" spans="1:8" s="4" customFormat="1" ht="15.75" x14ac:dyDescent="0.25">
      <c r="A19" s="42" t="s">
        <v>395</v>
      </c>
      <c r="B19" s="43" t="s">
        <v>27</v>
      </c>
      <c r="C19" s="44">
        <v>1000000</v>
      </c>
      <c r="D19" s="45">
        <v>0</v>
      </c>
      <c r="E19" s="44">
        <v>1000000</v>
      </c>
      <c r="F19" s="46">
        <v>0</v>
      </c>
      <c r="G19" s="46">
        <v>0</v>
      </c>
      <c r="H19" s="46">
        <f t="shared" si="1"/>
        <v>1000000</v>
      </c>
    </row>
    <row r="20" spans="1:8" ht="15.75" x14ac:dyDescent="0.25">
      <c r="A20" s="42" t="s">
        <v>28</v>
      </c>
      <c r="B20" s="43" t="s">
        <v>29</v>
      </c>
      <c r="C20" s="44">
        <v>11000000</v>
      </c>
      <c r="D20" s="45">
        <v>0</v>
      </c>
      <c r="E20" s="44">
        <v>11000000</v>
      </c>
      <c r="F20" s="46">
        <v>0</v>
      </c>
      <c r="G20" s="46">
        <v>150000</v>
      </c>
      <c r="H20" s="46">
        <f t="shared" si="1"/>
        <v>10850000</v>
      </c>
    </row>
    <row r="21" spans="1:8" ht="15.75" x14ac:dyDescent="0.25">
      <c r="A21" s="42" t="s">
        <v>30</v>
      </c>
      <c r="B21" s="43" t="s">
        <v>31</v>
      </c>
      <c r="C21" s="44">
        <v>14000000</v>
      </c>
      <c r="D21" s="45">
        <v>-2000000</v>
      </c>
      <c r="E21" s="44">
        <v>12000000</v>
      </c>
      <c r="F21" s="46">
        <v>0</v>
      </c>
      <c r="G21" s="46">
        <v>115420.17</v>
      </c>
      <c r="H21" s="46">
        <f t="shared" si="1"/>
        <v>11884579.83</v>
      </c>
    </row>
    <row r="22" spans="1:8" s="4" customFormat="1" ht="15.75" x14ac:dyDescent="0.25">
      <c r="A22" s="37" t="s">
        <v>32</v>
      </c>
      <c r="B22" s="38" t="s">
        <v>33</v>
      </c>
      <c r="C22" s="39">
        <f>+C23+C24+C25+C26+C27</f>
        <v>270138000</v>
      </c>
      <c r="D22" s="47">
        <f>+D23+D24+D25+D26+D27</f>
        <v>0</v>
      </c>
      <c r="E22" s="39">
        <f>+E23+E24+E25+E26+E27</f>
        <v>270138000</v>
      </c>
      <c r="F22" s="48">
        <f>+F23+F24+F25+F26+F27</f>
        <v>6237699.1600000001</v>
      </c>
      <c r="G22" s="48">
        <f>+G23+G24+G25+G26+G27</f>
        <v>6880585.8799999999</v>
      </c>
      <c r="H22" s="48">
        <f t="shared" si="1"/>
        <v>257019714.96000001</v>
      </c>
    </row>
    <row r="23" spans="1:8" ht="15.75" x14ac:dyDescent="0.25">
      <c r="A23" s="42" t="s">
        <v>34</v>
      </c>
      <c r="B23" s="43" t="s">
        <v>35</v>
      </c>
      <c r="C23" s="44">
        <v>20000000</v>
      </c>
      <c r="D23" s="45">
        <v>0</v>
      </c>
      <c r="E23" s="44">
        <v>20000000</v>
      </c>
      <c r="F23" s="46">
        <v>448969.16</v>
      </c>
      <c r="G23" s="46">
        <v>1101855.8799999999</v>
      </c>
      <c r="H23" s="46">
        <f t="shared" si="1"/>
        <v>18449174.960000001</v>
      </c>
    </row>
    <row r="24" spans="1:8" ht="15.75" x14ac:dyDescent="0.25">
      <c r="A24" s="42" t="s">
        <v>36</v>
      </c>
      <c r="B24" s="43" t="s">
        <v>37</v>
      </c>
      <c r="C24" s="44">
        <v>1000000</v>
      </c>
      <c r="D24" s="45">
        <v>0</v>
      </c>
      <c r="E24" s="44">
        <v>1000000</v>
      </c>
      <c r="F24" s="46">
        <v>70000</v>
      </c>
      <c r="G24" s="46">
        <v>70000</v>
      </c>
      <c r="H24" s="46">
        <f t="shared" si="1"/>
        <v>860000</v>
      </c>
    </row>
    <row r="25" spans="1:8" ht="15.75" x14ac:dyDescent="0.25">
      <c r="A25" s="42" t="s">
        <v>38</v>
      </c>
      <c r="B25" s="43" t="s">
        <v>39</v>
      </c>
      <c r="C25" s="44">
        <v>78000000</v>
      </c>
      <c r="D25" s="45">
        <v>0</v>
      </c>
      <c r="E25" s="44">
        <v>78000000</v>
      </c>
      <c r="F25" s="46">
        <v>5718730</v>
      </c>
      <c r="G25" s="46">
        <v>5708730</v>
      </c>
      <c r="H25" s="46">
        <f t="shared" si="1"/>
        <v>66572540</v>
      </c>
    </row>
    <row r="26" spans="1:8" ht="15.75" x14ac:dyDescent="0.25">
      <c r="A26" s="42" t="s">
        <v>40</v>
      </c>
      <c r="B26" s="43" t="s">
        <v>41</v>
      </c>
      <c r="C26" s="44">
        <v>85569000</v>
      </c>
      <c r="D26" s="45">
        <v>0</v>
      </c>
      <c r="E26" s="44">
        <v>85569000</v>
      </c>
      <c r="F26" s="46">
        <v>0</v>
      </c>
      <c r="G26" s="46">
        <v>0</v>
      </c>
      <c r="H26" s="46">
        <f t="shared" si="1"/>
        <v>85569000</v>
      </c>
    </row>
    <row r="27" spans="1:8" s="4" customFormat="1" ht="15.75" x14ac:dyDescent="0.25">
      <c r="A27" s="42" t="s">
        <v>42</v>
      </c>
      <c r="B27" s="43" t="s">
        <v>43</v>
      </c>
      <c r="C27" s="44">
        <v>85569000</v>
      </c>
      <c r="D27" s="45">
        <v>0</v>
      </c>
      <c r="E27" s="44">
        <v>85569000</v>
      </c>
      <c r="F27" s="46">
        <v>0</v>
      </c>
      <c r="G27" s="46">
        <v>0</v>
      </c>
      <c r="H27" s="46">
        <f t="shared" si="1"/>
        <v>85569000</v>
      </c>
    </row>
    <row r="28" spans="1:8" s="4" customFormat="1" ht="15.75" x14ac:dyDescent="0.25">
      <c r="A28" s="37" t="s">
        <v>396</v>
      </c>
      <c r="B28" s="38" t="s">
        <v>411</v>
      </c>
      <c r="C28" s="39">
        <f>+C29</f>
        <v>15380000</v>
      </c>
      <c r="D28" s="47">
        <f>+D29</f>
        <v>-2520000</v>
      </c>
      <c r="E28" s="39">
        <f>+E29</f>
        <v>12860000</v>
      </c>
      <c r="F28" s="48">
        <f>+F29</f>
        <v>0</v>
      </c>
      <c r="G28" s="48">
        <f>+G29</f>
        <v>0</v>
      </c>
      <c r="H28" s="48">
        <f t="shared" si="1"/>
        <v>12860000</v>
      </c>
    </row>
    <row r="29" spans="1:8" s="4" customFormat="1" ht="15.75" x14ac:dyDescent="0.25">
      <c r="A29" s="42" t="s">
        <v>397</v>
      </c>
      <c r="B29" s="43" t="s">
        <v>412</v>
      </c>
      <c r="C29" s="44">
        <v>15380000</v>
      </c>
      <c r="D29" s="45">
        <v>-2520000</v>
      </c>
      <c r="E29" s="44">
        <v>12860000</v>
      </c>
      <c r="F29" s="46">
        <v>0</v>
      </c>
      <c r="G29" s="46">
        <v>0</v>
      </c>
      <c r="H29" s="46">
        <f t="shared" si="1"/>
        <v>12860000</v>
      </c>
    </row>
    <row r="30" spans="1:8" ht="15.75" x14ac:dyDescent="0.25">
      <c r="A30" s="37" t="s">
        <v>44</v>
      </c>
      <c r="B30" s="38" t="s">
        <v>45</v>
      </c>
      <c r="C30" s="39">
        <f>+C31</f>
        <v>135761305</v>
      </c>
      <c r="D30" s="47">
        <f>+D31</f>
        <v>0</v>
      </c>
      <c r="E30" s="39">
        <f>+E31</f>
        <v>135761305</v>
      </c>
      <c r="F30" s="48">
        <f>+F31</f>
        <v>11181755.1</v>
      </c>
      <c r="G30" s="48">
        <f>+G31</f>
        <v>11067489.17</v>
      </c>
      <c r="H30" s="48">
        <f t="shared" si="1"/>
        <v>113512060.73</v>
      </c>
    </row>
    <row r="31" spans="1:8" s="4" customFormat="1" ht="15.75" x14ac:dyDescent="0.25">
      <c r="A31" s="42" t="s">
        <v>46</v>
      </c>
      <c r="B31" s="43" t="s">
        <v>45</v>
      </c>
      <c r="C31" s="44">
        <v>135761305</v>
      </c>
      <c r="D31" s="45">
        <v>0</v>
      </c>
      <c r="E31" s="44">
        <v>135761305</v>
      </c>
      <c r="F31" s="46">
        <v>11181755.1</v>
      </c>
      <c r="G31" s="46">
        <v>11067489.17</v>
      </c>
      <c r="H31" s="46">
        <f t="shared" si="1"/>
        <v>113512060.73</v>
      </c>
    </row>
    <row r="32" spans="1:8" ht="15.75" x14ac:dyDescent="0.25">
      <c r="A32" s="37" t="s">
        <v>47</v>
      </c>
      <c r="B32" s="38" t="s">
        <v>48</v>
      </c>
      <c r="C32" s="39">
        <f>+C33</f>
        <v>135952788</v>
      </c>
      <c r="D32" s="47">
        <f>+D33</f>
        <v>0</v>
      </c>
      <c r="E32" s="39">
        <f>+E33</f>
        <v>135952788</v>
      </c>
      <c r="F32" s="48">
        <f>+F33</f>
        <v>11217702.939999999</v>
      </c>
      <c r="G32" s="48">
        <f>+G33</f>
        <v>11103275.82</v>
      </c>
      <c r="H32" s="48">
        <f t="shared" si="1"/>
        <v>113631809.24000001</v>
      </c>
    </row>
    <row r="33" spans="1:8" s="4" customFormat="1" ht="15.75" x14ac:dyDescent="0.25">
      <c r="A33" s="42" t="s">
        <v>49</v>
      </c>
      <c r="B33" s="43" t="s">
        <v>48</v>
      </c>
      <c r="C33" s="44">
        <v>135952788</v>
      </c>
      <c r="D33" s="45">
        <v>0</v>
      </c>
      <c r="E33" s="44">
        <v>135952788</v>
      </c>
      <c r="F33" s="46">
        <v>11217702.939999999</v>
      </c>
      <c r="G33" s="46">
        <v>11103275.82</v>
      </c>
      <c r="H33" s="46">
        <f t="shared" si="1"/>
        <v>113631809.24000001</v>
      </c>
    </row>
    <row r="34" spans="1:8" ht="15.75" x14ac:dyDescent="0.25">
      <c r="A34" s="37" t="s">
        <v>50</v>
      </c>
      <c r="B34" s="38" t="s">
        <v>51</v>
      </c>
      <c r="C34" s="39">
        <f>+C35</f>
        <v>21063108</v>
      </c>
      <c r="D34" s="47">
        <f>+D35</f>
        <v>0</v>
      </c>
      <c r="E34" s="39">
        <f>+E35</f>
        <v>21063108</v>
      </c>
      <c r="F34" s="48">
        <f>+F35</f>
        <v>1677107.15</v>
      </c>
      <c r="G34" s="48">
        <f>+G35</f>
        <v>1657895.99</v>
      </c>
      <c r="H34" s="48">
        <f t="shared" si="1"/>
        <v>17728104.860000003</v>
      </c>
    </row>
    <row r="35" spans="1:8" s="4" customFormat="1" ht="15.75" x14ac:dyDescent="0.25">
      <c r="A35" s="42" t="s">
        <v>52</v>
      </c>
      <c r="B35" s="43" t="s">
        <v>51</v>
      </c>
      <c r="C35" s="44">
        <v>21063108</v>
      </c>
      <c r="D35" s="45">
        <v>0</v>
      </c>
      <c r="E35" s="44">
        <v>21063108</v>
      </c>
      <c r="F35" s="46">
        <v>1677107.15</v>
      </c>
      <c r="G35" s="46">
        <v>1657895.99</v>
      </c>
      <c r="H35" s="46">
        <f t="shared" si="1"/>
        <v>17728104.860000003</v>
      </c>
    </row>
    <row r="36" spans="1:8" ht="15.75" x14ac:dyDescent="0.25">
      <c r="A36" s="37" t="s">
        <v>53</v>
      </c>
      <c r="B36" s="38" t="s">
        <v>54</v>
      </c>
      <c r="C36" s="39">
        <f>+C37</f>
        <v>96846513</v>
      </c>
      <c r="D36" s="47">
        <f>+D37</f>
        <v>0</v>
      </c>
      <c r="E36" s="39">
        <f>+E37</f>
        <v>96846513</v>
      </c>
      <c r="F36" s="48">
        <f>+F37</f>
        <v>6451863.5700000003</v>
      </c>
      <c r="G36" s="48">
        <f>+G37</f>
        <v>6645088.79</v>
      </c>
      <c r="H36" s="48">
        <f t="shared" si="1"/>
        <v>83749560.640000001</v>
      </c>
    </row>
    <row r="37" spans="1:8" s="4" customFormat="1" ht="15.75" x14ac:dyDescent="0.25">
      <c r="A37" s="42" t="s">
        <v>55</v>
      </c>
      <c r="B37" s="43" t="s">
        <v>54</v>
      </c>
      <c r="C37" s="44">
        <v>96846513</v>
      </c>
      <c r="D37" s="45">
        <v>0</v>
      </c>
      <c r="E37" s="44">
        <v>96846513</v>
      </c>
      <c r="F37" s="46">
        <v>6451863.5700000003</v>
      </c>
      <c r="G37" s="46">
        <v>6645088.79</v>
      </c>
      <c r="H37" s="46">
        <f t="shared" si="1"/>
        <v>83749560.640000001</v>
      </c>
    </row>
    <row r="38" spans="1:8" s="4" customFormat="1" ht="15.75" x14ac:dyDescent="0.25">
      <c r="A38" s="37" t="s">
        <v>56</v>
      </c>
      <c r="B38" s="38" t="s">
        <v>57</v>
      </c>
      <c r="C38" s="39">
        <f>+C39</f>
        <v>61881437</v>
      </c>
      <c r="D38" s="47">
        <f>+D39</f>
        <v>0</v>
      </c>
      <c r="E38" s="39">
        <f>+E39</f>
        <v>61881437</v>
      </c>
      <c r="F38" s="48">
        <f>+F39</f>
        <v>3172656.9</v>
      </c>
      <c r="G38" s="48">
        <f>+G39</f>
        <v>3444660.03</v>
      </c>
      <c r="H38" s="48">
        <f t="shared" si="1"/>
        <v>55264120.07</v>
      </c>
    </row>
    <row r="39" spans="1:8" s="4" customFormat="1" ht="15.75" x14ac:dyDescent="0.25">
      <c r="A39" s="42" t="s">
        <v>58</v>
      </c>
      <c r="B39" s="43" t="s">
        <v>57</v>
      </c>
      <c r="C39" s="44">
        <v>61881437</v>
      </c>
      <c r="D39" s="45">
        <v>0</v>
      </c>
      <c r="E39" s="44">
        <v>61881437</v>
      </c>
      <c r="F39" s="46">
        <v>3172656.9</v>
      </c>
      <c r="G39" s="46">
        <v>3444660.03</v>
      </c>
      <c r="H39" s="46">
        <f t="shared" si="1"/>
        <v>55264120.07</v>
      </c>
    </row>
    <row r="40" spans="1:8" s="4" customFormat="1" ht="15.75" x14ac:dyDescent="0.25">
      <c r="A40" s="37" t="s">
        <v>59</v>
      </c>
      <c r="B40" s="38" t="s">
        <v>60</v>
      </c>
      <c r="C40" s="39">
        <f>+C41</f>
        <v>62112774</v>
      </c>
      <c r="D40" s="47">
        <f>+D41</f>
        <v>0</v>
      </c>
      <c r="E40" s="39">
        <f>+E41</f>
        <v>62112774</v>
      </c>
      <c r="F40" s="48">
        <f>+F41</f>
        <v>3153731.1</v>
      </c>
      <c r="G40" s="48">
        <f>+G41</f>
        <v>2959596.66</v>
      </c>
      <c r="H40" s="48">
        <f t="shared" si="1"/>
        <v>55999446.239999995</v>
      </c>
    </row>
    <row r="41" spans="1:8" ht="15.75" x14ac:dyDescent="0.25">
      <c r="A41" s="42" t="s">
        <v>61</v>
      </c>
      <c r="B41" s="43" t="s">
        <v>62</v>
      </c>
      <c r="C41" s="44">
        <v>62112774</v>
      </c>
      <c r="D41" s="45">
        <v>0</v>
      </c>
      <c r="E41" s="44">
        <v>62112774</v>
      </c>
      <c r="F41" s="46">
        <v>3153731.1</v>
      </c>
      <c r="G41" s="46">
        <v>2959596.66</v>
      </c>
      <c r="H41" s="46">
        <f t="shared" si="1"/>
        <v>55999446.239999995</v>
      </c>
    </row>
    <row r="42" spans="1:8" s="4" customFormat="1" ht="15.75" x14ac:dyDescent="0.25">
      <c r="A42" s="37" t="s">
        <v>63</v>
      </c>
      <c r="B42" s="38" t="s">
        <v>64</v>
      </c>
      <c r="C42" s="39">
        <f>+C43</f>
        <v>338000</v>
      </c>
      <c r="D42" s="47">
        <f>+D43</f>
        <v>0</v>
      </c>
      <c r="E42" s="39">
        <f>+E43</f>
        <v>338000</v>
      </c>
      <c r="F42" s="48">
        <f>+F43</f>
        <v>0</v>
      </c>
      <c r="G42" s="48">
        <f>+G43</f>
        <v>0</v>
      </c>
      <c r="H42" s="48">
        <f t="shared" si="1"/>
        <v>338000</v>
      </c>
    </row>
    <row r="43" spans="1:8" ht="15.75" x14ac:dyDescent="0.25">
      <c r="A43" s="42" t="s">
        <v>65</v>
      </c>
      <c r="B43" s="43" t="s">
        <v>64</v>
      </c>
      <c r="C43" s="44">
        <v>338000</v>
      </c>
      <c r="D43" s="45">
        <v>0</v>
      </c>
      <c r="E43" s="44">
        <v>338000</v>
      </c>
      <c r="F43" s="46">
        <v>0</v>
      </c>
      <c r="G43" s="46">
        <v>0</v>
      </c>
      <c r="H43" s="46">
        <f t="shared" si="1"/>
        <v>338000</v>
      </c>
    </row>
    <row r="44" spans="1:8" s="4" customFormat="1" ht="15.75" x14ac:dyDescent="0.25">
      <c r="A44" s="37" t="s">
        <v>388</v>
      </c>
      <c r="B44" s="38" t="s">
        <v>392</v>
      </c>
      <c r="C44" s="39">
        <f>+C45</f>
        <v>338000</v>
      </c>
      <c r="D44" s="47">
        <f>+D45</f>
        <v>0</v>
      </c>
      <c r="E44" s="39">
        <f>+E45</f>
        <v>338000</v>
      </c>
      <c r="F44" s="48">
        <f>+F45</f>
        <v>0</v>
      </c>
      <c r="G44" s="48">
        <f>+G45</f>
        <v>69446</v>
      </c>
      <c r="H44" s="48">
        <f t="shared" si="1"/>
        <v>268554</v>
      </c>
    </row>
    <row r="45" spans="1:8" ht="15.75" x14ac:dyDescent="0.25">
      <c r="A45" s="42" t="s">
        <v>67</v>
      </c>
      <c r="B45" s="43" t="s">
        <v>66</v>
      </c>
      <c r="C45" s="44">
        <v>338000</v>
      </c>
      <c r="D45" s="45">
        <v>0</v>
      </c>
      <c r="E45" s="44">
        <v>338000</v>
      </c>
      <c r="F45" s="46">
        <v>0</v>
      </c>
      <c r="G45" s="46">
        <v>69446</v>
      </c>
      <c r="H45" s="46">
        <f t="shared" si="1"/>
        <v>268554</v>
      </c>
    </row>
    <row r="46" spans="1:8" s="4" customFormat="1" ht="15.75" x14ac:dyDescent="0.25">
      <c r="A46" s="37" t="s">
        <v>68</v>
      </c>
      <c r="B46" s="38" t="s">
        <v>69</v>
      </c>
      <c r="C46" s="39">
        <f>+C47+C48</f>
        <v>11800000</v>
      </c>
      <c r="D46" s="47">
        <f>+D47+D48</f>
        <v>0</v>
      </c>
      <c r="E46" s="39">
        <f>+E47+E48</f>
        <v>11800000</v>
      </c>
      <c r="F46" s="48">
        <f>+F47+F48</f>
        <v>200000</v>
      </c>
      <c r="G46" s="48">
        <f>+G47+G48</f>
        <v>0</v>
      </c>
      <c r="H46" s="48">
        <f t="shared" si="1"/>
        <v>11600000</v>
      </c>
    </row>
    <row r="47" spans="1:8" ht="15.75" x14ac:dyDescent="0.25">
      <c r="A47" s="42" t="s">
        <v>70</v>
      </c>
      <c r="B47" s="43" t="s">
        <v>69</v>
      </c>
      <c r="C47" s="44">
        <v>10000000</v>
      </c>
      <c r="D47" s="45">
        <v>0</v>
      </c>
      <c r="E47" s="44">
        <v>10000000</v>
      </c>
      <c r="F47" s="46">
        <v>200000</v>
      </c>
      <c r="G47" s="46">
        <v>0</v>
      </c>
      <c r="H47" s="46">
        <f t="shared" si="1"/>
        <v>9800000</v>
      </c>
    </row>
    <row r="48" spans="1:8" s="4" customFormat="1" ht="15.75" x14ac:dyDescent="0.25">
      <c r="A48" s="42" t="s">
        <v>71</v>
      </c>
      <c r="B48" s="43" t="s">
        <v>72</v>
      </c>
      <c r="C48" s="44">
        <v>1800000</v>
      </c>
      <c r="D48" s="45">
        <v>0</v>
      </c>
      <c r="E48" s="44">
        <v>1800000</v>
      </c>
      <c r="F48" s="46">
        <v>0</v>
      </c>
      <c r="G48" s="46">
        <v>0</v>
      </c>
      <c r="H48" s="46">
        <f t="shared" si="1"/>
        <v>1800000</v>
      </c>
    </row>
    <row r="49" spans="1:8" ht="15.75" x14ac:dyDescent="0.25">
      <c r="A49" s="37" t="s">
        <v>73</v>
      </c>
      <c r="B49" s="38" t="s">
        <v>74</v>
      </c>
      <c r="C49" s="39">
        <f>+C50</f>
        <v>1500000</v>
      </c>
      <c r="D49" s="47">
        <f>+D50</f>
        <v>0</v>
      </c>
      <c r="E49" s="39">
        <f>+E50</f>
        <v>1500000</v>
      </c>
      <c r="F49" s="48">
        <f>+F50</f>
        <v>0</v>
      </c>
      <c r="G49" s="48">
        <f>+G50</f>
        <v>0</v>
      </c>
      <c r="H49" s="48">
        <f t="shared" si="1"/>
        <v>1500000</v>
      </c>
    </row>
    <row r="50" spans="1:8" s="4" customFormat="1" ht="15.75" x14ac:dyDescent="0.25">
      <c r="A50" s="42" t="s">
        <v>75</v>
      </c>
      <c r="B50" s="43" t="s">
        <v>74</v>
      </c>
      <c r="C50" s="44">
        <v>1500000</v>
      </c>
      <c r="D50" s="45">
        <v>0</v>
      </c>
      <c r="E50" s="44">
        <v>1500000</v>
      </c>
      <c r="F50" s="46">
        <v>0</v>
      </c>
      <c r="G50" s="46">
        <v>0</v>
      </c>
      <c r="H50" s="46">
        <f t="shared" si="1"/>
        <v>1500000</v>
      </c>
    </row>
    <row r="51" spans="1:8" s="4" customFormat="1" ht="15.75" x14ac:dyDescent="0.25">
      <c r="A51" s="37" t="s">
        <v>76</v>
      </c>
      <c r="B51" s="38" t="s">
        <v>77</v>
      </c>
      <c r="C51" s="39">
        <f>+C52</f>
        <v>35000000</v>
      </c>
      <c r="D51" s="47">
        <f>+D52</f>
        <v>-700000</v>
      </c>
      <c r="E51" s="39">
        <f>+E52</f>
        <v>34300000</v>
      </c>
      <c r="F51" s="48">
        <f>+F52</f>
        <v>831450</v>
      </c>
      <c r="G51" s="48">
        <f>+G52</f>
        <v>1710150.97</v>
      </c>
      <c r="H51" s="48">
        <f t="shared" si="1"/>
        <v>31758399.030000001</v>
      </c>
    </row>
    <row r="52" spans="1:8" ht="15.75" x14ac:dyDescent="0.25">
      <c r="A52" s="42" t="s">
        <v>78</v>
      </c>
      <c r="B52" s="43" t="s">
        <v>77</v>
      </c>
      <c r="C52" s="44">
        <v>35000000</v>
      </c>
      <c r="D52" s="45">
        <v>-700000</v>
      </c>
      <c r="E52" s="44">
        <v>34300000</v>
      </c>
      <c r="F52" s="46">
        <v>831450</v>
      </c>
      <c r="G52" s="46">
        <v>1710150.97</v>
      </c>
      <c r="H52" s="46">
        <f t="shared" si="1"/>
        <v>31758399.030000001</v>
      </c>
    </row>
    <row r="53" spans="1:8" ht="15.75" x14ac:dyDescent="0.25">
      <c r="A53" s="37" t="s">
        <v>432</v>
      </c>
      <c r="B53" s="38" t="s">
        <v>434</v>
      </c>
      <c r="C53" s="39">
        <f>+C54</f>
        <v>0</v>
      </c>
      <c r="D53" s="47">
        <f>+D54</f>
        <v>700000</v>
      </c>
      <c r="E53" s="39">
        <f>+E54</f>
        <v>700000</v>
      </c>
      <c r="F53" s="48">
        <f>+F54</f>
        <v>0</v>
      </c>
      <c r="G53" s="48">
        <f>+G54</f>
        <v>377298</v>
      </c>
      <c r="H53" s="48">
        <f t="shared" si="1"/>
        <v>322702</v>
      </c>
    </row>
    <row r="54" spans="1:8" ht="15.75" x14ac:dyDescent="0.25">
      <c r="A54" s="42" t="s">
        <v>433</v>
      </c>
      <c r="B54" s="43" t="s">
        <v>434</v>
      </c>
      <c r="C54" s="44">
        <v>0</v>
      </c>
      <c r="D54" s="45">
        <v>700000</v>
      </c>
      <c r="E54" s="44">
        <v>700000</v>
      </c>
      <c r="F54" s="46">
        <v>0</v>
      </c>
      <c r="G54" s="46">
        <v>377298</v>
      </c>
      <c r="H54" s="46">
        <f t="shared" si="1"/>
        <v>322702</v>
      </c>
    </row>
    <row r="55" spans="1:8" s="4" customFormat="1" ht="15.75" x14ac:dyDescent="0.2">
      <c r="A55" s="37" t="s">
        <v>398</v>
      </c>
      <c r="B55" s="38" t="s">
        <v>413</v>
      </c>
      <c r="C55" s="39">
        <f>+C56</f>
        <v>800000</v>
      </c>
      <c r="D55" s="47">
        <f>+D56</f>
        <v>0</v>
      </c>
      <c r="E55" s="39">
        <f>+E56</f>
        <v>800000</v>
      </c>
      <c r="F55" s="39">
        <f>+F56</f>
        <v>0</v>
      </c>
      <c r="G55" s="39">
        <f>+G56</f>
        <v>0</v>
      </c>
      <c r="H55" s="39">
        <f t="shared" si="1"/>
        <v>800000</v>
      </c>
    </row>
    <row r="56" spans="1:8" ht="15.75" x14ac:dyDescent="0.2">
      <c r="A56" s="42" t="s">
        <v>399</v>
      </c>
      <c r="B56" s="43" t="s">
        <v>413</v>
      </c>
      <c r="C56" s="44">
        <v>800000</v>
      </c>
      <c r="D56" s="45">
        <v>0</v>
      </c>
      <c r="E56" s="44">
        <v>800000</v>
      </c>
      <c r="F56" s="44">
        <v>0</v>
      </c>
      <c r="G56" s="44">
        <v>0</v>
      </c>
      <c r="H56" s="44">
        <f t="shared" si="1"/>
        <v>800000</v>
      </c>
    </row>
    <row r="57" spans="1:8" s="4" customFormat="1" ht="15.75" x14ac:dyDescent="0.2">
      <c r="A57" s="37" t="s">
        <v>400</v>
      </c>
      <c r="B57" s="38" t="s">
        <v>414</v>
      </c>
      <c r="C57" s="39">
        <f>+C58</f>
        <v>1000000</v>
      </c>
      <c r="D57" s="47">
        <f>+D58</f>
        <v>0</v>
      </c>
      <c r="E57" s="39">
        <f>+E58</f>
        <v>1000000</v>
      </c>
      <c r="F57" s="39">
        <f>+F58</f>
        <v>0</v>
      </c>
      <c r="G57" s="39">
        <f>+G58</f>
        <v>206485.85</v>
      </c>
      <c r="H57" s="39">
        <f t="shared" si="1"/>
        <v>793514.15</v>
      </c>
    </row>
    <row r="58" spans="1:8" ht="15.75" x14ac:dyDescent="0.2">
      <c r="A58" s="42" t="s">
        <v>401</v>
      </c>
      <c r="B58" s="43" t="s">
        <v>414</v>
      </c>
      <c r="C58" s="44">
        <v>1000000</v>
      </c>
      <c r="D58" s="45">
        <v>0</v>
      </c>
      <c r="E58" s="44">
        <v>1000000</v>
      </c>
      <c r="F58" s="44">
        <v>0</v>
      </c>
      <c r="G58" s="44">
        <v>206485.85</v>
      </c>
      <c r="H58" s="44">
        <f t="shared" si="1"/>
        <v>793514.15</v>
      </c>
    </row>
    <row r="59" spans="1:8" s="4" customFormat="1" ht="15.75" x14ac:dyDescent="0.2">
      <c r="A59" s="37" t="s">
        <v>79</v>
      </c>
      <c r="B59" s="38" t="s">
        <v>80</v>
      </c>
      <c r="C59" s="39">
        <f>+C60</f>
        <v>2100000</v>
      </c>
      <c r="D59" s="47">
        <f>+D60</f>
        <v>-900000</v>
      </c>
      <c r="E59" s="39">
        <f>+E60</f>
        <v>1200000</v>
      </c>
      <c r="F59" s="39">
        <f>+F60</f>
        <v>0</v>
      </c>
      <c r="G59" s="39">
        <f>+G60</f>
        <v>0</v>
      </c>
      <c r="H59" s="39">
        <f t="shared" si="1"/>
        <v>1200000</v>
      </c>
    </row>
    <row r="60" spans="1:8" ht="15.75" x14ac:dyDescent="0.2">
      <c r="A60" s="42" t="s">
        <v>81</v>
      </c>
      <c r="B60" s="43" t="s">
        <v>80</v>
      </c>
      <c r="C60" s="44">
        <v>2100000</v>
      </c>
      <c r="D60" s="45">
        <v>-900000</v>
      </c>
      <c r="E60" s="44">
        <v>1200000</v>
      </c>
      <c r="F60" s="44">
        <v>0</v>
      </c>
      <c r="G60" s="44">
        <v>0</v>
      </c>
      <c r="H60" s="44">
        <f t="shared" si="1"/>
        <v>1200000</v>
      </c>
    </row>
    <row r="61" spans="1:8" s="4" customFormat="1" ht="15.75" x14ac:dyDescent="0.2">
      <c r="A61" s="37" t="s">
        <v>82</v>
      </c>
      <c r="B61" s="38" t="s">
        <v>83</v>
      </c>
      <c r="C61" s="39">
        <f>+C62+C63</f>
        <v>52900000</v>
      </c>
      <c r="D61" s="47">
        <f>+D62+D63</f>
        <v>0</v>
      </c>
      <c r="E61" s="39">
        <f>+E62+E63</f>
        <v>52900000</v>
      </c>
      <c r="F61" s="39">
        <f>+F62+F63</f>
        <v>78529</v>
      </c>
      <c r="G61" s="39">
        <f>+G62+G63</f>
        <v>1632306.17</v>
      </c>
      <c r="H61" s="39">
        <f t="shared" si="1"/>
        <v>51189164.829999998</v>
      </c>
    </row>
    <row r="62" spans="1:8" ht="15.75" x14ac:dyDescent="0.2">
      <c r="A62" s="42" t="s">
        <v>84</v>
      </c>
      <c r="B62" s="43" t="s">
        <v>83</v>
      </c>
      <c r="C62" s="44">
        <v>48000000</v>
      </c>
      <c r="D62" s="45">
        <v>0</v>
      </c>
      <c r="E62" s="44">
        <v>48000000</v>
      </c>
      <c r="F62" s="44">
        <v>78529</v>
      </c>
      <c r="G62" s="44">
        <v>1632306.17</v>
      </c>
      <c r="H62" s="44">
        <f t="shared" si="1"/>
        <v>46289164.829999998</v>
      </c>
    </row>
    <row r="63" spans="1:8" s="4" customFormat="1" ht="15.75" x14ac:dyDescent="0.2">
      <c r="A63" s="42" t="s">
        <v>85</v>
      </c>
      <c r="B63" s="43" t="s">
        <v>86</v>
      </c>
      <c r="C63" s="44">
        <v>4900000</v>
      </c>
      <c r="D63" s="45">
        <v>0</v>
      </c>
      <c r="E63" s="44">
        <v>4900000</v>
      </c>
      <c r="F63" s="44">
        <v>0</v>
      </c>
      <c r="G63" s="44">
        <v>0</v>
      </c>
      <c r="H63" s="44">
        <f t="shared" si="1"/>
        <v>4900000</v>
      </c>
    </row>
    <row r="64" spans="1:8" ht="15.75" x14ac:dyDescent="0.2">
      <c r="A64" s="37" t="s">
        <v>87</v>
      </c>
      <c r="B64" s="38" t="s">
        <v>88</v>
      </c>
      <c r="C64" s="39">
        <f>+C65+C66</f>
        <v>7200000</v>
      </c>
      <c r="D64" s="47">
        <f>+D65+D66</f>
        <v>-1100000</v>
      </c>
      <c r="E64" s="39">
        <f>+E65+E66</f>
        <v>6100000</v>
      </c>
      <c r="F64" s="39">
        <f>+F65+F66</f>
        <v>0</v>
      </c>
      <c r="G64" s="39">
        <f>+G65+G66</f>
        <v>1557313.03</v>
      </c>
      <c r="H64" s="39">
        <f t="shared" si="1"/>
        <v>4542686.97</v>
      </c>
    </row>
    <row r="65" spans="1:8" s="4" customFormat="1" ht="15.75" x14ac:dyDescent="0.2">
      <c r="A65" s="42" t="s">
        <v>89</v>
      </c>
      <c r="B65" s="43" t="s">
        <v>90</v>
      </c>
      <c r="C65" s="44">
        <v>100000</v>
      </c>
      <c r="D65" s="45">
        <v>0</v>
      </c>
      <c r="E65" s="44">
        <v>100000</v>
      </c>
      <c r="F65" s="44">
        <v>0</v>
      </c>
      <c r="G65" s="44">
        <v>0</v>
      </c>
      <c r="H65" s="44">
        <f t="shared" si="1"/>
        <v>100000</v>
      </c>
    </row>
    <row r="66" spans="1:8" ht="15.75" x14ac:dyDescent="0.2">
      <c r="A66" s="42" t="s">
        <v>91</v>
      </c>
      <c r="B66" s="43" t="s">
        <v>92</v>
      </c>
      <c r="C66" s="44">
        <v>7100000</v>
      </c>
      <c r="D66" s="45">
        <v>-1100000</v>
      </c>
      <c r="E66" s="44">
        <v>6000000</v>
      </c>
      <c r="F66" s="44">
        <v>0</v>
      </c>
      <c r="G66" s="44">
        <v>1557313.03</v>
      </c>
      <c r="H66" s="44">
        <f t="shared" si="1"/>
        <v>4442686.97</v>
      </c>
    </row>
    <row r="67" spans="1:8" s="4" customFormat="1" ht="15.75" x14ac:dyDescent="0.2">
      <c r="A67" s="37" t="s">
        <v>93</v>
      </c>
      <c r="B67" s="38" t="s">
        <v>94</v>
      </c>
      <c r="C67" s="39">
        <f>+C68</f>
        <v>14800000</v>
      </c>
      <c r="D67" s="47">
        <f>+D68</f>
        <v>-4050000</v>
      </c>
      <c r="E67" s="39">
        <f>+E68</f>
        <v>10750000</v>
      </c>
      <c r="F67" s="39">
        <f>+F68</f>
        <v>0</v>
      </c>
      <c r="G67" s="39">
        <f>+G68</f>
        <v>0</v>
      </c>
      <c r="H67" s="39">
        <f t="shared" si="1"/>
        <v>10750000</v>
      </c>
    </row>
    <row r="68" spans="1:8" s="4" customFormat="1" ht="15.75" x14ac:dyDescent="0.2">
      <c r="A68" s="42" t="s">
        <v>95</v>
      </c>
      <c r="B68" s="43" t="s">
        <v>94</v>
      </c>
      <c r="C68" s="44">
        <v>14800000</v>
      </c>
      <c r="D68" s="45">
        <v>-4050000</v>
      </c>
      <c r="E68" s="44">
        <v>10750000</v>
      </c>
      <c r="F68" s="44">
        <v>0</v>
      </c>
      <c r="G68" s="44">
        <v>0</v>
      </c>
      <c r="H68" s="44">
        <f t="shared" si="1"/>
        <v>10750000</v>
      </c>
    </row>
    <row r="69" spans="1:8" ht="15.75" x14ac:dyDescent="0.2">
      <c r="A69" s="37" t="s">
        <v>96</v>
      </c>
      <c r="B69" s="38" t="s">
        <v>97</v>
      </c>
      <c r="C69" s="39">
        <f>+C70</f>
        <v>3500000</v>
      </c>
      <c r="D69" s="47">
        <f>+D70</f>
        <v>0</v>
      </c>
      <c r="E69" s="39">
        <f>+E70</f>
        <v>3500000</v>
      </c>
      <c r="F69" s="39">
        <f>+F70</f>
        <v>0</v>
      </c>
      <c r="G69" s="39">
        <f>+G70</f>
        <v>0</v>
      </c>
      <c r="H69" s="39">
        <f t="shared" si="1"/>
        <v>3500000</v>
      </c>
    </row>
    <row r="70" spans="1:8" ht="15.75" x14ac:dyDescent="0.2">
      <c r="A70" s="42" t="s">
        <v>98</v>
      </c>
      <c r="B70" s="43" t="s">
        <v>99</v>
      </c>
      <c r="C70" s="44">
        <v>3500000</v>
      </c>
      <c r="D70" s="45">
        <v>0</v>
      </c>
      <c r="E70" s="44">
        <v>3500000</v>
      </c>
      <c r="F70" s="44">
        <v>0</v>
      </c>
      <c r="G70" s="44">
        <v>0</v>
      </c>
      <c r="H70" s="44">
        <f t="shared" si="1"/>
        <v>3500000</v>
      </c>
    </row>
    <row r="71" spans="1:8" s="4" customFormat="1" ht="15.75" x14ac:dyDescent="0.2">
      <c r="A71" s="37" t="s">
        <v>100</v>
      </c>
      <c r="B71" s="38" t="s">
        <v>101</v>
      </c>
      <c r="C71" s="39">
        <f>+C72</f>
        <v>1000000</v>
      </c>
      <c r="D71" s="47">
        <f>+D72</f>
        <v>0</v>
      </c>
      <c r="E71" s="39">
        <f>+E72</f>
        <v>1000000</v>
      </c>
      <c r="F71" s="39">
        <f>+F72</f>
        <v>317841.64</v>
      </c>
      <c r="G71" s="39">
        <f>+G72</f>
        <v>0</v>
      </c>
      <c r="H71" s="39">
        <f t="shared" si="1"/>
        <v>682158.36</v>
      </c>
    </row>
    <row r="72" spans="1:8" ht="15.75" x14ac:dyDescent="0.2">
      <c r="A72" s="42" t="s">
        <v>102</v>
      </c>
      <c r="B72" s="43" t="s">
        <v>103</v>
      </c>
      <c r="C72" s="44">
        <v>1000000</v>
      </c>
      <c r="D72" s="45">
        <v>0</v>
      </c>
      <c r="E72" s="44">
        <v>1000000</v>
      </c>
      <c r="F72" s="44">
        <v>317841.64</v>
      </c>
      <c r="G72" s="44">
        <v>0</v>
      </c>
      <c r="H72" s="44">
        <f t="shared" si="1"/>
        <v>682158.36</v>
      </c>
    </row>
    <row r="73" spans="1:8" s="4" customFormat="1" ht="15.75" x14ac:dyDescent="0.2">
      <c r="A73" s="37" t="s">
        <v>104</v>
      </c>
      <c r="B73" s="38" t="s">
        <v>105</v>
      </c>
      <c r="C73" s="39">
        <f>+C74</f>
        <v>22000000</v>
      </c>
      <c r="D73" s="47">
        <f>+D74</f>
        <v>0</v>
      </c>
      <c r="E73" s="39">
        <f>+E74</f>
        <v>22000000</v>
      </c>
      <c r="F73" s="39">
        <f>+F74</f>
        <v>153313.44</v>
      </c>
      <c r="G73" s="39">
        <f>+G74</f>
        <v>0</v>
      </c>
      <c r="H73" s="39">
        <f t="shared" si="1"/>
        <v>21846686.559999999</v>
      </c>
    </row>
    <row r="74" spans="1:8" ht="15.75" x14ac:dyDescent="0.2">
      <c r="A74" s="42" t="s">
        <v>106</v>
      </c>
      <c r="B74" s="43" t="s">
        <v>105</v>
      </c>
      <c r="C74" s="44">
        <v>22000000</v>
      </c>
      <c r="D74" s="45">
        <v>0</v>
      </c>
      <c r="E74" s="44">
        <v>22000000</v>
      </c>
      <c r="F74" s="44">
        <v>153313.44</v>
      </c>
      <c r="G74" s="44">
        <v>0</v>
      </c>
      <c r="H74" s="44">
        <f t="shared" si="1"/>
        <v>21846686.559999999</v>
      </c>
    </row>
    <row r="75" spans="1:8" s="4" customFormat="1" ht="15.75" x14ac:dyDescent="0.2">
      <c r="A75" s="37" t="s">
        <v>107</v>
      </c>
      <c r="B75" s="38" t="s">
        <v>108</v>
      </c>
      <c r="C75" s="39">
        <f>+C76</f>
        <v>44000000</v>
      </c>
      <c r="D75" s="47">
        <f>+D76</f>
        <v>0</v>
      </c>
      <c r="E75" s="39">
        <f>+E76</f>
        <v>44000000</v>
      </c>
      <c r="F75" s="39">
        <f>+F76</f>
        <v>2182143.11</v>
      </c>
      <c r="G75" s="39">
        <f>+G76</f>
        <v>608714.80000000005</v>
      </c>
      <c r="H75" s="39">
        <f t="shared" si="1"/>
        <v>41209142.090000004</v>
      </c>
    </row>
    <row r="76" spans="1:8" ht="15.75" x14ac:dyDescent="0.2">
      <c r="A76" s="42" t="s">
        <v>109</v>
      </c>
      <c r="B76" s="43" t="s">
        <v>108</v>
      </c>
      <c r="C76" s="44">
        <v>44000000</v>
      </c>
      <c r="D76" s="45">
        <v>0</v>
      </c>
      <c r="E76" s="44">
        <v>44000000</v>
      </c>
      <c r="F76" s="44">
        <v>2182143.11</v>
      </c>
      <c r="G76" s="44">
        <v>608714.80000000005</v>
      </c>
      <c r="H76" s="44">
        <f t="shared" ref="H76:H139" si="2">+E76-F76-G76</f>
        <v>41209142.090000004</v>
      </c>
    </row>
    <row r="77" spans="1:8" s="4" customFormat="1" ht="15.75" x14ac:dyDescent="0.2">
      <c r="A77" s="37" t="s">
        <v>110</v>
      </c>
      <c r="B77" s="38" t="s">
        <v>111</v>
      </c>
      <c r="C77" s="39">
        <f>+C78</f>
        <v>2000000</v>
      </c>
      <c r="D77" s="47">
        <f>+D78</f>
        <v>0</v>
      </c>
      <c r="E77" s="39">
        <f>+E78</f>
        <v>2000000</v>
      </c>
      <c r="F77" s="39">
        <f>+F78</f>
        <v>0</v>
      </c>
      <c r="G77" s="39">
        <f>+G78</f>
        <v>0</v>
      </c>
      <c r="H77" s="39">
        <f t="shared" si="2"/>
        <v>2000000</v>
      </c>
    </row>
    <row r="78" spans="1:8" s="4" customFormat="1" ht="15.75" x14ac:dyDescent="0.2">
      <c r="A78" s="42" t="s">
        <v>112</v>
      </c>
      <c r="B78" s="43" t="s">
        <v>111</v>
      </c>
      <c r="C78" s="44">
        <v>2000000</v>
      </c>
      <c r="D78" s="45">
        <v>0</v>
      </c>
      <c r="E78" s="44">
        <v>2000000</v>
      </c>
      <c r="F78" s="44">
        <v>0</v>
      </c>
      <c r="G78" s="44">
        <v>0</v>
      </c>
      <c r="H78" s="44">
        <f t="shared" si="2"/>
        <v>2000000</v>
      </c>
    </row>
    <row r="79" spans="1:8" s="4" customFormat="1" ht="15.75" x14ac:dyDescent="0.2">
      <c r="A79" s="37" t="s">
        <v>113</v>
      </c>
      <c r="B79" s="38" t="s">
        <v>114</v>
      </c>
      <c r="C79" s="39">
        <f>+C80+C81</f>
        <v>10850000</v>
      </c>
      <c r="D79" s="47">
        <f>+D80+D81</f>
        <v>4400000</v>
      </c>
      <c r="E79" s="39">
        <f>+E80+E81</f>
        <v>15250000</v>
      </c>
      <c r="F79" s="39">
        <f>+F80+F81</f>
        <v>0</v>
      </c>
      <c r="G79" s="39">
        <f>+G80+G81</f>
        <v>4875435.32</v>
      </c>
      <c r="H79" s="39">
        <f t="shared" si="2"/>
        <v>10374564.68</v>
      </c>
    </row>
    <row r="80" spans="1:8" ht="15.75" x14ac:dyDescent="0.2">
      <c r="A80" s="42" t="s">
        <v>115</v>
      </c>
      <c r="B80" s="43" t="s">
        <v>116</v>
      </c>
      <c r="C80" s="44">
        <v>10400000</v>
      </c>
      <c r="D80" s="45">
        <v>4400000</v>
      </c>
      <c r="E80" s="44">
        <v>14800000</v>
      </c>
      <c r="F80" s="44">
        <v>0</v>
      </c>
      <c r="G80" s="44">
        <v>4875435.32</v>
      </c>
      <c r="H80" s="44">
        <f t="shared" si="2"/>
        <v>9924564.6799999997</v>
      </c>
    </row>
    <row r="81" spans="1:8" s="4" customFormat="1" ht="15.75" x14ac:dyDescent="0.2">
      <c r="A81" s="42" t="s">
        <v>117</v>
      </c>
      <c r="B81" s="43" t="s">
        <v>118</v>
      </c>
      <c r="C81" s="44">
        <v>450000</v>
      </c>
      <c r="D81" s="45">
        <v>0</v>
      </c>
      <c r="E81" s="44">
        <v>450000</v>
      </c>
      <c r="F81" s="44">
        <v>0</v>
      </c>
      <c r="G81" s="44">
        <v>0</v>
      </c>
      <c r="H81" s="44">
        <f t="shared" si="2"/>
        <v>450000</v>
      </c>
    </row>
    <row r="82" spans="1:8" s="4" customFormat="1" ht="15.75" x14ac:dyDescent="0.2">
      <c r="A82" s="37" t="s">
        <v>119</v>
      </c>
      <c r="B82" s="38" t="s">
        <v>120</v>
      </c>
      <c r="C82" s="39">
        <f>+C83+C84+C85+C86+C87+C88</f>
        <v>13700000</v>
      </c>
      <c r="D82" s="47">
        <f>+D83+D84+D85+D86+D87+D88</f>
        <v>-1900000</v>
      </c>
      <c r="E82" s="39">
        <f>+E83+E84+E85+E86+E87+E88</f>
        <v>11800000</v>
      </c>
      <c r="F82" s="39">
        <f>+F83+F84+F85+F86+F87+F88</f>
        <v>0</v>
      </c>
      <c r="G82" s="39">
        <f>+G83+G84+G85+G86+G87+G88</f>
        <v>53218</v>
      </c>
      <c r="H82" s="39">
        <f t="shared" si="2"/>
        <v>11746782</v>
      </c>
    </row>
    <row r="83" spans="1:8" s="4" customFormat="1" ht="15.75" x14ac:dyDescent="0.2">
      <c r="A83" s="42" t="s">
        <v>121</v>
      </c>
      <c r="B83" s="43" t="s">
        <v>122</v>
      </c>
      <c r="C83" s="44">
        <v>200000</v>
      </c>
      <c r="D83" s="45">
        <v>0</v>
      </c>
      <c r="E83" s="44">
        <v>200000</v>
      </c>
      <c r="F83" s="44">
        <v>0</v>
      </c>
      <c r="G83" s="44">
        <v>0</v>
      </c>
      <c r="H83" s="44">
        <f t="shared" si="2"/>
        <v>200000</v>
      </c>
    </row>
    <row r="84" spans="1:8" ht="15.75" x14ac:dyDescent="0.2">
      <c r="A84" s="42" t="s">
        <v>402</v>
      </c>
      <c r="B84" s="43" t="s">
        <v>415</v>
      </c>
      <c r="C84" s="44">
        <v>500000</v>
      </c>
      <c r="D84" s="45">
        <v>0</v>
      </c>
      <c r="E84" s="44">
        <v>500000</v>
      </c>
      <c r="F84" s="44">
        <v>0</v>
      </c>
      <c r="G84" s="44">
        <v>0</v>
      </c>
      <c r="H84" s="44">
        <f t="shared" si="2"/>
        <v>500000</v>
      </c>
    </row>
    <row r="85" spans="1:8" ht="15.75" x14ac:dyDescent="0.2">
      <c r="A85" s="42" t="s">
        <v>123</v>
      </c>
      <c r="B85" s="43" t="s">
        <v>124</v>
      </c>
      <c r="C85" s="44">
        <v>1000000</v>
      </c>
      <c r="D85" s="45">
        <v>-500000</v>
      </c>
      <c r="E85" s="44">
        <v>500000</v>
      </c>
      <c r="F85" s="44">
        <v>0</v>
      </c>
      <c r="G85" s="44">
        <v>0</v>
      </c>
      <c r="H85" s="44">
        <f t="shared" si="2"/>
        <v>500000</v>
      </c>
    </row>
    <row r="86" spans="1:8" ht="15.75" x14ac:dyDescent="0.2">
      <c r="A86" s="42" t="s">
        <v>125</v>
      </c>
      <c r="B86" s="43" t="s">
        <v>126</v>
      </c>
      <c r="C86" s="44">
        <v>6000000</v>
      </c>
      <c r="D86" s="45">
        <v>-800000</v>
      </c>
      <c r="E86" s="44">
        <v>5200000</v>
      </c>
      <c r="F86" s="44">
        <v>0</v>
      </c>
      <c r="G86" s="44">
        <v>0</v>
      </c>
      <c r="H86" s="44">
        <f t="shared" si="2"/>
        <v>5200000</v>
      </c>
    </row>
    <row r="87" spans="1:8" s="4" customFormat="1" ht="15.75" x14ac:dyDescent="0.2">
      <c r="A87" s="42" t="s">
        <v>127</v>
      </c>
      <c r="B87" s="43" t="s">
        <v>128</v>
      </c>
      <c r="C87" s="44">
        <v>400000</v>
      </c>
      <c r="D87" s="45">
        <v>0</v>
      </c>
      <c r="E87" s="44">
        <v>400000</v>
      </c>
      <c r="F87" s="44">
        <v>0</v>
      </c>
      <c r="G87" s="44">
        <v>0</v>
      </c>
      <c r="H87" s="44">
        <f t="shared" si="2"/>
        <v>400000</v>
      </c>
    </row>
    <row r="88" spans="1:8" s="4" customFormat="1" ht="15.75" x14ac:dyDescent="0.2">
      <c r="A88" s="42" t="s">
        <v>129</v>
      </c>
      <c r="B88" s="43" t="s">
        <v>130</v>
      </c>
      <c r="C88" s="44">
        <v>5600000</v>
      </c>
      <c r="D88" s="45">
        <v>-600000</v>
      </c>
      <c r="E88" s="44">
        <v>5000000</v>
      </c>
      <c r="F88" s="44">
        <v>0</v>
      </c>
      <c r="G88" s="44">
        <v>53218</v>
      </c>
      <c r="H88" s="44">
        <f t="shared" si="2"/>
        <v>4946782</v>
      </c>
    </row>
    <row r="89" spans="1:8" ht="15.75" x14ac:dyDescent="0.2">
      <c r="A89" s="37" t="s">
        <v>131</v>
      </c>
      <c r="B89" s="38" t="s">
        <v>132</v>
      </c>
      <c r="C89" s="39">
        <f>+C90</f>
        <v>50000</v>
      </c>
      <c r="D89" s="47">
        <f>+D90</f>
        <v>0</v>
      </c>
      <c r="E89" s="39">
        <f>+E90</f>
        <v>50000</v>
      </c>
      <c r="F89" s="39">
        <f>+F90</f>
        <v>0</v>
      </c>
      <c r="G89" s="39">
        <f>+G90</f>
        <v>0</v>
      </c>
      <c r="H89" s="39">
        <f t="shared" si="2"/>
        <v>50000</v>
      </c>
    </row>
    <row r="90" spans="1:8" s="4" customFormat="1" ht="15.75" x14ac:dyDescent="0.2">
      <c r="A90" s="42" t="s">
        <v>133</v>
      </c>
      <c r="B90" s="43" t="s">
        <v>132</v>
      </c>
      <c r="C90" s="44">
        <v>50000</v>
      </c>
      <c r="D90" s="45">
        <v>0</v>
      </c>
      <c r="E90" s="44">
        <v>50000</v>
      </c>
      <c r="F90" s="44">
        <v>0</v>
      </c>
      <c r="G90" s="44">
        <v>0</v>
      </c>
      <c r="H90" s="44">
        <f t="shared" si="2"/>
        <v>50000</v>
      </c>
    </row>
    <row r="91" spans="1:8" ht="15.75" x14ac:dyDescent="0.2">
      <c r="A91" s="37" t="s">
        <v>134</v>
      </c>
      <c r="B91" s="38" t="s">
        <v>135</v>
      </c>
      <c r="C91" s="39">
        <f>+C92+C93</f>
        <v>2600000</v>
      </c>
      <c r="D91" s="47">
        <f>+D92+D93</f>
        <v>-500000</v>
      </c>
      <c r="E91" s="39">
        <f>+E92+E93</f>
        <v>2100000</v>
      </c>
      <c r="F91" s="39">
        <f>+F92+F93</f>
        <v>0</v>
      </c>
      <c r="G91" s="39">
        <f>+G92+G93</f>
        <v>37001.269999999997</v>
      </c>
      <c r="H91" s="39">
        <f t="shared" si="2"/>
        <v>2062998.73</v>
      </c>
    </row>
    <row r="92" spans="1:8" ht="15.75" x14ac:dyDescent="0.2">
      <c r="A92" s="42" t="s">
        <v>136</v>
      </c>
      <c r="B92" s="43" t="s">
        <v>137</v>
      </c>
      <c r="C92" s="44">
        <v>2000000</v>
      </c>
      <c r="D92" s="45">
        <v>-500000</v>
      </c>
      <c r="E92" s="44">
        <v>1500000</v>
      </c>
      <c r="F92" s="44">
        <v>0</v>
      </c>
      <c r="G92" s="44">
        <v>0</v>
      </c>
      <c r="H92" s="44">
        <f t="shared" si="2"/>
        <v>1500000</v>
      </c>
    </row>
    <row r="93" spans="1:8" s="4" customFormat="1" ht="15.75" x14ac:dyDescent="0.2">
      <c r="A93" s="42" t="s">
        <v>403</v>
      </c>
      <c r="B93" s="43" t="s">
        <v>416</v>
      </c>
      <c r="C93" s="44">
        <v>600000</v>
      </c>
      <c r="D93" s="45">
        <v>0</v>
      </c>
      <c r="E93" s="44">
        <v>600000</v>
      </c>
      <c r="F93" s="44">
        <v>0</v>
      </c>
      <c r="G93" s="44">
        <v>37001.269999999997</v>
      </c>
      <c r="H93" s="44">
        <f t="shared" si="2"/>
        <v>562998.73</v>
      </c>
    </row>
    <row r="94" spans="1:8" ht="15.75" x14ac:dyDescent="0.2">
      <c r="A94" s="37" t="s">
        <v>138</v>
      </c>
      <c r="B94" s="38" t="s">
        <v>139</v>
      </c>
      <c r="C94" s="39">
        <f>+C95</f>
        <v>15600000</v>
      </c>
      <c r="D94" s="47">
        <f>+D95</f>
        <v>-600000</v>
      </c>
      <c r="E94" s="39">
        <f>+E95</f>
        <v>15000000</v>
      </c>
      <c r="F94" s="39">
        <f>+F95</f>
        <v>0</v>
      </c>
      <c r="G94" s="39">
        <f>+G95</f>
        <v>0</v>
      </c>
      <c r="H94" s="39">
        <f t="shared" si="2"/>
        <v>15000000</v>
      </c>
    </row>
    <row r="95" spans="1:8" ht="15.75" x14ac:dyDescent="0.2">
      <c r="A95" s="42" t="s">
        <v>140</v>
      </c>
      <c r="B95" s="43" t="s">
        <v>141</v>
      </c>
      <c r="C95" s="44">
        <v>15600000</v>
      </c>
      <c r="D95" s="45">
        <v>-600000</v>
      </c>
      <c r="E95" s="44">
        <v>15000000</v>
      </c>
      <c r="F95" s="44">
        <v>0</v>
      </c>
      <c r="G95" s="44">
        <v>0</v>
      </c>
      <c r="H95" s="44">
        <f t="shared" si="2"/>
        <v>15000000</v>
      </c>
    </row>
    <row r="96" spans="1:8" s="4" customFormat="1" ht="15.75" x14ac:dyDescent="0.2">
      <c r="A96" s="37" t="s">
        <v>142</v>
      </c>
      <c r="B96" s="38" t="s">
        <v>143</v>
      </c>
      <c r="C96" s="39">
        <f>+C97+C98+C99+C100+C101</f>
        <v>40704223</v>
      </c>
      <c r="D96" s="47">
        <f>+D97+D98+D99+D100+D101</f>
        <v>17000000</v>
      </c>
      <c r="E96" s="39">
        <f>+E97+E98+E99+E100+E101</f>
        <v>57704223</v>
      </c>
      <c r="F96" s="39">
        <f>+F97+F98+F99+F100+F101</f>
        <v>1551497.95</v>
      </c>
      <c r="G96" s="39">
        <f>+G97+G98+G99+G100+G101</f>
        <v>760733.44000000006</v>
      </c>
      <c r="H96" s="39">
        <f t="shared" si="2"/>
        <v>55391991.609999999</v>
      </c>
    </row>
    <row r="97" spans="1:8" ht="15.75" x14ac:dyDescent="0.2">
      <c r="A97" s="42" t="s">
        <v>389</v>
      </c>
      <c r="B97" s="43" t="s">
        <v>144</v>
      </c>
      <c r="C97" s="44">
        <v>1200000</v>
      </c>
      <c r="D97" s="45">
        <v>18600000</v>
      </c>
      <c r="E97" s="44">
        <v>19800000</v>
      </c>
      <c r="F97" s="44">
        <v>0</v>
      </c>
      <c r="G97" s="44">
        <v>0</v>
      </c>
      <c r="H97" s="44">
        <f t="shared" si="2"/>
        <v>19800000</v>
      </c>
    </row>
    <row r="98" spans="1:8" s="4" customFormat="1" ht="15.75" x14ac:dyDescent="0.2">
      <c r="A98" s="42" t="s">
        <v>390</v>
      </c>
      <c r="B98" s="43" t="s">
        <v>145</v>
      </c>
      <c r="C98" s="44">
        <v>3000000</v>
      </c>
      <c r="D98" s="45">
        <v>0</v>
      </c>
      <c r="E98" s="44">
        <v>3000000</v>
      </c>
      <c r="F98" s="44">
        <v>348796.2</v>
      </c>
      <c r="G98" s="44">
        <v>703610.4</v>
      </c>
      <c r="H98" s="44">
        <f t="shared" si="2"/>
        <v>1947593.4</v>
      </c>
    </row>
    <row r="99" spans="1:8" ht="15.75" x14ac:dyDescent="0.2">
      <c r="A99" s="42" t="s">
        <v>391</v>
      </c>
      <c r="B99" s="43" t="s">
        <v>146</v>
      </c>
      <c r="C99" s="44">
        <v>5200000</v>
      </c>
      <c r="D99" s="45">
        <v>0</v>
      </c>
      <c r="E99" s="44">
        <v>5200000</v>
      </c>
      <c r="F99" s="44">
        <v>1186914.1100000001</v>
      </c>
      <c r="G99" s="44">
        <v>0</v>
      </c>
      <c r="H99" s="44">
        <f t="shared" si="2"/>
        <v>4013085.8899999997</v>
      </c>
    </row>
    <row r="100" spans="1:8" s="4" customFormat="1" ht="15.75" x14ac:dyDescent="0.2">
      <c r="A100" s="42" t="s">
        <v>147</v>
      </c>
      <c r="B100" s="43" t="s">
        <v>148</v>
      </c>
      <c r="C100" s="44">
        <v>2500000</v>
      </c>
      <c r="D100" s="45">
        <v>0</v>
      </c>
      <c r="E100" s="44">
        <v>2500000</v>
      </c>
      <c r="F100" s="44">
        <v>0</v>
      </c>
      <c r="G100" s="44">
        <v>57123.040000000001</v>
      </c>
      <c r="H100" s="44">
        <f t="shared" si="2"/>
        <v>2442876.96</v>
      </c>
    </row>
    <row r="101" spans="1:8" ht="15.75" x14ac:dyDescent="0.2">
      <c r="A101" s="42" t="s">
        <v>149</v>
      </c>
      <c r="B101" s="43" t="s">
        <v>150</v>
      </c>
      <c r="C101" s="44">
        <v>28804223</v>
      </c>
      <c r="D101" s="45">
        <v>-1600000</v>
      </c>
      <c r="E101" s="44">
        <v>27204223</v>
      </c>
      <c r="F101" s="44">
        <v>15787.64</v>
      </c>
      <c r="G101" s="44">
        <v>0</v>
      </c>
      <c r="H101" s="44">
        <f t="shared" si="2"/>
        <v>27188435.359999999</v>
      </c>
    </row>
    <row r="102" spans="1:8" s="4" customFormat="1" ht="15.75" x14ac:dyDescent="0.2">
      <c r="A102" s="37" t="s">
        <v>151</v>
      </c>
      <c r="B102" s="38" t="s">
        <v>152</v>
      </c>
      <c r="C102" s="39">
        <f>+C103</f>
        <v>2500000</v>
      </c>
      <c r="D102" s="47">
        <f>+D103</f>
        <v>-500000</v>
      </c>
      <c r="E102" s="39">
        <f>+E103</f>
        <v>2000000</v>
      </c>
      <c r="F102" s="39">
        <f>+F103</f>
        <v>0</v>
      </c>
      <c r="G102" s="39">
        <f>+G103</f>
        <v>0</v>
      </c>
      <c r="H102" s="39">
        <f t="shared" si="2"/>
        <v>2000000</v>
      </c>
    </row>
    <row r="103" spans="1:8" ht="15.75" x14ac:dyDescent="0.2">
      <c r="A103" s="42" t="s">
        <v>153</v>
      </c>
      <c r="B103" s="43" t="s">
        <v>154</v>
      </c>
      <c r="C103" s="44">
        <v>2500000</v>
      </c>
      <c r="D103" s="45">
        <v>-500000</v>
      </c>
      <c r="E103" s="44">
        <v>2000000</v>
      </c>
      <c r="F103" s="44">
        <v>0</v>
      </c>
      <c r="G103" s="44">
        <v>0</v>
      </c>
      <c r="H103" s="44">
        <f t="shared" si="2"/>
        <v>2000000</v>
      </c>
    </row>
    <row r="104" spans="1:8" s="4" customFormat="1" ht="15.75" x14ac:dyDescent="0.2">
      <c r="A104" s="37" t="s">
        <v>155</v>
      </c>
      <c r="B104" s="38" t="s">
        <v>156</v>
      </c>
      <c r="C104" s="39">
        <f>+C105</f>
        <v>1000000</v>
      </c>
      <c r="D104" s="47">
        <f>+D105</f>
        <v>-500000</v>
      </c>
      <c r="E104" s="39">
        <f>+E105</f>
        <v>500000</v>
      </c>
      <c r="F104" s="39">
        <f>+F105</f>
        <v>0</v>
      </c>
      <c r="G104" s="39">
        <f>+G105</f>
        <v>0</v>
      </c>
      <c r="H104" s="39">
        <f t="shared" si="2"/>
        <v>500000</v>
      </c>
    </row>
    <row r="105" spans="1:8" ht="15.75" x14ac:dyDescent="0.2">
      <c r="A105" s="42" t="s">
        <v>157</v>
      </c>
      <c r="B105" s="43" t="s">
        <v>156</v>
      </c>
      <c r="C105" s="44">
        <v>1000000</v>
      </c>
      <c r="D105" s="45">
        <v>-500000</v>
      </c>
      <c r="E105" s="44">
        <v>500000</v>
      </c>
      <c r="F105" s="44">
        <v>0</v>
      </c>
      <c r="G105" s="44">
        <v>0</v>
      </c>
      <c r="H105" s="44">
        <f t="shared" si="2"/>
        <v>500000</v>
      </c>
    </row>
    <row r="106" spans="1:8" ht="15.75" x14ac:dyDescent="0.2">
      <c r="A106" s="37" t="s">
        <v>158</v>
      </c>
      <c r="B106" s="38" t="s">
        <v>159</v>
      </c>
      <c r="C106" s="39">
        <f>+C107+C108</f>
        <v>30100000</v>
      </c>
      <c r="D106" s="47">
        <f>+D107+D108</f>
        <v>0</v>
      </c>
      <c r="E106" s="39">
        <f>+E107+E108</f>
        <v>30100000</v>
      </c>
      <c r="F106" s="39">
        <f>+F107+F108</f>
        <v>0</v>
      </c>
      <c r="G106" s="39">
        <f>+G107+G108</f>
        <v>201178.19</v>
      </c>
      <c r="H106" s="39">
        <f t="shared" si="2"/>
        <v>29898821.809999999</v>
      </c>
    </row>
    <row r="107" spans="1:8" ht="15.75" x14ac:dyDescent="0.2">
      <c r="A107" s="42" t="s">
        <v>160</v>
      </c>
      <c r="B107" s="43" t="s">
        <v>159</v>
      </c>
      <c r="C107" s="44">
        <v>15000000</v>
      </c>
      <c r="D107" s="45">
        <v>0</v>
      </c>
      <c r="E107" s="44">
        <v>15000000</v>
      </c>
      <c r="F107" s="44">
        <v>0</v>
      </c>
      <c r="G107" s="44">
        <v>0</v>
      </c>
      <c r="H107" s="44">
        <f t="shared" si="2"/>
        <v>15000000</v>
      </c>
    </row>
    <row r="108" spans="1:8" ht="15.75" x14ac:dyDescent="0.2">
      <c r="A108" s="42" t="s">
        <v>161</v>
      </c>
      <c r="B108" s="43" t="s">
        <v>162</v>
      </c>
      <c r="C108" s="44">
        <v>15100000</v>
      </c>
      <c r="D108" s="45">
        <v>0</v>
      </c>
      <c r="E108" s="44">
        <v>15100000</v>
      </c>
      <c r="F108" s="44">
        <v>0</v>
      </c>
      <c r="G108" s="44">
        <v>201178.19</v>
      </c>
      <c r="H108" s="44">
        <f t="shared" si="2"/>
        <v>14898821.810000001</v>
      </c>
    </row>
    <row r="109" spans="1:8" ht="15.75" x14ac:dyDescent="0.2">
      <c r="A109" s="37" t="s">
        <v>163</v>
      </c>
      <c r="B109" s="38" t="s">
        <v>164</v>
      </c>
      <c r="C109" s="39">
        <f>+C110</f>
        <v>9000000</v>
      </c>
      <c r="D109" s="47">
        <f>+D110</f>
        <v>300000</v>
      </c>
      <c r="E109" s="39">
        <f>+E110</f>
        <v>9300000</v>
      </c>
      <c r="F109" s="39">
        <f>+F110</f>
        <v>1080</v>
      </c>
      <c r="G109" s="39">
        <f>+G110</f>
        <v>16020</v>
      </c>
      <c r="H109" s="39">
        <f t="shared" si="2"/>
        <v>9282900</v>
      </c>
    </row>
    <row r="110" spans="1:8" s="4" customFormat="1" ht="15.75" x14ac:dyDescent="0.2">
      <c r="A110" s="42" t="s">
        <v>165</v>
      </c>
      <c r="B110" s="43" t="s">
        <v>164</v>
      </c>
      <c r="C110" s="44">
        <v>9000000</v>
      </c>
      <c r="D110" s="45">
        <v>300000</v>
      </c>
      <c r="E110" s="44">
        <v>9300000</v>
      </c>
      <c r="F110" s="44">
        <v>1080</v>
      </c>
      <c r="G110" s="44">
        <v>16020</v>
      </c>
      <c r="H110" s="44">
        <f t="shared" si="2"/>
        <v>9282900</v>
      </c>
    </row>
    <row r="111" spans="1:8" ht="15.75" x14ac:dyDescent="0.2">
      <c r="A111" s="37" t="s">
        <v>166</v>
      </c>
      <c r="B111" s="38" t="s">
        <v>167</v>
      </c>
      <c r="C111" s="39">
        <f>+C112</f>
        <v>1000000</v>
      </c>
      <c r="D111" s="47">
        <f>+D112</f>
        <v>0</v>
      </c>
      <c r="E111" s="39">
        <f>+E112</f>
        <v>1000000</v>
      </c>
      <c r="F111" s="39">
        <f>+F112</f>
        <v>0</v>
      </c>
      <c r="G111" s="39">
        <f>+G112</f>
        <v>43837</v>
      </c>
      <c r="H111" s="39">
        <f t="shared" si="2"/>
        <v>956163</v>
      </c>
    </row>
    <row r="112" spans="1:8" s="4" customFormat="1" ht="15.75" x14ac:dyDescent="0.2">
      <c r="A112" s="42" t="s">
        <v>168</v>
      </c>
      <c r="B112" s="43" t="s">
        <v>169</v>
      </c>
      <c r="C112" s="44">
        <v>1000000</v>
      </c>
      <c r="D112" s="45">
        <v>0</v>
      </c>
      <c r="E112" s="44">
        <v>1000000</v>
      </c>
      <c r="F112" s="44">
        <v>0</v>
      </c>
      <c r="G112" s="44">
        <v>43837</v>
      </c>
      <c r="H112" s="44">
        <f t="shared" si="2"/>
        <v>956163</v>
      </c>
    </row>
    <row r="113" spans="1:8" ht="15.75" x14ac:dyDescent="0.2">
      <c r="A113" s="37" t="s">
        <v>170</v>
      </c>
      <c r="B113" s="38" t="s">
        <v>171</v>
      </c>
      <c r="C113" s="39">
        <f>+C114</f>
        <v>500000</v>
      </c>
      <c r="D113" s="47">
        <f>+D114</f>
        <v>-22000</v>
      </c>
      <c r="E113" s="39">
        <f>+E114</f>
        <v>478000</v>
      </c>
      <c r="F113" s="39">
        <f>+F114</f>
        <v>0</v>
      </c>
      <c r="G113" s="39">
        <f>+G114</f>
        <v>0</v>
      </c>
      <c r="H113" s="39">
        <f t="shared" si="2"/>
        <v>478000</v>
      </c>
    </row>
    <row r="114" spans="1:8" s="4" customFormat="1" ht="15.75" x14ac:dyDescent="0.2">
      <c r="A114" s="42" t="s">
        <v>172</v>
      </c>
      <c r="B114" s="43" t="s">
        <v>171</v>
      </c>
      <c r="C114" s="44">
        <v>500000</v>
      </c>
      <c r="D114" s="45">
        <v>-22000</v>
      </c>
      <c r="E114" s="44">
        <v>478000</v>
      </c>
      <c r="F114" s="44">
        <v>0</v>
      </c>
      <c r="G114" s="44">
        <v>0</v>
      </c>
      <c r="H114" s="44">
        <f t="shared" si="2"/>
        <v>478000</v>
      </c>
    </row>
    <row r="115" spans="1:8" ht="15.75" x14ac:dyDescent="0.2">
      <c r="A115" s="37" t="s">
        <v>173</v>
      </c>
      <c r="B115" s="38" t="s">
        <v>174</v>
      </c>
      <c r="C115" s="39">
        <f>+C116</f>
        <v>1000000</v>
      </c>
      <c r="D115" s="47">
        <f>+D116</f>
        <v>0</v>
      </c>
      <c r="E115" s="39">
        <f>+E116</f>
        <v>1000000</v>
      </c>
      <c r="F115" s="39">
        <f>+F116</f>
        <v>0</v>
      </c>
      <c r="G115" s="39">
        <f>+G116</f>
        <v>0</v>
      </c>
      <c r="H115" s="39">
        <f t="shared" si="2"/>
        <v>1000000</v>
      </c>
    </row>
    <row r="116" spans="1:8" ht="15.75" x14ac:dyDescent="0.2">
      <c r="A116" s="42" t="s">
        <v>175</v>
      </c>
      <c r="B116" s="43" t="s">
        <v>174</v>
      </c>
      <c r="C116" s="44">
        <v>1000000</v>
      </c>
      <c r="D116" s="45">
        <v>0</v>
      </c>
      <c r="E116" s="44">
        <v>1000000</v>
      </c>
      <c r="F116" s="44">
        <v>0</v>
      </c>
      <c r="G116" s="44">
        <v>0</v>
      </c>
      <c r="H116" s="44">
        <f t="shared" si="2"/>
        <v>1000000</v>
      </c>
    </row>
    <row r="117" spans="1:8" s="4" customFormat="1" ht="15.75" x14ac:dyDescent="0.2">
      <c r="A117" s="37" t="s">
        <v>176</v>
      </c>
      <c r="B117" s="38" t="s">
        <v>177</v>
      </c>
      <c r="C117" s="39">
        <f>+C118</f>
        <v>300000</v>
      </c>
      <c r="D117" s="47">
        <f>+D118</f>
        <v>0</v>
      </c>
      <c r="E117" s="39">
        <f>+E118</f>
        <v>300000</v>
      </c>
      <c r="F117" s="39">
        <f>+F118</f>
        <v>0</v>
      </c>
      <c r="G117" s="39">
        <f>+G118</f>
        <v>0</v>
      </c>
      <c r="H117" s="39">
        <f t="shared" si="2"/>
        <v>300000</v>
      </c>
    </row>
    <row r="118" spans="1:8" s="4" customFormat="1" ht="15.75" x14ac:dyDescent="0.2">
      <c r="A118" s="42" t="s">
        <v>178</v>
      </c>
      <c r="B118" s="43" t="s">
        <v>177</v>
      </c>
      <c r="C118" s="44">
        <v>300000</v>
      </c>
      <c r="D118" s="45">
        <v>0</v>
      </c>
      <c r="E118" s="44">
        <v>300000</v>
      </c>
      <c r="F118" s="44">
        <v>0</v>
      </c>
      <c r="G118" s="44">
        <v>0</v>
      </c>
      <c r="H118" s="44">
        <f t="shared" si="2"/>
        <v>300000</v>
      </c>
    </row>
    <row r="119" spans="1:8" ht="15.75" x14ac:dyDescent="0.2">
      <c r="A119" s="37" t="s">
        <v>179</v>
      </c>
      <c r="B119" s="38" t="s">
        <v>180</v>
      </c>
      <c r="C119" s="39">
        <f>+C120</f>
        <v>3475800</v>
      </c>
      <c r="D119" s="47">
        <f>+D120</f>
        <v>-2275800</v>
      </c>
      <c r="E119" s="39">
        <f>+E120</f>
        <v>1200000</v>
      </c>
      <c r="F119" s="39">
        <f>+F120</f>
        <v>0</v>
      </c>
      <c r="G119" s="39">
        <f>+G120</f>
        <v>0</v>
      </c>
      <c r="H119" s="39">
        <f t="shared" si="2"/>
        <v>1200000</v>
      </c>
    </row>
    <row r="120" spans="1:8" s="4" customFormat="1" ht="15.75" x14ac:dyDescent="0.2">
      <c r="A120" s="42" t="s">
        <v>181</v>
      </c>
      <c r="B120" s="43" t="s">
        <v>180</v>
      </c>
      <c r="C120" s="44">
        <v>3475800</v>
      </c>
      <c r="D120" s="45">
        <v>-2275800</v>
      </c>
      <c r="E120" s="44">
        <v>1200000</v>
      </c>
      <c r="F120" s="44">
        <v>0</v>
      </c>
      <c r="G120" s="44">
        <v>0</v>
      </c>
      <c r="H120" s="44">
        <f t="shared" si="2"/>
        <v>1200000</v>
      </c>
    </row>
    <row r="121" spans="1:8" ht="15.75" x14ac:dyDescent="0.2">
      <c r="A121" s="37" t="s">
        <v>182</v>
      </c>
      <c r="B121" s="38" t="s">
        <v>183</v>
      </c>
      <c r="C121" s="39">
        <f>+C122</f>
        <v>1193082</v>
      </c>
      <c r="D121" s="47">
        <f>+D122</f>
        <v>0</v>
      </c>
      <c r="E121" s="39">
        <f>+E122</f>
        <v>1193082</v>
      </c>
      <c r="F121" s="39">
        <f>+F122</f>
        <v>0</v>
      </c>
      <c r="G121" s="39">
        <f>+G122</f>
        <v>0</v>
      </c>
      <c r="H121" s="39">
        <f t="shared" si="2"/>
        <v>1193082</v>
      </c>
    </row>
    <row r="122" spans="1:8" ht="15.75" x14ac:dyDescent="0.2">
      <c r="A122" s="42" t="s">
        <v>184</v>
      </c>
      <c r="B122" s="43" t="s">
        <v>183</v>
      </c>
      <c r="C122" s="44">
        <v>1193082</v>
      </c>
      <c r="D122" s="45">
        <v>0</v>
      </c>
      <c r="E122" s="44">
        <v>1193082</v>
      </c>
      <c r="F122" s="44">
        <v>0</v>
      </c>
      <c r="G122" s="44">
        <v>0</v>
      </c>
      <c r="H122" s="44">
        <f t="shared" si="2"/>
        <v>1193082</v>
      </c>
    </row>
    <row r="123" spans="1:8" s="4" customFormat="1" ht="15.75" x14ac:dyDescent="0.2">
      <c r="A123" s="37" t="s">
        <v>185</v>
      </c>
      <c r="B123" s="38" t="s">
        <v>186</v>
      </c>
      <c r="C123" s="39">
        <f>+C124</f>
        <v>1950000</v>
      </c>
      <c r="D123" s="47">
        <f>+D124</f>
        <v>-500000</v>
      </c>
      <c r="E123" s="39">
        <f>+E124</f>
        <v>1450000</v>
      </c>
      <c r="F123" s="39">
        <f>+F124</f>
        <v>0</v>
      </c>
      <c r="G123" s="39">
        <f>+G124</f>
        <v>0</v>
      </c>
      <c r="H123" s="39">
        <f t="shared" si="2"/>
        <v>1450000</v>
      </c>
    </row>
    <row r="124" spans="1:8" ht="15.75" x14ac:dyDescent="0.2">
      <c r="A124" s="42" t="s">
        <v>187</v>
      </c>
      <c r="B124" s="43" t="s">
        <v>186</v>
      </c>
      <c r="C124" s="44">
        <v>1950000</v>
      </c>
      <c r="D124" s="45">
        <v>-500000</v>
      </c>
      <c r="E124" s="44">
        <v>1450000</v>
      </c>
      <c r="F124" s="44">
        <v>0</v>
      </c>
      <c r="G124" s="44">
        <v>0</v>
      </c>
      <c r="H124" s="44">
        <f t="shared" si="2"/>
        <v>1450000</v>
      </c>
    </row>
    <row r="125" spans="1:8" s="4" customFormat="1" ht="15.75" x14ac:dyDescent="0.2">
      <c r="A125" s="37" t="s">
        <v>188</v>
      </c>
      <c r="B125" s="38" t="s">
        <v>189</v>
      </c>
      <c r="C125" s="39">
        <f>+C126</f>
        <v>1700000</v>
      </c>
      <c r="D125" s="47">
        <f>+D126</f>
        <v>0</v>
      </c>
      <c r="E125" s="39">
        <f>+E126</f>
        <v>1700000</v>
      </c>
      <c r="F125" s="39">
        <f>+F126</f>
        <v>22419.99</v>
      </c>
      <c r="G125" s="39">
        <f>+G126</f>
        <v>0</v>
      </c>
      <c r="H125" s="39">
        <f t="shared" si="2"/>
        <v>1677580.01</v>
      </c>
    </row>
    <row r="126" spans="1:8" ht="15.75" x14ac:dyDescent="0.2">
      <c r="A126" s="42" t="s">
        <v>190</v>
      </c>
      <c r="B126" s="43" t="s">
        <v>189</v>
      </c>
      <c r="C126" s="44">
        <v>1700000</v>
      </c>
      <c r="D126" s="45">
        <v>0</v>
      </c>
      <c r="E126" s="44">
        <v>1700000</v>
      </c>
      <c r="F126" s="44">
        <v>22419.99</v>
      </c>
      <c r="G126" s="44">
        <v>0</v>
      </c>
      <c r="H126" s="44">
        <f t="shared" si="2"/>
        <v>1677580.01</v>
      </c>
    </row>
    <row r="127" spans="1:8" s="4" customFormat="1" ht="15.75" x14ac:dyDescent="0.2">
      <c r="A127" s="37" t="s">
        <v>404</v>
      </c>
      <c r="B127" s="38" t="s">
        <v>417</v>
      </c>
      <c r="C127" s="39">
        <f>+C128</f>
        <v>200000</v>
      </c>
      <c r="D127" s="47">
        <f>+D128</f>
        <v>0</v>
      </c>
      <c r="E127" s="39">
        <f>+E128</f>
        <v>200000</v>
      </c>
      <c r="F127" s="39">
        <f>+F128</f>
        <v>0</v>
      </c>
      <c r="G127" s="39">
        <f>+G128</f>
        <v>0</v>
      </c>
      <c r="H127" s="39">
        <f t="shared" si="2"/>
        <v>200000</v>
      </c>
    </row>
    <row r="128" spans="1:8" ht="15.75" x14ac:dyDescent="0.2">
      <c r="A128" s="42" t="s">
        <v>405</v>
      </c>
      <c r="B128" s="43" t="s">
        <v>417</v>
      </c>
      <c r="C128" s="44">
        <v>200000</v>
      </c>
      <c r="D128" s="45">
        <v>0</v>
      </c>
      <c r="E128" s="44">
        <v>200000</v>
      </c>
      <c r="F128" s="44">
        <v>0</v>
      </c>
      <c r="G128" s="44">
        <v>0</v>
      </c>
      <c r="H128" s="44">
        <f t="shared" si="2"/>
        <v>200000</v>
      </c>
    </row>
    <row r="129" spans="1:8" s="4" customFormat="1" ht="15.75" x14ac:dyDescent="0.2">
      <c r="A129" s="37" t="s">
        <v>191</v>
      </c>
      <c r="B129" s="38" t="s">
        <v>192</v>
      </c>
      <c r="C129" s="39">
        <f>+C130</f>
        <v>4000000</v>
      </c>
      <c r="D129" s="47">
        <f>+D130</f>
        <v>0</v>
      </c>
      <c r="E129" s="39">
        <f>+E130</f>
        <v>4000000</v>
      </c>
      <c r="F129" s="39">
        <f>+F130</f>
        <v>0</v>
      </c>
      <c r="G129" s="39">
        <f>+G130</f>
        <v>117774.74</v>
      </c>
      <c r="H129" s="39">
        <f t="shared" si="2"/>
        <v>3882225.26</v>
      </c>
    </row>
    <row r="130" spans="1:8" ht="15.75" x14ac:dyDescent="0.2">
      <c r="A130" s="42" t="s">
        <v>193</v>
      </c>
      <c r="B130" s="43" t="s">
        <v>192</v>
      </c>
      <c r="C130" s="44">
        <v>4000000</v>
      </c>
      <c r="D130" s="45">
        <v>0</v>
      </c>
      <c r="E130" s="44">
        <v>4000000</v>
      </c>
      <c r="F130" s="44">
        <v>0</v>
      </c>
      <c r="G130" s="44">
        <v>117774.74</v>
      </c>
      <c r="H130" s="44">
        <f t="shared" si="2"/>
        <v>3882225.26</v>
      </c>
    </row>
    <row r="131" spans="1:8" s="4" customFormat="1" ht="15.75" x14ac:dyDescent="0.2">
      <c r="A131" s="37" t="s">
        <v>194</v>
      </c>
      <c r="B131" s="38" t="s">
        <v>195</v>
      </c>
      <c r="C131" s="39">
        <f>+C132</f>
        <v>3000000</v>
      </c>
      <c r="D131" s="47">
        <f>+D132</f>
        <v>0</v>
      </c>
      <c r="E131" s="39">
        <f>+E132</f>
        <v>3000000</v>
      </c>
      <c r="F131" s="39">
        <f>+F132</f>
        <v>0</v>
      </c>
      <c r="G131" s="39">
        <f>+G132</f>
        <v>0</v>
      </c>
      <c r="H131" s="39">
        <f t="shared" si="2"/>
        <v>3000000</v>
      </c>
    </row>
    <row r="132" spans="1:8" ht="15.75" x14ac:dyDescent="0.2">
      <c r="A132" s="42" t="s">
        <v>196</v>
      </c>
      <c r="B132" s="43" t="s">
        <v>195</v>
      </c>
      <c r="C132" s="44">
        <v>3000000</v>
      </c>
      <c r="D132" s="45">
        <v>0</v>
      </c>
      <c r="E132" s="44">
        <v>3000000</v>
      </c>
      <c r="F132" s="44">
        <v>0</v>
      </c>
      <c r="G132" s="44">
        <v>0</v>
      </c>
      <c r="H132" s="44">
        <f t="shared" si="2"/>
        <v>3000000</v>
      </c>
    </row>
    <row r="133" spans="1:8" s="4" customFormat="1" ht="15.75" x14ac:dyDescent="0.2">
      <c r="A133" s="37" t="s">
        <v>197</v>
      </c>
      <c r="B133" s="38" t="s">
        <v>198</v>
      </c>
      <c r="C133" s="39">
        <f>+C134</f>
        <v>1000000</v>
      </c>
      <c r="D133" s="47">
        <f>+D134</f>
        <v>0</v>
      </c>
      <c r="E133" s="39">
        <f>+E134</f>
        <v>1000000</v>
      </c>
      <c r="F133" s="39">
        <f>+F134</f>
        <v>0</v>
      </c>
      <c r="G133" s="39">
        <f>+G134</f>
        <v>0</v>
      </c>
      <c r="H133" s="39">
        <f t="shared" si="2"/>
        <v>1000000</v>
      </c>
    </row>
    <row r="134" spans="1:8" ht="15.75" x14ac:dyDescent="0.2">
      <c r="A134" s="42" t="s">
        <v>199</v>
      </c>
      <c r="B134" s="43" t="s">
        <v>198</v>
      </c>
      <c r="C134" s="44">
        <v>1000000</v>
      </c>
      <c r="D134" s="45">
        <v>0</v>
      </c>
      <c r="E134" s="44">
        <v>1000000</v>
      </c>
      <c r="F134" s="44">
        <v>0</v>
      </c>
      <c r="G134" s="44">
        <v>0</v>
      </c>
      <c r="H134" s="44">
        <f t="shared" si="2"/>
        <v>1000000</v>
      </c>
    </row>
    <row r="135" spans="1:8" s="4" customFormat="1" ht="15.75" x14ac:dyDescent="0.2">
      <c r="A135" s="37" t="s">
        <v>200</v>
      </c>
      <c r="B135" s="38" t="s">
        <v>201</v>
      </c>
      <c r="C135" s="39">
        <v>500000</v>
      </c>
      <c r="D135" s="47">
        <f>+D136</f>
        <v>0</v>
      </c>
      <c r="E135" s="39">
        <f>+E136</f>
        <v>500000</v>
      </c>
      <c r="F135" s="39">
        <f>+F136</f>
        <v>0</v>
      </c>
      <c r="G135" s="39">
        <f>+G136</f>
        <v>0</v>
      </c>
      <c r="H135" s="39">
        <f t="shared" si="2"/>
        <v>500000</v>
      </c>
    </row>
    <row r="136" spans="1:8" ht="15.75" x14ac:dyDescent="0.2">
      <c r="A136" s="42" t="s">
        <v>202</v>
      </c>
      <c r="B136" s="43" t="s">
        <v>201</v>
      </c>
      <c r="C136" s="44">
        <v>500000</v>
      </c>
      <c r="D136" s="45">
        <v>0</v>
      </c>
      <c r="E136" s="44">
        <v>500000</v>
      </c>
      <c r="F136" s="44">
        <v>0</v>
      </c>
      <c r="G136" s="44">
        <v>0</v>
      </c>
      <c r="H136" s="44">
        <f t="shared" si="2"/>
        <v>500000</v>
      </c>
    </row>
    <row r="137" spans="1:8" s="4" customFormat="1" ht="15.75" x14ac:dyDescent="0.2">
      <c r="A137" s="37" t="s">
        <v>203</v>
      </c>
      <c r="B137" s="38" t="s">
        <v>204</v>
      </c>
      <c r="C137" s="39">
        <f>+C138+C139+C140</f>
        <v>2100000</v>
      </c>
      <c r="D137" s="47">
        <f>+D138+D139+D140</f>
        <v>-450000</v>
      </c>
      <c r="E137" s="39">
        <f>+E138+E139+E140</f>
        <v>1650000</v>
      </c>
      <c r="F137" s="39">
        <f>+F138+F139+F140</f>
        <v>0</v>
      </c>
      <c r="G137" s="39">
        <f>+G138+G139+G140</f>
        <v>0</v>
      </c>
      <c r="H137" s="39">
        <f t="shared" si="2"/>
        <v>1650000</v>
      </c>
    </row>
    <row r="138" spans="1:8" ht="15.75" x14ac:dyDescent="0.2">
      <c r="A138" s="42" t="s">
        <v>205</v>
      </c>
      <c r="B138" s="43" t="s">
        <v>206</v>
      </c>
      <c r="C138" s="44">
        <v>1000000</v>
      </c>
      <c r="D138" s="45">
        <v>0</v>
      </c>
      <c r="E138" s="44">
        <v>1000000</v>
      </c>
      <c r="F138" s="44">
        <v>0</v>
      </c>
      <c r="G138" s="44">
        <v>0</v>
      </c>
      <c r="H138" s="44">
        <f t="shared" si="2"/>
        <v>1000000</v>
      </c>
    </row>
    <row r="139" spans="1:8" s="4" customFormat="1" ht="15.75" x14ac:dyDescent="0.2">
      <c r="A139" s="42" t="s">
        <v>207</v>
      </c>
      <c r="B139" s="43" t="s">
        <v>208</v>
      </c>
      <c r="C139" s="44">
        <v>700000</v>
      </c>
      <c r="D139" s="45">
        <v>-450000</v>
      </c>
      <c r="E139" s="44">
        <v>250000</v>
      </c>
      <c r="F139" s="44">
        <v>0</v>
      </c>
      <c r="G139" s="44">
        <v>0</v>
      </c>
      <c r="H139" s="44">
        <f t="shared" si="2"/>
        <v>250000</v>
      </c>
    </row>
    <row r="140" spans="1:8" ht="15.75" x14ac:dyDescent="0.2">
      <c r="A140" s="42" t="s">
        <v>209</v>
      </c>
      <c r="B140" s="43" t="s">
        <v>210</v>
      </c>
      <c r="C140" s="44">
        <v>400000</v>
      </c>
      <c r="D140" s="45">
        <v>0</v>
      </c>
      <c r="E140" s="44">
        <v>400000</v>
      </c>
      <c r="F140" s="44">
        <v>0</v>
      </c>
      <c r="G140" s="44">
        <v>0</v>
      </c>
      <c r="H140" s="44">
        <f t="shared" ref="H140:H203" si="3">+E140-F140-G140</f>
        <v>400000</v>
      </c>
    </row>
    <row r="141" spans="1:8" s="4" customFormat="1" ht="15.75" x14ac:dyDescent="0.2">
      <c r="A141" s="37" t="s">
        <v>211</v>
      </c>
      <c r="B141" s="38" t="s">
        <v>212</v>
      </c>
      <c r="C141" s="39">
        <f>+C142+C143</f>
        <v>2300000</v>
      </c>
      <c r="D141" s="47">
        <f>+D142+D143</f>
        <v>-200000</v>
      </c>
      <c r="E141" s="39">
        <f>+E142+E143</f>
        <v>2100000</v>
      </c>
      <c r="F141" s="39">
        <f>+F142+F143</f>
        <v>0</v>
      </c>
      <c r="G141" s="39">
        <f>+G142+G143</f>
        <v>0</v>
      </c>
      <c r="H141" s="39">
        <f t="shared" si="3"/>
        <v>2100000</v>
      </c>
    </row>
    <row r="142" spans="1:8" ht="15.75" x14ac:dyDescent="0.2">
      <c r="A142" s="42" t="s">
        <v>213</v>
      </c>
      <c r="B142" s="43" t="s">
        <v>214</v>
      </c>
      <c r="C142" s="44">
        <v>800000</v>
      </c>
      <c r="D142" s="45">
        <v>-200000</v>
      </c>
      <c r="E142" s="44">
        <v>600000</v>
      </c>
      <c r="F142" s="44">
        <v>0</v>
      </c>
      <c r="G142" s="44">
        <v>0</v>
      </c>
      <c r="H142" s="44">
        <f t="shared" si="3"/>
        <v>600000</v>
      </c>
    </row>
    <row r="143" spans="1:8" s="4" customFormat="1" ht="15.75" x14ac:dyDescent="0.2">
      <c r="A143" s="42" t="s">
        <v>215</v>
      </c>
      <c r="B143" s="43" t="s">
        <v>216</v>
      </c>
      <c r="C143" s="44">
        <v>1500000</v>
      </c>
      <c r="D143" s="45">
        <v>0</v>
      </c>
      <c r="E143" s="44">
        <v>1500000</v>
      </c>
      <c r="F143" s="44">
        <v>0</v>
      </c>
      <c r="G143" s="44">
        <v>0</v>
      </c>
      <c r="H143" s="44">
        <f t="shared" si="3"/>
        <v>1500000</v>
      </c>
    </row>
    <row r="144" spans="1:8" ht="15.75" x14ac:dyDescent="0.2">
      <c r="A144" s="37" t="s">
        <v>217</v>
      </c>
      <c r="B144" s="38" t="s">
        <v>218</v>
      </c>
      <c r="C144" s="39">
        <f>+C145+C146</f>
        <v>3000000</v>
      </c>
      <c r="D144" s="47">
        <f>+D145+D146</f>
        <v>-500000</v>
      </c>
      <c r="E144" s="39">
        <f>+E145+E146</f>
        <v>2500000</v>
      </c>
      <c r="F144" s="39">
        <f>+F145+F146</f>
        <v>0</v>
      </c>
      <c r="G144" s="39">
        <f>+G145+G146</f>
        <v>0</v>
      </c>
      <c r="H144" s="39">
        <f t="shared" si="3"/>
        <v>2500000</v>
      </c>
    </row>
    <row r="145" spans="1:8" s="4" customFormat="1" ht="15.75" x14ac:dyDescent="0.2">
      <c r="A145" s="42" t="s">
        <v>219</v>
      </c>
      <c r="B145" s="43" t="s">
        <v>220</v>
      </c>
      <c r="C145" s="44">
        <v>2000000</v>
      </c>
      <c r="D145" s="45">
        <v>-500000</v>
      </c>
      <c r="E145" s="44">
        <v>1500000</v>
      </c>
      <c r="F145" s="44">
        <v>0</v>
      </c>
      <c r="G145" s="44">
        <v>0</v>
      </c>
      <c r="H145" s="44">
        <f t="shared" si="3"/>
        <v>1500000</v>
      </c>
    </row>
    <row r="146" spans="1:8" ht="15.75" x14ac:dyDescent="0.2">
      <c r="A146" s="42" t="s">
        <v>221</v>
      </c>
      <c r="B146" s="43" t="s">
        <v>222</v>
      </c>
      <c r="C146" s="44">
        <v>1000000</v>
      </c>
      <c r="D146" s="45">
        <v>0</v>
      </c>
      <c r="E146" s="44">
        <v>1000000</v>
      </c>
      <c r="F146" s="44">
        <v>0</v>
      </c>
      <c r="G146" s="44">
        <v>0</v>
      </c>
      <c r="H146" s="44">
        <f t="shared" si="3"/>
        <v>1000000</v>
      </c>
    </row>
    <row r="147" spans="1:8" s="4" customFormat="1" ht="15.75" x14ac:dyDescent="0.2">
      <c r="A147" s="37" t="s">
        <v>223</v>
      </c>
      <c r="B147" s="38" t="s">
        <v>224</v>
      </c>
      <c r="C147" s="39">
        <f>+C148+C149</f>
        <v>550000</v>
      </c>
      <c r="D147" s="47">
        <f>+D148+D149</f>
        <v>0</v>
      </c>
      <c r="E147" s="39">
        <f>+E148+E149</f>
        <v>550000</v>
      </c>
      <c r="F147" s="39">
        <f>+F148+F149</f>
        <v>0</v>
      </c>
      <c r="G147" s="39">
        <f>+G148+G149</f>
        <v>0</v>
      </c>
      <c r="H147" s="39">
        <f t="shared" si="3"/>
        <v>550000</v>
      </c>
    </row>
    <row r="148" spans="1:8" ht="15.75" x14ac:dyDescent="0.2">
      <c r="A148" s="42" t="s">
        <v>225</v>
      </c>
      <c r="B148" s="43" t="s">
        <v>226</v>
      </c>
      <c r="C148" s="44">
        <v>300000</v>
      </c>
      <c r="D148" s="45">
        <v>0</v>
      </c>
      <c r="E148" s="44">
        <v>300000</v>
      </c>
      <c r="F148" s="44">
        <v>0</v>
      </c>
      <c r="G148" s="44">
        <v>0</v>
      </c>
      <c r="H148" s="44">
        <f t="shared" si="3"/>
        <v>300000</v>
      </c>
    </row>
    <row r="149" spans="1:8" s="4" customFormat="1" ht="15.75" x14ac:dyDescent="0.2">
      <c r="A149" s="42" t="s">
        <v>227</v>
      </c>
      <c r="B149" s="43" t="s">
        <v>228</v>
      </c>
      <c r="C149" s="44">
        <v>250000</v>
      </c>
      <c r="D149" s="45">
        <v>0</v>
      </c>
      <c r="E149" s="44">
        <v>250000</v>
      </c>
      <c r="F149" s="44">
        <v>0</v>
      </c>
      <c r="G149" s="44">
        <v>0</v>
      </c>
      <c r="H149" s="44">
        <f t="shared" si="3"/>
        <v>250000</v>
      </c>
    </row>
    <row r="150" spans="1:8" ht="15.75" x14ac:dyDescent="0.2">
      <c r="A150" s="37" t="s">
        <v>229</v>
      </c>
      <c r="B150" s="38" t="s">
        <v>230</v>
      </c>
      <c r="C150" s="39">
        <f>+C151+C152+C153+C154+C155</f>
        <v>57900000</v>
      </c>
      <c r="D150" s="47">
        <f>+D151+D152+D153+D154+D155</f>
        <v>-484200</v>
      </c>
      <c r="E150" s="39">
        <f>+E151+E152+E153+E154+E155</f>
        <v>57415800</v>
      </c>
      <c r="F150" s="39">
        <f>+F151+F152+F153+F154+F155</f>
        <v>676300</v>
      </c>
      <c r="G150" s="39">
        <f>+G151+G152+G153+G154+G155</f>
        <v>678679.22</v>
      </c>
      <c r="H150" s="39">
        <f t="shared" si="3"/>
        <v>56060820.780000001</v>
      </c>
    </row>
    <row r="151" spans="1:8" ht="15.75" x14ac:dyDescent="0.2">
      <c r="A151" s="42" t="s">
        <v>231</v>
      </c>
      <c r="B151" s="43" t="s">
        <v>232</v>
      </c>
      <c r="C151" s="44">
        <v>52000000</v>
      </c>
      <c r="D151" s="45">
        <v>0</v>
      </c>
      <c r="E151" s="44">
        <v>52000000</v>
      </c>
      <c r="F151" s="44">
        <v>676300</v>
      </c>
      <c r="G151" s="44">
        <v>671879.21</v>
      </c>
      <c r="H151" s="44">
        <f t="shared" si="3"/>
        <v>50651820.789999999</v>
      </c>
    </row>
    <row r="152" spans="1:8" ht="15.75" x14ac:dyDescent="0.2">
      <c r="A152" s="42" t="s">
        <v>233</v>
      </c>
      <c r="B152" s="43" t="s">
        <v>234</v>
      </c>
      <c r="C152" s="44">
        <v>3000000</v>
      </c>
      <c r="D152" s="45">
        <v>0</v>
      </c>
      <c r="E152" s="44">
        <v>3000000</v>
      </c>
      <c r="F152" s="44">
        <v>0</v>
      </c>
      <c r="G152" s="44">
        <v>0</v>
      </c>
      <c r="H152" s="44">
        <f t="shared" si="3"/>
        <v>3000000</v>
      </c>
    </row>
    <row r="153" spans="1:8" ht="15.75" x14ac:dyDescent="0.2">
      <c r="A153" s="42" t="s">
        <v>235</v>
      </c>
      <c r="B153" s="43" t="s">
        <v>236</v>
      </c>
      <c r="C153" s="44">
        <v>700000</v>
      </c>
      <c r="D153" s="45">
        <v>0</v>
      </c>
      <c r="E153" s="44">
        <v>700000</v>
      </c>
      <c r="F153" s="44">
        <v>0</v>
      </c>
      <c r="G153" s="44">
        <v>6800.01</v>
      </c>
      <c r="H153" s="44">
        <f t="shared" si="3"/>
        <v>693199.99</v>
      </c>
    </row>
    <row r="154" spans="1:8" s="4" customFormat="1" ht="15.75" x14ac:dyDescent="0.2">
      <c r="A154" s="42" t="s">
        <v>237</v>
      </c>
      <c r="B154" s="43" t="s">
        <v>238</v>
      </c>
      <c r="C154" s="44">
        <v>1200000</v>
      </c>
      <c r="D154" s="45">
        <v>0</v>
      </c>
      <c r="E154" s="44">
        <v>1200000</v>
      </c>
      <c r="F154" s="44">
        <v>0</v>
      </c>
      <c r="G154" s="44">
        <v>0</v>
      </c>
      <c r="H154" s="44">
        <f t="shared" si="3"/>
        <v>1200000</v>
      </c>
    </row>
    <row r="155" spans="1:8" ht="15.75" x14ac:dyDescent="0.2">
      <c r="A155" s="42" t="s">
        <v>239</v>
      </c>
      <c r="B155" s="43" t="s">
        <v>240</v>
      </c>
      <c r="C155" s="44">
        <v>1000000</v>
      </c>
      <c r="D155" s="45">
        <v>-484200</v>
      </c>
      <c r="E155" s="44">
        <v>515800</v>
      </c>
      <c r="F155" s="44">
        <v>0</v>
      </c>
      <c r="G155" s="44">
        <v>0</v>
      </c>
      <c r="H155" s="44">
        <f t="shared" si="3"/>
        <v>515800</v>
      </c>
    </row>
    <row r="156" spans="1:8" ht="15.75" x14ac:dyDescent="0.2">
      <c r="A156" s="37" t="s">
        <v>241</v>
      </c>
      <c r="B156" s="38" t="s">
        <v>242</v>
      </c>
      <c r="C156" s="39">
        <f>+C157+C158+C159+C160</f>
        <v>4125000</v>
      </c>
      <c r="D156" s="47">
        <f>+D157+D158+D159+D160</f>
        <v>-1500000</v>
      </c>
      <c r="E156" s="39">
        <f>+E157+E158+E159+E160</f>
        <v>2625000</v>
      </c>
      <c r="F156" s="39">
        <f>+F157+F158+F159+F160</f>
        <v>0</v>
      </c>
      <c r="G156" s="39">
        <f>+G157+G158+G159+G160</f>
        <v>0</v>
      </c>
      <c r="H156" s="39">
        <f t="shared" si="3"/>
        <v>2625000</v>
      </c>
    </row>
    <row r="157" spans="1:8" ht="15.75" x14ac:dyDescent="0.2">
      <c r="A157" s="42" t="s">
        <v>243</v>
      </c>
      <c r="B157" s="43" t="s">
        <v>244</v>
      </c>
      <c r="C157" s="44">
        <v>75000</v>
      </c>
      <c r="D157" s="45">
        <v>0</v>
      </c>
      <c r="E157" s="44">
        <v>75000</v>
      </c>
      <c r="F157" s="44">
        <v>0</v>
      </c>
      <c r="G157" s="44">
        <v>0</v>
      </c>
      <c r="H157" s="44">
        <f t="shared" si="3"/>
        <v>75000</v>
      </c>
    </row>
    <row r="158" spans="1:8" s="4" customFormat="1" ht="15.75" x14ac:dyDescent="0.2">
      <c r="A158" s="42" t="s">
        <v>245</v>
      </c>
      <c r="B158" s="43" t="s">
        <v>246</v>
      </c>
      <c r="C158" s="44">
        <v>50000</v>
      </c>
      <c r="D158" s="45">
        <v>0</v>
      </c>
      <c r="E158" s="44">
        <v>50000</v>
      </c>
      <c r="F158" s="44">
        <v>0</v>
      </c>
      <c r="G158" s="44">
        <v>0</v>
      </c>
      <c r="H158" s="44">
        <f t="shared" si="3"/>
        <v>50000</v>
      </c>
    </row>
    <row r="159" spans="1:8" ht="15.75" x14ac:dyDescent="0.2">
      <c r="A159" s="42" t="s">
        <v>247</v>
      </c>
      <c r="B159" s="43" t="s">
        <v>248</v>
      </c>
      <c r="C159" s="44">
        <v>3500000</v>
      </c>
      <c r="D159" s="45">
        <v>-1500000</v>
      </c>
      <c r="E159" s="44">
        <v>2000000</v>
      </c>
      <c r="F159" s="44">
        <v>0</v>
      </c>
      <c r="G159" s="44">
        <v>0</v>
      </c>
      <c r="H159" s="44">
        <f t="shared" si="3"/>
        <v>2000000</v>
      </c>
    </row>
    <row r="160" spans="1:8" ht="15.75" x14ac:dyDescent="0.2">
      <c r="A160" s="42" t="s">
        <v>249</v>
      </c>
      <c r="B160" s="43" t="s">
        <v>250</v>
      </c>
      <c r="C160" s="44">
        <v>500000</v>
      </c>
      <c r="D160" s="45">
        <v>0</v>
      </c>
      <c r="E160" s="44">
        <v>500000</v>
      </c>
      <c r="F160" s="44">
        <v>0</v>
      </c>
      <c r="G160" s="44">
        <v>0</v>
      </c>
      <c r="H160" s="44">
        <f t="shared" si="3"/>
        <v>500000</v>
      </c>
    </row>
    <row r="161" spans="1:8" s="4" customFormat="1" ht="15.75" x14ac:dyDescent="0.2">
      <c r="A161" s="37" t="s">
        <v>251</v>
      </c>
      <c r="B161" s="38" t="s">
        <v>252</v>
      </c>
      <c r="C161" s="39">
        <f>+C162+C163</f>
        <v>2800000</v>
      </c>
      <c r="D161" s="47">
        <f>+D162+D163</f>
        <v>0</v>
      </c>
      <c r="E161" s="39">
        <f>+E162+E163</f>
        <v>2800000</v>
      </c>
      <c r="F161" s="39">
        <f>+F162+F163</f>
        <v>0</v>
      </c>
      <c r="G161" s="39">
        <f>+G162+G163</f>
        <v>0</v>
      </c>
      <c r="H161" s="39">
        <f t="shared" si="3"/>
        <v>2800000</v>
      </c>
    </row>
    <row r="162" spans="1:8" ht="15.75" x14ac:dyDescent="0.2">
      <c r="A162" s="42" t="s">
        <v>253</v>
      </c>
      <c r="B162" s="43" t="s">
        <v>252</v>
      </c>
      <c r="C162" s="44">
        <v>2000000</v>
      </c>
      <c r="D162" s="45">
        <v>0</v>
      </c>
      <c r="E162" s="44">
        <v>2000000</v>
      </c>
      <c r="F162" s="44">
        <v>0</v>
      </c>
      <c r="G162" s="44">
        <v>0</v>
      </c>
      <c r="H162" s="44">
        <f t="shared" si="3"/>
        <v>2000000</v>
      </c>
    </row>
    <row r="163" spans="1:8" ht="15.75" x14ac:dyDescent="0.2">
      <c r="A163" s="42" t="s">
        <v>406</v>
      </c>
      <c r="B163" s="43" t="s">
        <v>418</v>
      </c>
      <c r="C163" s="44">
        <v>800000</v>
      </c>
      <c r="D163" s="45">
        <v>0</v>
      </c>
      <c r="E163" s="44">
        <v>800000</v>
      </c>
      <c r="F163" s="44">
        <v>0</v>
      </c>
      <c r="G163" s="44">
        <v>0</v>
      </c>
      <c r="H163" s="44">
        <f t="shared" si="3"/>
        <v>800000</v>
      </c>
    </row>
    <row r="164" spans="1:8" s="4" customFormat="1" ht="15.75" x14ac:dyDescent="0.2">
      <c r="A164" s="37" t="s">
        <v>254</v>
      </c>
      <c r="B164" s="38" t="s">
        <v>255</v>
      </c>
      <c r="C164" s="39">
        <f>+C165+C166</f>
        <v>4600000</v>
      </c>
      <c r="D164" s="47">
        <f>+D165+D166</f>
        <v>152877</v>
      </c>
      <c r="E164" s="39">
        <f>+E165+E166</f>
        <v>4752877</v>
      </c>
      <c r="F164" s="39">
        <f>+F165+F166</f>
        <v>0</v>
      </c>
      <c r="G164" s="39">
        <f>+G165+G166</f>
        <v>0</v>
      </c>
      <c r="H164" s="39">
        <f t="shared" si="3"/>
        <v>4752877</v>
      </c>
    </row>
    <row r="165" spans="1:8" ht="15.75" x14ac:dyDescent="0.2">
      <c r="A165" s="42" t="s">
        <v>256</v>
      </c>
      <c r="B165" s="43" t="s">
        <v>257</v>
      </c>
      <c r="C165" s="44">
        <v>4100000</v>
      </c>
      <c r="D165" s="45">
        <v>0</v>
      </c>
      <c r="E165" s="44">
        <v>4100000</v>
      </c>
      <c r="F165" s="44">
        <v>0</v>
      </c>
      <c r="G165" s="44">
        <v>0</v>
      </c>
      <c r="H165" s="44">
        <f t="shared" si="3"/>
        <v>4100000</v>
      </c>
    </row>
    <row r="166" spans="1:8" ht="15.75" x14ac:dyDescent="0.2">
      <c r="A166" s="42" t="s">
        <v>258</v>
      </c>
      <c r="B166" s="43" t="s">
        <v>259</v>
      </c>
      <c r="C166" s="44">
        <v>500000</v>
      </c>
      <c r="D166" s="45">
        <v>152877</v>
      </c>
      <c r="E166" s="44">
        <v>652877</v>
      </c>
      <c r="F166" s="44">
        <v>0</v>
      </c>
      <c r="G166" s="44">
        <v>0</v>
      </c>
      <c r="H166" s="44">
        <f t="shared" si="3"/>
        <v>652877</v>
      </c>
    </row>
    <row r="167" spans="1:8" ht="15.75" x14ac:dyDescent="0.2">
      <c r="A167" s="37" t="s">
        <v>260</v>
      </c>
      <c r="B167" s="38" t="s">
        <v>261</v>
      </c>
      <c r="C167" s="39">
        <f>+C168</f>
        <v>150000</v>
      </c>
      <c r="D167" s="47">
        <f>+D168</f>
        <v>0</v>
      </c>
      <c r="E167" s="39">
        <f>+E168</f>
        <v>150000</v>
      </c>
      <c r="F167" s="39">
        <f>+F168</f>
        <v>0</v>
      </c>
      <c r="G167" s="39">
        <f>+G168</f>
        <v>0</v>
      </c>
      <c r="H167" s="39">
        <f t="shared" si="3"/>
        <v>150000</v>
      </c>
    </row>
    <row r="168" spans="1:8" ht="15.75" x14ac:dyDescent="0.2">
      <c r="A168" s="42" t="s">
        <v>262</v>
      </c>
      <c r="B168" s="43" t="s">
        <v>261</v>
      </c>
      <c r="C168" s="44">
        <v>150000</v>
      </c>
      <c r="D168" s="45">
        <v>0</v>
      </c>
      <c r="E168" s="44">
        <v>150000</v>
      </c>
      <c r="F168" s="44">
        <v>0</v>
      </c>
      <c r="G168" s="44">
        <v>0</v>
      </c>
      <c r="H168" s="44">
        <f t="shared" si="3"/>
        <v>150000</v>
      </c>
    </row>
    <row r="169" spans="1:8" ht="15.75" x14ac:dyDescent="0.2">
      <c r="A169" s="37" t="s">
        <v>263</v>
      </c>
      <c r="B169" s="38" t="s">
        <v>264</v>
      </c>
      <c r="C169" s="39">
        <f>+C170</f>
        <v>400000</v>
      </c>
      <c r="D169" s="47">
        <f>+D170</f>
        <v>0</v>
      </c>
      <c r="E169" s="39">
        <f>+E170</f>
        <v>400000</v>
      </c>
      <c r="F169" s="39">
        <f>+F170</f>
        <v>0</v>
      </c>
      <c r="G169" s="39">
        <f>+G170</f>
        <v>0</v>
      </c>
      <c r="H169" s="39">
        <f t="shared" si="3"/>
        <v>400000</v>
      </c>
    </row>
    <row r="170" spans="1:8" s="4" customFormat="1" ht="15.75" x14ac:dyDescent="0.2">
      <c r="A170" s="42" t="s">
        <v>265</v>
      </c>
      <c r="B170" s="43" t="s">
        <v>264</v>
      </c>
      <c r="C170" s="44">
        <v>400000</v>
      </c>
      <c r="D170" s="45">
        <v>0</v>
      </c>
      <c r="E170" s="44">
        <v>400000</v>
      </c>
      <c r="F170" s="44">
        <v>0</v>
      </c>
      <c r="G170" s="44">
        <v>0</v>
      </c>
      <c r="H170" s="44">
        <f t="shared" si="3"/>
        <v>400000</v>
      </c>
    </row>
    <row r="171" spans="1:8" ht="15.75" x14ac:dyDescent="0.2">
      <c r="A171" s="37" t="s">
        <v>266</v>
      </c>
      <c r="B171" s="38" t="s">
        <v>267</v>
      </c>
      <c r="C171" s="39">
        <f>+C172</f>
        <v>3800000</v>
      </c>
      <c r="D171" s="47">
        <f>+D172</f>
        <v>-1000000</v>
      </c>
      <c r="E171" s="39">
        <f>+E172</f>
        <v>2800000</v>
      </c>
      <c r="F171" s="39">
        <f>+F172</f>
        <v>0</v>
      </c>
      <c r="G171" s="39">
        <f>+G172</f>
        <v>0</v>
      </c>
      <c r="H171" s="39">
        <f t="shared" si="3"/>
        <v>2800000</v>
      </c>
    </row>
    <row r="172" spans="1:8" ht="15.75" x14ac:dyDescent="0.2">
      <c r="A172" s="42" t="s">
        <v>268</v>
      </c>
      <c r="B172" s="43" t="s">
        <v>267</v>
      </c>
      <c r="C172" s="44">
        <v>3800000</v>
      </c>
      <c r="D172" s="45">
        <v>-1000000</v>
      </c>
      <c r="E172" s="44">
        <v>2800000</v>
      </c>
      <c r="F172" s="44">
        <v>0</v>
      </c>
      <c r="G172" s="44">
        <v>0</v>
      </c>
      <c r="H172" s="44">
        <f t="shared" si="3"/>
        <v>2800000</v>
      </c>
    </row>
    <row r="173" spans="1:8" ht="15.75" x14ac:dyDescent="0.2">
      <c r="A173" s="37" t="s">
        <v>269</v>
      </c>
      <c r="B173" s="38" t="s">
        <v>270</v>
      </c>
      <c r="C173" s="39">
        <f>+C174</f>
        <v>8000000</v>
      </c>
      <c r="D173" s="47">
        <f>+D174</f>
        <v>0</v>
      </c>
      <c r="E173" s="39">
        <f>+E174</f>
        <v>8000000</v>
      </c>
      <c r="F173" s="39">
        <f>+F174</f>
        <v>0</v>
      </c>
      <c r="G173" s="39">
        <f>+G174</f>
        <v>0</v>
      </c>
      <c r="H173" s="39">
        <f t="shared" si="3"/>
        <v>8000000</v>
      </c>
    </row>
    <row r="174" spans="1:8" ht="15.75" x14ac:dyDescent="0.2">
      <c r="A174" s="42" t="s">
        <v>271</v>
      </c>
      <c r="B174" s="43" t="s">
        <v>270</v>
      </c>
      <c r="C174" s="44">
        <v>8000000</v>
      </c>
      <c r="D174" s="45">
        <v>0</v>
      </c>
      <c r="E174" s="44">
        <v>8000000</v>
      </c>
      <c r="F174" s="44">
        <v>0</v>
      </c>
      <c r="G174" s="44">
        <v>0</v>
      </c>
      <c r="H174" s="44">
        <f t="shared" si="3"/>
        <v>8000000</v>
      </c>
    </row>
    <row r="175" spans="1:8" ht="15.75" x14ac:dyDescent="0.2">
      <c r="A175" s="37" t="s">
        <v>272</v>
      </c>
      <c r="B175" s="38" t="s">
        <v>273</v>
      </c>
      <c r="C175" s="39">
        <f>+C176+C177</f>
        <v>7000000</v>
      </c>
      <c r="D175" s="47">
        <f>+D176+D177</f>
        <v>-500000</v>
      </c>
      <c r="E175" s="39">
        <f>+E176+E177</f>
        <v>6500000</v>
      </c>
      <c r="F175" s="39">
        <f>+F176+F177</f>
        <v>0</v>
      </c>
      <c r="G175" s="39">
        <f>+G176+G177</f>
        <v>107575</v>
      </c>
      <c r="H175" s="39">
        <f t="shared" si="3"/>
        <v>6392425</v>
      </c>
    </row>
    <row r="176" spans="1:8" s="4" customFormat="1" ht="15.75" x14ac:dyDescent="0.2">
      <c r="A176" s="42" t="s">
        <v>274</v>
      </c>
      <c r="B176" s="43" t="s">
        <v>275</v>
      </c>
      <c r="C176" s="44">
        <v>5000000</v>
      </c>
      <c r="D176" s="45">
        <v>-500000</v>
      </c>
      <c r="E176" s="44">
        <v>4500000</v>
      </c>
      <c r="F176" s="44">
        <v>0</v>
      </c>
      <c r="G176" s="44">
        <v>107575</v>
      </c>
      <c r="H176" s="44">
        <f t="shared" si="3"/>
        <v>4392425</v>
      </c>
    </row>
    <row r="177" spans="1:8" ht="15.75" x14ac:dyDescent="0.2">
      <c r="A177" s="42" t="s">
        <v>276</v>
      </c>
      <c r="B177" s="43" t="s">
        <v>277</v>
      </c>
      <c r="C177" s="44">
        <v>2000000</v>
      </c>
      <c r="D177" s="45">
        <v>0</v>
      </c>
      <c r="E177" s="44">
        <v>2000000</v>
      </c>
      <c r="F177" s="44">
        <v>0</v>
      </c>
      <c r="G177" s="44">
        <v>0</v>
      </c>
      <c r="H177" s="44">
        <f t="shared" si="3"/>
        <v>2000000</v>
      </c>
    </row>
    <row r="178" spans="1:8" ht="15.75" x14ac:dyDescent="0.2">
      <c r="A178" s="37" t="s">
        <v>278</v>
      </c>
      <c r="B178" s="38" t="s">
        <v>279</v>
      </c>
      <c r="C178" s="39">
        <f>+C179+C180+C181+C182</f>
        <v>24400000</v>
      </c>
      <c r="D178" s="47">
        <f>+D179+D180+D181+D182</f>
        <v>-9760000</v>
      </c>
      <c r="E178" s="39">
        <f>+E179+E180+E181+E182</f>
        <v>14640000</v>
      </c>
      <c r="F178" s="39">
        <f>+F179+F180+F181+F182</f>
        <v>0</v>
      </c>
      <c r="G178" s="39">
        <f>+G179+G180+G181+G182</f>
        <v>0</v>
      </c>
      <c r="H178" s="39">
        <f t="shared" si="3"/>
        <v>14640000</v>
      </c>
    </row>
    <row r="179" spans="1:8" s="4" customFormat="1" ht="15.75" x14ac:dyDescent="0.2">
      <c r="A179" s="42" t="s">
        <v>280</v>
      </c>
      <c r="B179" s="43" t="s">
        <v>281</v>
      </c>
      <c r="C179" s="44">
        <v>13900000</v>
      </c>
      <c r="D179" s="45">
        <v>-9760000</v>
      </c>
      <c r="E179" s="44">
        <v>4140000</v>
      </c>
      <c r="F179" s="44">
        <v>0</v>
      </c>
      <c r="G179" s="44">
        <v>0</v>
      </c>
      <c r="H179" s="44">
        <f t="shared" si="3"/>
        <v>4140000</v>
      </c>
    </row>
    <row r="180" spans="1:8" ht="15.75" x14ac:dyDescent="0.2">
      <c r="A180" s="42" t="s">
        <v>282</v>
      </c>
      <c r="B180" s="43" t="s">
        <v>419</v>
      </c>
      <c r="C180" s="44">
        <v>4000000</v>
      </c>
      <c r="D180" s="45">
        <v>0</v>
      </c>
      <c r="E180" s="44">
        <v>4000000</v>
      </c>
      <c r="F180" s="44">
        <v>0</v>
      </c>
      <c r="G180" s="44">
        <v>0</v>
      </c>
      <c r="H180" s="44">
        <f t="shared" si="3"/>
        <v>4000000</v>
      </c>
    </row>
    <row r="181" spans="1:8" ht="15.75" x14ac:dyDescent="0.2">
      <c r="A181" s="42" t="s">
        <v>283</v>
      </c>
      <c r="B181" s="43" t="s">
        <v>284</v>
      </c>
      <c r="C181" s="44">
        <v>1000000</v>
      </c>
      <c r="D181" s="45">
        <v>0</v>
      </c>
      <c r="E181" s="44">
        <v>1000000</v>
      </c>
      <c r="F181" s="44">
        <v>0</v>
      </c>
      <c r="G181" s="44">
        <v>0</v>
      </c>
      <c r="H181" s="44">
        <f t="shared" si="3"/>
        <v>1000000</v>
      </c>
    </row>
    <row r="182" spans="1:8" s="4" customFormat="1" ht="15.75" x14ac:dyDescent="0.2">
      <c r="A182" s="42" t="s">
        <v>285</v>
      </c>
      <c r="B182" s="43" t="s">
        <v>286</v>
      </c>
      <c r="C182" s="44">
        <v>5500000</v>
      </c>
      <c r="D182" s="45">
        <v>0</v>
      </c>
      <c r="E182" s="44">
        <v>5500000</v>
      </c>
      <c r="F182" s="44">
        <v>0</v>
      </c>
      <c r="G182" s="44">
        <v>0</v>
      </c>
      <c r="H182" s="44">
        <f t="shared" si="3"/>
        <v>5500000</v>
      </c>
    </row>
    <row r="183" spans="1:8" ht="15.75" x14ac:dyDescent="0.2">
      <c r="A183" s="37" t="s">
        <v>287</v>
      </c>
      <c r="B183" s="38" t="s">
        <v>288</v>
      </c>
      <c r="C183" s="39">
        <f>+C184</f>
        <v>21800000</v>
      </c>
      <c r="D183" s="47">
        <f>+D184</f>
        <v>-1800000</v>
      </c>
      <c r="E183" s="39">
        <f>+E184</f>
        <v>20000000</v>
      </c>
      <c r="F183" s="39">
        <f>+F184</f>
        <v>0</v>
      </c>
      <c r="G183" s="39">
        <f>+G184</f>
        <v>586864.01</v>
      </c>
      <c r="H183" s="39">
        <f t="shared" si="3"/>
        <v>19413135.989999998</v>
      </c>
    </row>
    <row r="184" spans="1:8" s="4" customFormat="1" ht="15.75" x14ac:dyDescent="0.2">
      <c r="A184" s="42" t="s">
        <v>289</v>
      </c>
      <c r="B184" s="43" t="s">
        <v>290</v>
      </c>
      <c r="C184" s="44">
        <v>21800000</v>
      </c>
      <c r="D184" s="45">
        <v>-1800000</v>
      </c>
      <c r="E184" s="44">
        <v>20000000</v>
      </c>
      <c r="F184" s="44">
        <v>0</v>
      </c>
      <c r="G184" s="44">
        <v>586864.01</v>
      </c>
      <c r="H184" s="44">
        <f t="shared" si="3"/>
        <v>19413135.989999998</v>
      </c>
    </row>
    <row r="185" spans="1:8" ht="15.75" x14ac:dyDescent="0.2">
      <c r="A185" s="37" t="s">
        <v>291</v>
      </c>
      <c r="B185" s="38" t="s">
        <v>292</v>
      </c>
      <c r="C185" s="39">
        <f>+C186</f>
        <v>5000000</v>
      </c>
      <c r="D185" s="47">
        <f>+D186</f>
        <v>0</v>
      </c>
      <c r="E185" s="39">
        <f>+E186</f>
        <v>5000000</v>
      </c>
      <c r="F185" s="39">
        <f>+F186</f>
        <v>38000</v>
      </c>
      <c r="G185" s="39">
        <f>+G186</f>
        <v>35050</v>
      </c>
      <c r="H185" s="39">
        <f t="shared" si="3"/>
        <v>4926950</v>
      </c>
    </row>
    <row r="186" spans="1:8" s="4" customFormat="1" ht="15.75" x14ac:dyDescent="0.2">
      <c r="A186" s="42" t="s">
        <v>293</v>
      </c>
      <c r="B186" s="43" t="s">
        <v>294</v>
      </c>
      <c r="C186" s="44">
        <v>5000000</v>
      </c>
      <c r="D186" s="45">
        <v>0</v>
      </c>
      <c r="E186" s="44">
        <v>5000000</v>
      </c>
      <c r="F186" s="44">
        <v>38000</v>
      </c>
      <c r="G186" s="44">
        <v>35050</v>
      </c>
      <c r="H186" s="44">
        <f t="shared" si="3"/>
        <v>4926950</v>
      </c>
    </row>
    <row r="187" spans="1:8" ht="15.75" x14ac:dyDescent="0.2">
      <c r="A187" s="37" t="s">
        <v>407</v>
      </c>
      <c r="B187" s="38" t="s">
        <v>420</v>
      </c>
      <c r="C187" s="39">
        <f>+C188</f>
        <v>150000</v>
      </c>
      <c r="D187" s="47">
        <f>+D188</f>
        <v>1650000</v>
      </c>
      <c r="E187" s="39">
        <f>+E188</f>
        <v>1800000</v>
      </c>
      <c r="F187" s="39">
        <f>+F188</f>
        <v>0</v>
      </c>
      <c r="G187" s="39">
        <f>+G188</f>
        <v>0</v>
      </c>
      <c r="H187" s="39">
        <f t="shared" si="3"/>
        <v>1800000</v>
      </c>
    </row>
    <row r="188" spans="1:8" s="4" customFormat="1" ht="15.75" x14ac:dyDescent="0.2">
      <c r="A188" s="42" t="s">
        <v>408</v>
      </c>
      <c r="B188" s="43" t="s">
        <v>421</v>
      </c>
      <c r="C188" s="44">
        <v>150000</v>
      </c>
      <c r="D188" s="45">
        <v>1650000</v>
      </c>
      <c r="E188" s="44">
        <v>1800000</v>
      </c>
      <c r="F188" s="44">
        <v>0</v>
      </c>
      <c r="G188" s="44">
        <v>0</v>
      </c>
      <c r="H188" s="44">
        <f t="shared" si="3"/>
        <v>1800000</v>
      </c>
    </row>
    <row r="189" spans="1:8" ht="15.75" x14ac:dyDescent="0.2">
      <c r="A189" s="37" t="s">
        <v>295</v>
      </c>
      <c r="B189" s="38" t="s">
        <v>296</v>
      </c>
      <c r="C189" s="39">
        <f>+C190</f>
        <v>9000000</v>
      </c>
      <c r="D189" s="47">
        <f>+D190</f>
        <v>-1000000</v>
      </c>
      <c r="E189" s="39">
        <f>+E190</f>
        <v>8000000</v>
      </c>
      <c r="F189" s="39">
        <f>+F190</f>
        <v>0</v>
      </c>
      <c r="G189" s="39">
        <f>+G190</f>
        <v>0</v>
      </c>
      <c r="H189" s="39">
        <f t="shared" si="3"/>
        <v>8000000</v>
      </c>
    </row>
    <row r="190" spans="1:8" s="4" customFormat="1" ht="15.75" x14ac:dyDescent="0.2">
      <c r="A190" s="42" t="s">
        <v>297</v>
      </c>
      <c r="B190" s="43" t="s">
        <v>296</v>
      </c>
      <c r="C190" s="44">
        <v>9000000</v>
      </c>
      <c r="D190" s="45">
        <v>-1000000</v>
      </c>
      <c r="E190" s="44">
        <v>8000000</v>
      </c>
      <c r="F190" s="44">
        <v>0</v>
      </c>
      <c r="G190" s="44">
        <v>0</v>
      </c>
      <c r="H190" s="44">
        <f t="shared" si="3"/>
        <v>8000000</v>
      </c>
    </row>
    <row r="191" spans="1:8" ht="15.75" x14ac:dyDescent="0.2">
      <c r="A191" s="37" t="s">
        <v>298</v>
      </c>
      <c r="B191" s="38" t="s">
        <v>299</v>
      </c>
      <c r="C191" s="39">
        <f>+C192</f>
        <v>1658000</v>
      </c>
      <c r="D191" s="47">
        <f>+D192</f>
        <v>-658000</v>
      </c>
      <c r="E191" s="39">
        <f>+E192</f>
        <v>1000000</v>
      </c>
      <c r="F191" s="39">
        <f>+F192</f>
        <v>0</v>
      </c>
      <c r="G191" s="39">
        <f>+G192</f>
        <v>0</v>
      </c>
      <c r="H191" s="39">
        <f t="shared" si="3"/>
        <v>1000000</v>
      </c>
    </row>
    <row r="192" spans="1:8" ht="15.75" x14ac:dyDescent="0.2">
      <c r="A192" s="42" t="s">
        <v>300</v>
      </c>
      <c r="B192" s="43" t="s">
        <v>299</v>
      </c>
      <c r="C192" s="44">
        <v>1658000</v>
      </c>
      <c r="D192" s="45">
        <v>-658000</v>
      </c>
      <c r="E192" s="44">
        <v>1000000</v>
      </c>
      <c r="F192" s="44">
        <v>0</v>
      </c>
      <c r="G192" s="44">
        <v>0</v>
      </c>
      <c r="H192" s="44">
        <f t="shared" si="3"/>
        <v>1000000</v>
      </c>
    </row>
    <row r="193" spans="1:8" s="4" customFormat="1" ht="15.75" x14ac:dyDescent="0.2">
      <c r="A193" s="37" t="s">
        <v>301</v>
      </c>
      <c r="B193" s="38" t="s">
        <v>302</v>
      </c>
      <c r="C193" s="39">
        <f>+C194</f>
        <v>7000000</v>
      </c>
      <c r="D193" s="47">
        <f>+D194</f>
        <v>1100000</v>
      </c>
      <c r="E193" s="39">
        <f>+E194</f>
        <v>8100000</v>
      </c>
      <c r="F193" s="39">
        <f>+F194</f>
        <v>0</v>
      </c>
      <c r="G193" s="39">
        <f>+G194</f>
        <v>0</v>
      </c>
      <c r="H193" s="39">
        <f t="shared" si="3"/>
        <v>8100000</v>
      </c>
    </row>
    <row r="194" spans="1:8" ht="15.75" x14ac:dyDescent="0.2">
      <c r="A194" s="42" t="s">
        <v>303</v>
      </c>
      <c r="B194" s="43" t="s">
        <v>302</v>
      </c>
      <c r="C194" s="44">
        <v>7000000</v>
      </c>
      <c r="D194" s="45">
        <v>1100000</v>
      </c>
      <c r="E194" s="44">
        <v>8100000</v>
      </c>
      <c r="F194" s="44">
        <v>0</v>
      </c>
      <c r="G194" s="44">
        <v>0</v>
      </c>
      <c r="H194" s="44">
        <f t="shared" si="3"/>
        <v>8100000</v>
      </c>
    </row>
    <row r="195" spans="1:8" ht="15.75" x14ac:dyDescent="0.2">
      <c r="A195" s="37" t="s">
        <v>304</v>
      </c>
      <c r="B195" s="38" t="s">
        <v>305</v>
      </c>
      <c r="C195" s="39">
        <f>+C196</f>
        <v>6500000</v>
      </c>
      <c r="D195" s="47">
        <f>+D196</f>
        <v>-500000</v>
      </c>
      <c r="E195" s="39">
        <f>+E196</f>
        <v>6000000</v>
      </c>
      <c r="F195" s="39">
        <f>+F196</f>
        <v>0</v>
      </c>
      <c r="G195" s="39">
        <f>+G196</f>
        <v>0</v>
      </c>
      <c r="H195" s="39">
        <f t="shared" si="3"/>
        <v>6000000</v>
      </c>
    </row>
    <row r="196" spans="1:8" ht="15.75" x14ac:dyDescent="0.2">
      <c r="A196" s="42" t="s">
        <v>306</v>
      </c>
      <c r="B196" s="43" t="s">
        <v>305</v>
      </c>
      <c r="C196" s="44">
        <v>6500000</v>
      </c>
      <c r="D196" s="45">
        <v>-500000</v>
      </c>
      <c r="E196" s="44">
        <v>6000000</v>
      </c>
      <c r="F196" s="44">
        <v>0</v>
      </c>
      <c r="G196" s="44">
        <v>0</v>
      </c>
      <c r="H196" s="44">
        <f t="shared" si="3"/>
        <v>6000000</v>
      </c>
    </row>
    <row r="197" spans="1:8" ht="15.75" x14ac:dyDescent="0.2">
      <c r="A197" s="37" t="s">
        <v>307</v>
      </c>
      <c r="B197" s="38" t="s">
        <v>308</v>
      </c>
      <c r="C197" s="39">
        <f>+C198</f>
        <v>1000000</v>
      </c>
      <c r="D197" s="47">
        <f>+D198</f>
        <v>0</v>
      </c>
      <c r="E197" s="39">
        <f>+E198</f>
        <v>1000000</v>
      </c>
      <c r="F197" s="39">
        <f>+F198</f>
        <v>0</v>
      </c>
      <c r="G197" s="39">
        <f>+G198</f>
        <v>0</v>
      </c>
      <c r="H197" s="39">
        <f t="shared" si="3"/>
        <v>1000000</v>
      </c>
    </row>
    <row r="198" spans="1:8" s="4" customFormat="1" ht="15.75" x14ac:dyDescent="0.2">
      <c r="A198" s="42" t="s">
        <v>309</v>
      </c>
      <c r="B198" s="43" t="s">
        <v>310</v>
      </c>
      <c r="C198" s="44">
        <v>1000000</v>
      </c>
      <c r="D198" s="45">
        <v>0</v>
      </c>
      <c r="E198" s="44">
        <v>1000000</v>
      </c>
      <c r="F198" s="44">
        <v>0</v>
      </c>
      <c r="G198" s="44">
        <v>0</v>
      </c>
      <c r="H198" s="44">
        <f t="shared" si="3"/>
        <v>1000000</v>
      </c>
    </row>
    <row r="199" spans="1:8" s="4" customFormat="1" ht="15.75" x14ac:dyDescent="0.2">
      <c r="A199" s="37" t="s">
        <v>311</v>
      </c>
      <c r="B199" s="38" t="s">
        <v>312</v>
      </c>
      <c r="C199" s="39">
        <f>+C200</f>
        <v>500000</v>
      </c>
      <c r="D199" s="47">
        <f>+D200</f>
        <v>0</v>
      </c>
      <c r="E199" s="39">
        <f>+E200</f>
        <v>500000</v>
      </c>
      <c r="F199" s="39">
        <f>+F200</f>
        <v>0</v>
      </c>
      <c r="G199" s="39">
        <f>+G200</f>
        <v>0</v>
      </c>
      <c r="H199" s="39">
        <f t="shared" si="3"/>
        <v>500000</v>
      </c>
    </row>
    <row r="200" spans="1:8" ht="15.75" x14ac:dyDescent="0.2">
      <c r="A200" s="42" t="s">
        <v>313</v>
      </c>
      <c r="B200" s="43" t="s">
        <v>314</v>
      </c>
      <c r="C200" s="44">
        <v>500000</v>
      </c>
      <c r="D200" s="45">
        <v>0</v>
      </c>
      <c r="E200" s="44">
        <v>500000</v>
      </c>
      <c r="F200" s="44">
        <v>0</v>
      </c>
      <c r="G200" s="44">
        <v>0</v>
      </c>
      <c r="H200" s="44">
        <f t="shared" si="3"/>
        <v>500000</v>
      </c>
    </row>
    <row r="201" spans="1:8" s="4" customFormat="1" ht="15.75" x14ac:dyDescent="0.2">
      <c r="A201" s="37" t="s">
        <v>315</v>
      </c>
      <c r="B201" s="38" t="s">
        <v>316</v>
      </c>
      <c r="C201" s="39">
        <f>+C202</f>
        <v>200000</v>
      </c>
      <c r="D201" s="47">
        <f>+D202</f>
        <v>0</v>
      </c>
      <c r="E201" s="39">
        <f>+E202</f>
        <v>200000</v>
      </c>
      <c r="F201" s="39">
        <f>+F202</f>
        <v>0</v>
      </c>
      <c r="G201" s="39">
        <f>+G202</f>
        <v>0</v>
      </c>
      <c r="H201" s="39">
        <f t="shared" si="3"/>
        <v>200000</v>
      </c>
    </row>
    <row r="202" spans="1:8" ht="15.75" x14ac:dyDescent="0.2">
      <c r="A202" s="42" t="s">
        <v>317</v>
      </c>
      <c r="B202" s="43" t="s">
        <v>316</v>
      </c>
      <c r="C202" s="44">
        <v>200000</v>
      </c>
      <c r="D202" s="45">
        <v>0</v>
      </c>
      <c r="E202" s="44">
        <v>200000</v>
      </c>
      <c r="F202" s="44">
        <v>0</v>
      </c>
      <c r="G202" s="44">
        <v>0</v>
      </c>
      <c r="H202" s="44">
        <f t="shared" si="3"/>
        <v>200000</v>
      </c>
    </row>
    <row r="203" spans="1:8" s="4" customFormat="1" ht="15.75" x14ac:dyDescent="0.2">
      <c r="A203" s="37" t="s">
        <v>318</v>
      </c>
      <c r="B203" s="38" t="s">
        <v>319</v>
      </c>
      <c r="C203" s="39">
        <f>+C204</f>
        <v>500000</v>
      </c>
      <c r="D203" s="47">
        <f>+D204</f>
        <v>0</v>
      </c>
      <c r="E203" s="39">
        <f>+E204</f>
        <v>500000</v>
      </c>
      <c r="F203" s="39">
        <f>+F204</f>
        <v>0</v>
      </c>
      <c r="G203" s="39">
        <f>+G204</f>
        <v>0</v>
      </c>
      <c r="H203" s="39">
        <f t="shared" si="3"/>
        <v>500000</v>
      </c>
    </row>
    <row r="204" spans="1:8" ht="15.75" x14ac:dyDescent="0.2">
      <c r="A204" s="42" t="s">
        <v>320</v>
      </c>
      <c r="B204" s="43" t="s">
        <v>319</v>
      </c>
      <c r="C204" s="44">
        <v>500000</v>
      </c>
      <c r="D204" s="45">
        <v>0</v>
      </c>
      <c r="E204" s="44">
        <v>500000</v>
      </c>
      <c r="F204" s="44">
        <v>0</v>
      </c>
      <c r="G204" s="44">
        <v>0</v>
      </c>
      <c r="H204" s="44">
        <f t="shared" ref="H204:H249" si="4">+E204-F204-G204</f>
        <v>500000</v>
      </c>
    </row>
    <row r="205" spans="1:8" s="4" customFormat="1" ht="15.75" x14ac:dyDescent="0.2">
      <c r="A205" s="37" t="s">
        <v>321</v>
      </c>
      <c r="B205" s="38" t="s">
        <v>322</v>
      </c>
      <c r="C205" s="39">
        <f>+C206</f>
        <v>2000000</v>
      </c>
      <c r="D205" s="47">
        <f>+D206</f>
        <v>0</v>
      </c>
      <c r="E205" s="39">
        <f>+E206</f>
        <v>2000000</v>
      </c>
      <c r="F205" s="39">
        <f>+F206</f>
        <v>0</v>
      </c>
      <c r="G205" s="39">
        <f>+G206</f>
        <v>0</v>
      </c>
      <c r="H205" s="39">
        <f t="shared" si="4"/>
        <v>2000000</v>
      </c>
    </row>
    <row r="206" spans="1:8" s="4" customFormat="1" ht="15.75" x14ac:dyDescent="0.2">
      <c r="A206" s="42" t="s">
        <v>323</v>
      </c>
      <c r="B206" s="43" t="s">
        <v>322</v>
      </c>
      <c r="C206" s="44">
        <v>2000000</v>
      </c>
      <c r="D206" s="45">
        <v>0</v>
      </c>
      <c r="E206" s="44">
        <v>2000000</v>
      </c>
      <c r="F206" s="44">
        <v>0</v>
      </c>
      <c r="G206" s="44">
        <v>0</v>
      </c>
      <c r="H206" s="44">
        <f t="shared" si="4"/>
        <v>2000000</v>
      </c>
    </row>
    <row r="207" spans="1:8" ht="15.75" x14ac:dyDescent="0.2">
      <c r="A207" s="37" t="s">
        <v>409</v>
      </c>
      <c r="B207" s="38" t="s">
        <v>422</v>
      </c>
      <c r="C207" s="39">
        <f>+C208</f>
        <v>800000</v>
      </c>
      <c r="D207" s="47">
        <f>+D208</f>
        <v>0</v>
      </c>
      <c r="E207" s="39">
        <f>+E208</f>
        <v>800000</v>
      </c>
      <c r="F207" s="39">
        <f>+F208</f>
        <v>0</v>
      </c>
      <c r="G207" s="39">
        <f>+G208</f>
        <v>0</v>
      </c>
      <c r="H207" s="39">
        <f t="shared" si="4"/>
        <v>800000</v>
      </c>
    </row>
    <row r="208" spans="1:8" s="4" customFormat="1" ht="15.75" x14ac:dyDescent="0.2">
      <c r="A208" s="42" t="s">
        <v>410</v>
      </c>
      <c r="B208" s="43" t="s">
        <v>422</v>
      </c>
      <c r="C208" s="44">
        <v>800000</v>
      </c>
      <c r="D208" s="45">
        <v>0</v>
      </c>
      <c r="E208" s="44">
        <v>800000</v>
      </c>
      <c r="F208" s="44">
        <v>0</v>
      </c>
      <c r="G208" s="44">
        <v>0</v>
      </c>
      <c r="H208" s="44">
        <f t="shared" si="4"/>
        <v>800000</v>
      </c>
    </row>
    <row r="209" spans="1:8" ht="15.75" x14ac:dyDescent="0.2">
      <c r="A209" s="37" t="s">
        <v>324</v>
      </c>
      <c r="B209" s="38" t="s">
        <v>325</v>
      </c>
      <c r="C209" s="39">
        <f>+C210</f>
        <v>200000</v>
      </c>
      <c r="D209" s="47">
        <f>+D210</f>
        <v>0</v>
      </c>
      <c r="E209" s="39">
        <f>+E210</f>
        <v>200000</v>
      </c>
      <c r="F209" s="39">
        <f>+F210</f>
        <v>0</v>
      </c>
      <c r="G209" s="39">
        <f>+G210</f>
        <v>0</v>
      </c>
      <c r="H209" s="39">
        <f t="shared" si="4"/>
        <v>200000</v>
      </c>
    </row>
    <row r="210" spans="1:8" s="4" customFormat="1" ht="15.75" x14ac:dyDescent="0.2">
      <c r="A210" s="42" t="s">
        <v>326</v>
      </c>
      <c r="B210" s="43" t="s">
        <v>325</v>
      </c>
      <c r="C210" s="44">
        <v>200000</v>
      </c>
      <c r="D210" s="45">
        <v>0</v>
      </c>
      <c r="E210" s="44">
        <v>200000</v>
      </c>
      <c r="F210" s="44">
        <v>0</v>
      </c>
      <c r="G210" s="44">
        <v>0</v>
      </c>
      <c r="H210" s="44">
        <f t="shared" si="4"/>
        <v>200000</v>
      </c>
    </row>
    <row r="211" spans="1:8" ht="15.75" x14ac:dyDescent="0.2">
      <c r="A211" s="37" t="s">
        <v>327</v>
      </c>
      <c r="B211" s="38" t="s">
        <v>328</v>
      </c>
      <c r="C211" s="39">
        <f>+C212</f>
        <v>50000</v>
      </c>
      <c r="D211" s="47">
        <f>+D212</f>
        <v>0</v>
      </c>
      <c r="E211" s="39">
        <f>+E212</f>
        <v>50000</v>
      </c>
      <c r="F211" s="39">
        <f>+F212</f>
        <v>0</v>
      </c>
      <c r="G211" s="39">
        <f>+G212</f>
        <v>0</v>
      </c>
      <c r="H211" s="39">
        <f t="shared" si="4"/>
        <v>50000</v>
      </c>
    </row>
    <row r="212" spans="1:8" s="4" customFormat="1" ht="15.75" x14ac:dyDescent="0.2">
      <c r="A212" s="42" t="s">
        <v>329</v>
      </c>
      <c r="B212" s="43" t="s">
        <v>330</v>
      </c>
      <c r="C212" s="44">
        <v>50000</v>
      </c>
      <c r="D212" s="45">
        <v>0</v>
      </c>
      <c r="E212" s="44">
        <v>50000</v>
      </c>
      <c r="F212" s="44">
        <v>0</v>
      </c>
      <c r="G212" s="44">
        <v>0</v>
      </c>
      <c r="H212" s="44">
        <f t="shared" si="4"/>
        <v>50000</v>
      </c>
    </row>
    <row r="213" spans="1:8" ht="15.75" x14ac:dyDescent="0.2">
      <c r="A213" s="37" t="s">
        <v>331</v>
      </c>
      <c r="B213" s="38" t="s">
        <v>332</v>
      </c>
      <c r="C213" s="39">
        <f>+C214</f>
        <v>2600000</v>
      </c>
      <c r="D213" s="47">
        <f>+D214</f>
        <v>7400000</v>
      </c>
      <c r="E213" s="39">
        <f>+E214</f>
        <v>10000000</v>
      </c>
      <c r="F213" s="39">
        <f>+F214</f>
        <v>0</v>
      </c>
      <c r="G213" s="39">
        <f>+G214</f>
        <v>0</v>
      </c>
      <c r="H213" s="39">
        <f t="shared" si="4"/>
        <v>10000000</v>
      </c>
    </row>
    <row r="214" spans="1:8" s="4" customFormat="1" ht="15.75" x14ac:dyDescent="0.2">
      <c r="A214" s="42" t="s">
        <v>333</v>
      </c>
      <c r="B214" s="43" t="s">
        <v>332</v>
      </c>
      <c r="C214" s="44">
        <v>2600000</v>
      </c>
      <c r="D214" s="45">
        <v>7400000</v>
      </c>
      <c r="E214" s="44">
        <v>10000000</v>
      </c>
      <c r="F214" s="44">
        <v>0</v>
      </c>
      <c r="G214" s="44">
        <v>0</v>
      </c>
      <c r="H214" s="44">
        <f t="shared" si="4"/>
        <v>10000000</v>
      </c>
    </row>
    <row r="215" spans="1:8" ht="15.75" x14ac:dyDescent="0.2">
      <c r="A215" s="37" t="s">
        <v>334</v>
      </c>
      <c r="B215" s="38" t="s">
        <v>335</v>
      </c>
      <c r="C215" s="39">
        <f>+C216</f>
        <v>100000</v>
      </c>
      <c r="D215" s="47">
        <f>+D216</f>
        <v>0</v>
      </c>
      <c r="E215" s="39">
        <f>+E216</f>
        <v>100000</v>
      </c>
      <c r="F215" s="39">
        <f>+F216</f>
        <v>0</v>
      </c>
      <c r="G215" s="39">
        <f>+G216</f>
        <v>0</v>
      </c>
      <c r="H215" s="39">
        <f t="shared" si="4"/>
        <v>100000</v>
      </c>
    </row>
    <row r="216" spans="1:8" s="4" customFormat="1" ht="15.75" x14ac:dyDescent="0.2">
      <c r="A216" s="42" t="s">
        <v>336</v>
      </c>
      <c r="B216" s="43" t="s">
        <v>335</v>
      </c>
      <c r="C216" s="44">
        <v>100000</v>
      </c>
      <c r="D216" s="45">
        <v>0</v>
      </c>
      <c r="E216" s="44">
        <v>100000</v>
      </c>
      <c r="F216" s="44">
        <v>0</v>
      </c>
      <c r="G216" s="44">
        <v>0</v>
      </c>
      <c r="H216" s="44">
        <f t="shared" si="4"/>
        <v>100000</v>
      </c>
    </row>
    <row r="217" spans="1:8" ht="15.75" x14ac:dyDescent="0.2">
      <c r="A217" s="37" t="s">
        <v>337</v>
      </c>
      <c r="B217" s="38" t="s">
        <v>338</v>
      </c>
      <c r="C217" s="39">
        <f>+C218</f>
        <v>500000</v>
      </c>
      <c r="D217" s="47">
        <f>+D218</f>
        <v>0</v>
      </c>
      <c r="E217" s="39">
        <f>+E218</f>
        <v>500000</v>
      </c>
      <c r="F217" s="39">
        <f>+F218</f>
        <v>0</v>
      </c>
      <c r="G217" s="39">
        <f>+G218</f>
        <v>0</v>
      </c>
      <c r="H217" s="39">
        <f t="shared" si="4"/>
        <v>500000</v>
      </c>
    </row>
    <row r="218" spans="1:8" s="4" customFormat="1" ht="15.75" x14ac:dyDescent="0.2">
      <c r="A218" s="42" t="s">
        <v>339</v>
      </c>
      <c r="B218" s="43" t="s">
        <v>338</v>
      </c>
      <c r="C218" s="44">
        <v>500000</v>
      </c>
      <c r="D218" s="45">
        <v>0</v>
      </c>
      <c r="E218" s="44">
        <v>500000</v>
      </c>
      <c r="F218" s="44">
        <v>0</v>
      </c>
      <c r="G218" s="44">
        <v>0</v>
      </c>
      <c r="H218" s="44">
        <f t="shared" si="4"/>
        <v>500000</v>
      </c>
    </row>
    <row r="219" spans="1:8" ht="15.75" x14ac:dyDescent="0.2">
      <c r="A219" s="37" t="s">
        <v>340</v>
      </c>
      <c r="B219" s="38" t="s">
        <v>341</v>
      </c>
      <c r="C219" s="39">
        <f>+C220</f>
        <v>2500000</v>
      </c>
      <c r="D219" s="47">
        <f>+D220</f>
        <v>0</v>
      </c>
      <c r="E219" s="39">
        <f>+E220</f>
        <v>2500000</v>
      </c>
      <c r="F219" s="39">
        <f>+F220</f>
        <v>0</v>
      </c>
      <c r="G219" s="39">
        <f>+G220</f>
        <v>0</v>
      </c>
      <c r="H219" s="39">
        <f t="shared" si="4"/>
        <v>2500000</v>
      </c>
    </row>
    <row r="220" spans="1:8" s="4" customFormat="1" ht="15.75" x14ac:dyDescent="0.2">
      <c r="A220" s="42" t="s">
        <v>342</v>
      </c>
      <c r="B220" s="43" t="s">
        <v>341</v>
      </c>
      <c r="C220" s="44">
        <v>2500000</v>
      </c>
      <c r="D220" s="45">
        <v>0</v>
      </c>
      <c r="E220" s="44">
        <v>2500000</v>
      </c>
      <c r="F220" s="44">
        <v>0</v>
      </c>
      <c r="G220" s="44">
        <v>0</v>
      </c>
      <c r="H220" s="44">
        <f t="shared" si="4"/>
        <v>2500000</v>
      </c>
    </row>
    <row r="221" spans="1:8" ht="15.75" x14ac:dyDescent="0.2">
      <c r="A221" s="37" t="s">
        <v>343</v>
      </c>
      <c r="B221" s="38" t="s">
        <v>344</v>
      </c>
      <c r="C221" s="39">
        <f>+C222</f>
        <v>100000</v>
      </c>
      <c r="D221" s="47">
        <f>+D222</f>
        <v>0</v>
      </c>
      <c r="E221" s="39">
        <f>+E222</f>
        <v>100000</v>
      </c>
      <c r="F221" s="39">
        <f>+F222</f>
        <v>0</v>
      </c>
      <c r="G221" s="39">
        <f>+G222</f>
        <v>0</v>
      </c>
      <c r="H221" s="39">
        <f t="shared" si="4"/>
        <v>100000</v>
      </c>
    </row>
    <row r="222" spans="1:8" s="4" customFormat="1" ht="15.75" x14ac:dyDescent="0.2">
      <c r="A222" s="42" t="s">
        <v>345</v>
      </c>
      <c r="B222" s="43" t="s">
        <v>344</v>
      </c>
      <c r="C222" s="44">
        <v>100000</v>
      </c>
      <c r="D222" s="45">
        <v>0</v>
      </c>
      <c r="E222" s="44">
        <v>100000</v>
      </c>
      <c r="F222" s="44">
        <v>0</v>
      </c>
      <c r="G222" s="44">
        <v>0</v>
      </c>
      <c r="H222" s="44">
        <f t="shared" si="4"/>
        <v>100000</v>
      </c>
    </row>
    <row r="223" spans="1:8" ht="15.75" x14ac:dyDescent="0.2">
      <c r="A223" s="37" t="s">
        <v>346</v>
      </c>
      <c r="B223" s="38" t="s">
        <v>347</v>
      </c>
      <c r="C223" s="39">
        <f>+C224+C225</f>
        <v>5400000</v>
      </c>
      <c r="D223" s="47">
        <f>+D224+D225</f>
        <v>100000</v>
      </c>
      <c r="E223" s="39">
        <f>+E224+E225</f>
        <v>5500000</v>
      </c>
      <c r="F223" s="39">
        <f>+F224+F225</f>
        <v>0</v>
      </c>
      <c r="G223" s="39">
        <f>+G224+G225</f>
        <v>0</v>
      </c>
      <c r="H223" s="39">
        <f t="shared" si="4"/>
        <v>5500000</v>
      </c>
    </row>
    <row r="224" spans="1:8" s="4" customFormat="1" ht="15.75" x14ac:dyDescent="0.2">
      <c r="A224" s="42" t="s">
        <v>348</v>
      </c>
      <c r="B224" s="43" t="s">
        <v>347</v>
      </c>
      <c r="C224" s="44">
        <v>200000</v>
      </c>
      <c r="D224" s="45">
        <v>300000</v>
      </c>
      <c r="E224" s="44">
        <v>500000</v>
      </c>
      <c r="F224" s="44">
        <v>0</v>
      </c>
      <c r="G224" s="44">
        <v>0</v>
      </c>
      <c r="H224" s="44">
        <f t="shared" si="4"/>
        <v>500000</v>
      </c>
    </row>
    <row r="225" spans="1:8" ht="15.75" x14ac:dyDescent="0.2">
      <c r="A225" s="42" t="s">
        <v>349</v>
      </c>
      <c r="B225" s="43" t="s">
        <v>350</v>
      </c>
      <c r="C225" s="44">
        <v>5200000</v>
      </c>
      <c r="D225" s="45">
        <v>-200000</v>
      </c>
      <c r="E225" s="44">
        <v>5000000</v>
      </c>
      <c r="F225" s="44">
        <v>0</v>
      </c>
      <c r="G225" s="44">
        <v>0</v>
      </c>
      <c r="H225" s="44">
        <f t="shared" si="4"/>
        <v>5000000</v>
      </c>
    </row>
    <row r="226" spans="1:8" s="4" customFormat="1" ht="15.75" x14ac:dyDescent="0.2">
      <c r="A226" s="37" t="s">
        <v>351</v>
      </c>
      <c r="B226" s="38" t="s">
        <v>352</v>
      </c>
      <c r="C226" s="39">
        <f>+C227</f>
        <v>100000</v>
      </c>
      <c r="D226" s="47">
        <f>+D227</f>
        <v>0</v>
      </c>
      <c r="E226" s="39">
        <f>+E227</f>
        <v>100000</v>
      </c>
      <c r="F226" s="39">
        <f>+F227</f>
        <v>0</v>
      </c>
      <c r="G226" s="39">
        <f>+G227</f>
        <v>0</v>
      </c>
      <c r="H226" s="39">
        <f t="shared" si="4"/>
        <v>100000</v>
      </c>
    </row>
    <row r="227" spans="1:8" ht="15.75" x14ac:dyDescent="0.2">
      <c r="A227" s="42" t="s">
        <v>353</v>
      </c>
      <c r="B227" s="43" t="s">
        <v>352</v>
      </c>
      <c r="C227" s="44">
        <v>100000</v>
      </c>
      <c r="D227" s="45">
        <v>0</v>
      </c>
      <c r="E227" s="44">
        <v>100000</v>
      </c>
      <c r="F227" s="44">
        <v>0</v>
      </c>
      <c r="G227" s="44">
        <v>0</v>
      </c>
      <c r="H227" s="44">
        <f t="shared" si="4"/>
        <v>100000</v>
      </c>
    </row>
    <row r="228" spans="1:8" s="4" customFormat="1" ht="15.75" x14ac:dyDescent="0.2">
      <c r="A228" s="37" t="s">
        <v>354</v>
      </c>
      <c r="B228" s="38" t="s">
        <v>355</v>
      </c>
      <c r="C228" s="39">
        <f>+C229</f>
        <v>1200000</v>
      </c>
      <c r="D228" s="47">
        <f>+D229</f>
        <v>0</v>
      </c>
      <c r="E228" s="39">
        <f>+E229</f>
        <v>1200000</v>
      </c>
      <c r="F228" s="39">
        <f>+F229</f>
        <v>0</v>
      </c>
      <c r="G228" s="39">
        <f>+G229</f>
        <v>0</v>
      </c>
      <c r="H228" s="39">
        <f t="shared" si="4"/>
        <v>1200000</v>
      </c>
    </row>
    <row r="229" spans="1:8" ht="15.75" x14ac:dyDescent="0.2">
      <c r="A229" s="42" t="s">
        <v>356</v>
      </c>
      <c r="B229" s="43" t="s">
        <v>355</v>
      </c>
      <c r="C229" s="44">
        <v>1200000</v>
      </c>
      <c r="D229" s="45">
        <v>0</v>
      </c>
      <c r="E229" s="44">
        <v>1200000</v>
      </c>
      <c r="F229" s="44">
        <v>0</v>
      </c>
      <c r="G229" s="44">
        <v>0</v>
      </c>
      <c r="H229" s="44">
        <f t="shared" si="4"/>
        <v>1200000</v>
      </c>
    </row>
    <row r="230" spans="1:8" s="4" customFormat="1" ht="15.75" x14ac:dyDescent="0.2">
      <c r="A230" s="37" t="s">
        <v>357</v>
      </c>
      <c r="B230" s="38" t="s">
        <v>358</v>
      </c>
      <c r="C230" s="39">
        <f>+C231</f>
        <v>700000</v>
      </c>
      <c r="D230" s="47">
        <f>+D231</f>
        <v>0</v>
      </c>
      <c r="E230" s="39">
        <f>+E231</f>
        <v>700000</v>
      </c>
      <c r="F230" s="39">
        <f>+F231</f>
        <v>0</v>
      </c>
      <c r="G230" s="39">
        <f>+G231</f>
        <v>0</v>
      </c>
      <c r="H230" s="39">
        <f t="shared" si="4"/>
        <v>700000</v>
      </c>
    </row>
    <row r="231" spans="1:8" ht="15.75" x14ac:dyDescent="0.2">
      <c r="A231" s="42" t="s">
        <v>359</v>
      </c>
      <c r="B231" s="43" t="s">
        <v>358</v>
      </c>
      <c r="C231" s="44">
        <v>700000</v>
      </c>
      <c r="D231" s="45">
        <v>0</v>
      </c>
      <c r="E231" s="44">
        <v>700000</v>
      </c>
      <c r="F231" s="44">
        <v>0</v>
      </c>
      <c r="G231" s="44">
        <v>0</v>
      </c>
      <c r="H231" s="44">
        <f t="shared" si="4"/>
        <v>700000</v>
      </c>
    </row>
    <row r="232" spans="1:8" s="4" customFormat="1" ht="15.75" x14ac:dyDescent="0.2">
      <c r="A232" s="37" t="s">
        <v>360</v>
      </c>
      <c r="B232" s="38" t="s">
        <v>361</v>
      </c>
      <c r="C232" s="39">
        <f>+C233</f>
        <v>100000</v>
      </c>
      <c r="D232" s="47">
        <f>+D233</f>
        <v>0</v>
      </c>
      <c r="E232" s="39">
        <f>+E233</f>
        <v>100000</v>
      </c>
      <c r="F232" s="39">
        <f>+F233</f>
        <v>0</v>
      </c>
      <c r="G232" s="39">
        <f>+G233</f>
        <v>0</v>
      </c>
      <c r="H232" s="39">
        <f t="shared" si="4"/>
        <v>100000</v>
      </c>
    </row>
    <row r="233" spans="1:8" ht="15.75" x14ac:dyDescent="0.2">
      <c r="A233" s="42" t="s">
        <v>362</v>
      </c>
      <c r="B233" s="43" t="s">
        <v>361</v>
      </c>
      <c r="C233" s="44">
        <v>100000</v>
      </c>
      <c r="D233" s="45">
        <v>0</v>
      </c>
      <c r="E233" s="44">
        <v>100000</v>
      </c>
      <c r="F233" s="44">
        <v>0</v>
      </c>
      <c r="G233" s="44">
        <v>0</v>
      </c>
      <c r="H233" s="44">
        <f t="shared" si="4"/>
        <v>100000</v>
      </c>
    </row>
    <row r="234" spans="1:8" s="4" customFormat="1" ht="15.75" x14ac:dyDescent="0.2">
      <c r="A234" s="37" t="s">
        <v>363</v>
      </c>
      <c r="B234" s="38" t="s">
        <v>364</v>
      </c>
      <c r="C234" s="39">
        <f>+C235</f>
        <v>100000</v>
      </c>
      <c r="D234" s="47">
        <f>+D235</f>
        <v>0</v>
      </c>
      <c r="E234" s="39">
        <f>+E235</f>
        <v>100000</v>
      </c>
      <c r="F234" s="39">
        <f>+F235</f>
        <v>0</v>
      </c>
      <c r="G234" s="39">
        <f>+G235</f>
        <v>0</v>
      </c>
      <c r="H234" s="39">
        <f t="shared" si="4"/>
        <v>100000</v>
      </c>
    </row>
    <row r="235" spans="1:8" s="4" customFormat="1" ht="15.75" x14ac:dyDescent="0.2">
      <c r="A235" s="42" t="s">
        <v>365</v>
      </c>
      <c r="B235" s="43" t="s">
        <v>364</v>
      </c>
      <c r="C235" s="44">
        <v>100000</v>
      </c>
      <c r="D235" s="45">
        <v>0</v>
      </c>
      <c r="E235" s="44">
        <v>100000</v>
      </c>
      <c r="F235" s="44">
        <v>0</v>
      </c>
      <c r="G235" s="44">
        <v>0</v>
      </c>
      <c r="H235" s="44">
        <f t="shared" si="4"/>
        <v>100000</v>
      </c>
    </row>
    <row r="236" spans="1:8" s="4" customFormat="1" ht="15.75" x14ac:dyDescent="0.2">
      <c r="A236" s="37" t="s">
        <v>366</v>
      </c>
      <c r="B236" s="38" t="s">
        <v>367</v>
      </c>
      <c r="C236" s="39">
        <f>+C237</f>
        <v>2200000</v>
      </c>
      <c r="D236" s="47">
        <f>+D237</f>
        <v>0</v>
      </c>
      <c r="E236" s="39">
        <f>+E237</f>
        <v>2200000</v>
      </c>
      <c r="F236" s="39">
        <f>+F237</f>
        <v>0</v>
      </c>
      <c r="G236" s="39">
        <f>+G237</f>
        <v>0</v>
      </c>
      <c r="H236" s="39">
        <f t="shared" si="4"/>
        <v>2200000</v>
      </c>
    </row>
    <row r="237" spans="1:8" ht="15.75" x14ac:dyDescent="0.2">
      <c r="A237" s="42" t="s">
        <v>368</v>
      </c>
      <c r="B237" s="43" t="s">
        <v>367</v>
      </c>
      <c r="C237" s="44">
        <v>2200000</v>
      </c>
      <c r="D237" s="45">
        <v>0</v>
      </c>
      <c r="E237" s="44">
        <v>2200000</v>
      </c>
      <c r="F237" s="44">
        <v>0</v>
      </c>
      <c r="G237" s="44">
        <v>0</v>
      </c>
      <c r="H237" s="44">
        <f t="shared" si="4"/>
        <v>2200000</v>
      </c>
    </row>
    <row r="238" spans="1:8" s="4" customFormat="1" ht="15.75" x14ac:dyDescent="0.2">
      <c r="A238" s="37" t="s">
        <v>369</v>
      </c>
      <c r="B238" s="38" t="s">
        <v>393</v>
      </c>
      <c r="C238" s="39">
        <f>+C239</f>
        <v>100000</v>
      </c>
      <c r="D238" s="47">
        <f>+D239</f>
        <v>0</v>
      </c>
      <c r="E238" s="39">
        <f>+E239</f>
        <v>100000</v>
      </c>
      <c r="F238" s="39">
        <f>+F239</f>
        <v>0</v>
      </c>
      <c r="G238" s="39">
        <f>+G239</f>
        <v>0</v>
      </c>
      <c r="H238" s="39">
        <f t="shared" si="4"/>
        <v>100000</v>
      </c>
    </row>
    <row r="239" spans="1:8" ht="15.75" x14ac:dyDescent="0.2">
      <c r="A239" s="42" t="s">
        <v>370</v>
      </c>
      <c r="B239" s="43" t="s">
        <v>393</v>
      </c>
      <c r="C239" s="44">
        <v>100000</v>
      </c>
      <c r="D239" s="45">
        <v>0</v>
      </c>
      <c r="E239" s="44">
        <v>100000</v>
      </c>
      <c r="F239" s="44">
        <v>0</v>
      </c>
      <c r="G239" s="44">
        <v>0</v>
      </c>
      <c r="H239" s="44">
        <f t="shared" si="4"/>
        <v>100000</v>
      </c>
    </row>
    <row r="240" spans="1:8" s="4" customFormat="1" ht="15.75" x14ac:dyDescent="0.2">
      <c r="A240" s="37" t="s">
        <v>371</v>
      </c>
      <c r="B240" s="38" t="s">
        <v>372</v>
      </c>
      <c r="C240" s="39">
        <f>+C241</f>
        <v>2000000</v>
      </c>
      <c r="D240" s="47">
        <f>+D241</f>
        <v>0</v>
      </c>
      <c r="E240" s="39">
        <f>+E241</f>
        <v>2000000</v>
      </c>
      <c r="F240" s="39">
        <f>+F241</f>
        <v>0</v>
      </c>
      <c r="G240" s="39">
        <f>+G241</f>
        <v>0</v>
      </c>
      <c r="H240" s="39">
        <f t="shared" si="4"/>
        <v>2000000</v>
      </c>
    </row>
    <row r="241" spans="1:9" ht="15.75" x14ac:dyDescent="0.2">
      <c r="A241" s="42" t="s">
        <v>373</v>
      </c>
      <c r="B241" s="43" t="s">
        <v>374</v>
      </c>
      <c r="C241" s="44">
        <v>2000000</v>
      </c>
      <c r="D241" s="45">
        <v>0</v>
      </c>
      <c r="E241" s="44">
        <v>2000000</v>
      </c>
      <c r="F241" s="44">
        <v>0</v>
      </c>
      <c r="G241" s="44">
        <v>0</v>
      </c>
      <c r="H241" s="44">
        <f t="shared" si="4"/>
        <v>2000000</v>
      </c>
    </row>
    <row r="242" spans="1:9" s="4" customFormat="1" ht="15.75" x14ac:dyDescent="0.2">
      <c r="A242" s="37" t="s">
        <v>375</v>
      </c>
      <c r="B242" s="38" t="s">
        <v>376</v>
      </c>
      <c r="C242" s="39">
        <f>+C243</f>
        <v>50000</v>
      </c>
      <c r="D242" s="47">
        <f>+D243</f>
        <v>0</v>
      </c>
      <c r="E242" s="39">
        <f>+E243</f>
        <v>50000</v>
      </c>
      <c r="F242" s="39">
        <f>+F243</f>
        <v>0</v>
      </c>
      <c r="G242" s="39">
        <f>+G243</f>
        <v>0</v>
      </c>
      <c r="H242" s="39">
        <f t="shared" si="4"/>
        <v>50000</v>
      </c>
    </row>
    <row r="243" spans="1:9" ht="15.75" x14ac:dyDescent="0.2">
      <c r="A243" s="42" t="s">
        <v>377</v>
      </c>
      <c r="B243" s="43" t="s">
        <v>378</v>
      </c>
      <c r="C243" s="44">
        <v>50000</v>
      </c>
      <c r="D243" s="45">
        <v>0</v>
      </c>
      <c r="E243" s="44">
        <v>50000</v>
      </c>
      <c r="F243" s="44">
        <v>0</v>
      </c>
      <c r="G243" s="44">
        <v>0</v>
      </c>
      <c r="H243" s="44">
        <f t="shared" si="4"/>
        <v>50000</v>
      </c>
    </row>
    <row r="244" spans="1:9" ht="15.75" x14ac:dyDescent="0.2">
      <c r="A244" s="37" t="s">
        <v>379</v>
      </c>
      <c r="B244" s="38" t="s">
        <v>380</v>
      </c>
      <c r="C244" s="39">
        <f>+C245</f>
        <v>100000</v>
      </c>
      <c r="D244" s="47">
        <f>+D245</f>
        <v>0</v>
      </c>
      <c r="E244" s="39">
        <f>+E245</f>
        <v>100000</v>
      </c>
      <c r="F244" s="39">
        <f>+F245</f>
        <v>0</v>
      </c>
      <c r="G244" s="39">
        <f>+G245</f>
        <v>0</v>
      </c>
      <c r="H244" s="39">
        <f t="shared" si="4"/>
        <v>100000</v>
      </c>
      <c r="I244" s="6"/>
    </row>
    <row r="245" spans="1:9" ht="15.75" x14ac:dyDescent="0.2">
      <c r="A245" s="42" t="s">
        <v>381</v>
      </c>
      <c r="B245" s="43" t="s">
        <v>380</v>
      </c>
      <c r="C245" s="44">
        <v>100000</v>
      </c>
      <c r="D245" s="45">
        <v>0</v>
      </c>
      <c r="E245" s="44">
        <v>100000</v>
      </c>
      <c r="F245" s="44">
        <v>0</v>
      </c>
      <c r="G245" s="44">
        <v>0</v>
      </c>
      <c r="H245" s="44">
        <f t="shared" si="4"/>
        <v>100000</v>
      </c>
      <c r="I245" s="6"/>
    </row>
    <row r="246" spans="1:9" ht="15.75" x14ac:dyDescent="0.2">
      <c r="A246" s="37" t="s">
        <v>382</v>
      </c>
      <c r="B246" s="38" t="s">
        <v>383</v>
      </c>
      <c r="C246" s="39">
        <f>+C247</f>
        <v>100000</v>
      </c>
      <c r="D246" s="47">
        <f>+D247</f>
        <v>0</v>
      </c>
      <c r="E246" s="39">
        <f>+E247</f>
        <v>100000</v>
      </c>
      <c r="F246" s="39">
        <f>+F247</f>
        <v>0</v>
      </c>
      <c r="G246" s="39">
        <f>+G247</f>
        <v>0</v>
      </c>
      <c r="H246" s="39">
        <f t="shared" si="4"/>
        <v>100000</v>
      </c>
      <c r="I246" s="6"/>
    </row>
    <row r="247" spans="1:9" ht="15.75" x14ac:dyDescent="0.2">
      <c r="A247" s="42" t="s">
        <v>384</v>
      </c>
      <c r="B247" s="43" t="s">
        <v>383</v>
      </c>
      <c r="C247" s="44">
        <v>100000</v>
      </c>
      <c r="D247" s="45">
        <v>0</v>
      </c>
      <c r="E247" s="44">
        <v>100000</v>
      </c>
      <c r="F247" s="44">
        <v>0</v>
      </c>
      <c r="G247" s="44">
        <v>0</v>
      </c>
      <c r="H247" s="44">
        <f t="shared" si="4"/>
        <v>100000</v>
      </c>
      <c r="I247" s="6"/>
    </row>
    <row r="248" spans="1:9" ht="15.75" x14ac:dyDescent="0.2">
      <c r="A248" s="37" t="s">
        <v>385</v>
      </c>
      <c r="B248" s="38" t="s">
        <v>386</v>
      </c>
      <c r="C248" s="39">
        <f>+C249</f>
        <v>37500000</v>
      </c>
      <c r="D248" s="47">
        <f>+D249</f>
        <v>0</v>
      </c>
      <c r="E248" s="39">
        <f>+E249</f>
        <v>37500000</v>
      </c>
      <c r="F248" s="39">
        <f>+F249</f>
        <v>0</v>
      </c>
      <c r="G248" s="39">
        <f>+G249</f>
        <v>3013533.68</v>
      </c>
      <c r="H248" s="39">
        <f t="shared" si="4"/>
        <v>34486466.32</v>
      </c>
      <c r="I248" s="6"/>
    </row>
    <row r="249" spans="1:9" ht="15.75" x14ac:dyDescent="0.2">
      <c r="A249" s="42" t="s">
        <v>387</v>
      </c>
      <c r="B249" s="43" t="s">
        <v>386</v>
      </c>
      <c r="C249" s="44">
        <v>37500000</v>
      </c>
      <c r="D249" s="45">
        <v>0</v>
      </c>
      <c r="E249" s="44">
        <v>37500000</v>
      </c>
      <c r="F249" s="44">
        <v>0</v>
      </c>
      <c r="G249" s="44">
        <v>3013533.68</v>
      </c>
      <c r="H249" s="44">
        <f t="shared" si="4"/>
        <v>34486466.32</v>
      </c>
      <c r="I249" s="6"/>
    </row>
    <row r="250" spans="1:9" ht="15" x14ac:dyDescent="0.2">
      <c r="A250" s="23"/>
      <c r="B250" s="22"/>
      <c r="C250" s="49"/>
      <c r="D250" s="49"/>
      <c r="E250" s="49"/>
      <c r="F250" s="49"/>
      <c r="G250" s="49"/>
      <c r="H250" s="21"/>
      <c r="I250" s="6"/>
    </row>
    <row r="251" spans="1:9" ht="15" x14ac:dyDescent="0.2">
      <c r="A251" s="23"/>
      <c r="B251" s="22"/>
      <c r="C251" s="49"/>
      <c r="D251" s="49"/>
      <c r="E251" s="49"/>
      <c r="F251" s="49"/>
      <c r="G251" s="49"/>
      <c r="H251" s="21"/>
      <c r="I251" s="6"/>
    </row>
    <row r="252" spans="1:9" ht="15" x14ac:dyDescent="0.2">
      <c r="A252" s="23"/>
      <c r="B252" s="22"/>
      <c r="C252" s="49"/>
      <c r="D252" s="49"/>
      <c r="E252" s="49"/>
      <c r="F252" s="49"/>
      <c r="G252" s="49"/>
      <c r="H252" s="21"/>
      <c r="I252" s="6"/>
    </row>
    <row r="253" spans="1:9" ht="15" x14ac:dyDescent="0.2">
      <c r="A253" s="23"/>
      <c r="B253" s="22"/>
      <c r="C253" s="20"/>
      <c r="D253" s="20"/>
      <c r="E253" s="20"/>
      <c r="F253" s="21"/>
      <c r="G253" s="21"/>
      <c r="H253" s="21"/>
      <c r="I253" s="6"/>
    </row>
    <row r="254" spans="1:9" ht="15.75" x14ac:dyDescent="0.2">
      <c r="A254" s="23"/>
      <c r="B254" s="19" t="s">
        <v>424</v>
      </c>
      <c r="C254" s="20"/>
      <c r="D254" s="19" t="s">
        <v>426</v>
      </c>
      <c r="E254" s="20"/>
      <c r="F254" s="19" t="s">
        <v>427</v>
      </c>
      <c r="G254" s="19"/>
      <c r="H254" s="21"/>
      <c r="I254" s="6"/>
    </row>
    <row r="255" spans="1:9" ht="15.75" x14ac:dyDescent="0.2">
      <c r="A255" s="23"/>
      <c r="B255" s="19"/>
      <c r="C255" s="20"/>
      <c r="D255" s="20"/>
      <c r="E255" s="20"/>
      <c r="F255" s="21"/>
      <c r="G255" s="21"/>
      <c r="H255" s="21"/>
      <c r="I255" s="6"/>
    </row>
    <row r="256" spans="1:9" ht="15.75" x14ac:dyDescent="0.2">
      <c r="A256" s="23"/>
      <c r="B256" s="19"/>
      <c r="C256" s="20"/>
      <c r="D256" s="20"/>
      <c r="E256" s="20"/>
      <c r="F256" s="21"/>
      <c r="G256" s="21"/>
      <c r="H256" s="21"/>
      <c r="I256" s="6"/>
    </row>
    <row r="257" spans="1:11" ht="15.75" x14ac:dyDescent="0.2">
      <c r="A257" s="23"/>
      <c r="B257" s="19"/>
      <c r="C257" s="20"/>
      <c r="D257" s="20"/>
      <c r="E257" s="20"/>
      <c r="F257" s="21"/>
      <c r="G257" s="21"/>
      <c r="H257" s="21"/>
      <c r="I257" s="6"/>
    </row>
    <row r="258" spans="1:11" ht="15.75" x14ac:dyDescent="0.2">
      <c r="A258" s="23"/>
      <c r="B258" s="22"/>
      <c r="C258" s="20"/>
      <c r="D258" s="25"/>
      <c r="E258" s="20"/>
      <c r="F258" s="25"/>
      <c r="G258" s="25"/>
      <c r="H258" s="23"/>
      <c r="I258" s="6"/>
    </row>
    <row r="259" spans="1:11" ht="15.75" x14ac:dyDescent="0.2">
      <c r="A259" s="25"/>
      <c r="B259" s="24"/>
      <c r="C259" s="25"/>
      <c r="D259" s="58"/>
      <c r="E259" s="58"/>
      <c r="F259" s="25"/>
      <c r="G259" s="25"/>
      <c r="H259" s="27"/>
      <c r="I259" s="17"/>
      <c r="J259" s="8"/>
    </row>
    <row r="260" spans="1:11" ht="15.75" x14ac:dyDescent="0.2">
      <c r="A260" s="25"/>
      <c r="B260" s="28" t="s">
        <v>425</v>
      </c>
      <c r="C260" s="25"/>
      <c r="D260" s="28" t="s">
        <v>423</v>
      </c>
      <c r="E260" s="24"/>
      <c r="F260" s="28" t="s">
        <v>428</v>
      </c>
      <c r="G260" s="52"/>
      <c r="H260" s="27"/>
      <c r="I260" s="16"/>
      <c r="J260" s="11"/>
    </row>
    <row r="261" spans="1:11" ht="15.75" x14ac:dyDescent="0.2">
      <c r="A261" s="25"/>
      <c r="B261" s="24" t="s">
        <v>10</v>
      </c>
      <c r="C261" s="25"/>
      <c r="D261" s="24" t="s">
        <v>394</v>
      </c>
      <c r="E261" s="24"/>
      <c r="F261" s="24" t="s">
        <v>429</v>
      </c>
      <c r="G261" s="26"/>
      <c r="H261" s="27"/>
      <c r="I261" s="16"/>
      <c r="J261" s="11"/>
    </row>
    <row r="262" spans="1:11" ht="15.75" x14ac:dyDescent="0.25">
      <c r="A262" s="25"/>
      <c r="B262" s="29"/>
      <c r="C262" s="30"/>
      <c r="D262" s="31"/>
      <c r="E262" s="31"/>
      <c r="F262" s="25"/>
      <c r="G262" s="25"/>
      <c r="H262" s="31"/>
      <c r="I262"/>
    </row>
    <row r="263" spans="1:11" ht="15" x14ac:dyDescent="0.2">
      <c r="A263" s="7"/>
      <c r="B263"/>
      <c r="C263" s="15"/>
      <c r="D263"/>
      <c r="E263"/>
      <c r="F263" s="15"/>
      <c r="G263" s="15"/>
      <c r="H263"/>
      <c r="I263"/>
      <c r="J263" s="10"/>
      <c r="K263" s="9"/>
    </row>
    <row r="264" spans="1:11" ht="15" x14ac:dyDescent="0.2">
      <c r="B264" s="14"/>
      <c r="C264" s="18"/>
      <c r="D264" s="57"/>
      <c r="E264" s="57"/>
      <c r="F264" s="15"/>
      <c r="G264" s="15"/>
      <c r="H264" s="57"/>
      <c r="I264" s="57"/>
      <c r="J264" s="5"/>
      <c r="K264" s="5"/>
    </row>
    <row r="265" spans="1:11" x14ac:dyDescent="0.2">
      <c r="B265" s="1"/>
      <c r="C265" s="1"/>
      <c r="D265" s="1"/>
      <c r="E265" s="1"/>
    </row>
  </sheetData>
  <mergeCells count="3">
    <mergeCell ref="H264:I264"/>
    <mergeCell ref="D259:E259"/>
    <mergeCell ref="D264:E264"/>
  </mergeCells>
  <pageMargins left="0.7" right="0.7" top="0.75" bottom="0.75" header="0.3" footer="0.3"/>
  <pageSetup scale="34" fitToHeight="0" orientation="landscape" r:id="rId1"/>
  <rowBreaks count="4" manualBreakCount="4">
    <brk id="81" max="7" man="1"/>
    <brk id="163" max="7" man="1"/>
    <brk id="243" max="7" man="1"/>
    <brk id="2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2025-03-04T18:45:29Z</cp:lastPrinted>
  <dcterms:created xsi:type="dcterms:W3CDTF">2023-11-10T14:57:18Z</dcterms:created>
  <dcterms:modified xsi:type="dcterms:W3CDTF">2025-03-04T20:22:51Z</dcterms:modified>
</cp:coreProperties>
</file>