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f.pichardo\Documents\"/>
    </mc:Choice>
  </mc:AlternateContent>
  <xr:revisionPtr revIDLastSave="0" documentId="13_ncr:1_{E4DD5214-A930-43F2-9165-7108667DF1DC}" xr6:coauthVersionLast="47" xr6:coauthVersionMax="47" xr10:uidLastSave="{00000000-0000-0000-0000-000000000000}"/>
  <bookViews>
    <workbookView xWindow="28680" yWindow="-120" windowWidth="29040" windowHeight="15720" xr2:uid="{00000000-000D-0000-FFFF-FFFF00000000}"/>
  </bookViews>
  <sheets>
    <sheet name="Ejecucion Mensual" sheetId="1" r:id="rId1"/>
  </sheets>
  <definedNames>
    <definedName name="_xlnm.Print_Area" localSheetId="0">'Ejecucion Mensual'!$A$1:$P$388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1" l="1"/>
  <c r="D73" i="1"/>
  <c r="D268" i="1" l="1"/>
  <c r="E66" i="1"/>
  <c r="E64" i="1"/>
  <c r="E62" i="1"/>
  <c r="O62" i="1" s="1"/>
  <c r="E61" i="1"/>
  <c r="O61" i="1"/>
  <c r="E52" i="1"/>
  <c r="E51" i="1"/>
  <c r="E49" i="1"/>
  <c r="E47" i="1"/>
  <c r="E43" i="1"/>
  <c r="E41" i="1"/>
  <c r="E39" i="1"/>
  <c r="D15" i="1"/>
  <c r="N218" i="1" l="1"/>
  <c r="N73" i="1"/>
  <c r="N15" i="1"/>
  <c r="N362" i="1"/>
  <c r="N366" i="1"/>
  <c r="N365" i="1"/>
  <c r="N288" i="1"/>
  <c r="N287" i="1" s="1"/>
  <c r="L284" i="1"/>
  <c r="M284" i="1"/>
  <c r="N284" i="1"/>
  <c r="N282" i="1"/>
  <c r="E273" i="1"/>
  <c r="E269" i="1"/>
  <c r="E270" i="1"/>
  <c r="E271" i="1"/>
  <c r="I274" i="1"/>
  <c r="J274" i="1"/>
  <c r="K274" i="1"/>
  <c r="L274" i="1"/>
  <c r="M274" i="1"/>
  <c r="N274" i="1"/>
  <c r="N266" i="1"/>
  <c r="N256" i="1"/>
  <c r="N254" i="1"/>
  <c r="E245" i="1"/>
  <c r="O245" i="1" s="1"/>
  <c r="N248" i="1"/>
  <c r="M248" i="1"/>
  <c r="E163" i="1"/>
  <c r="O163" i="1" s="1"/>
  <c r="N13" i="1"/>
  <c r="M288" i="1"/>
  <c r="M287" i="1" s="1"/>
  <c r="M15" i="1"/>
  <c r="M358" i="1"/>
  <c r="M363" i="1"/>
  <c r="M362" i="1" s="1"/>
  <c r="M352" i="1"/>
  <c r="M366" i="1"/>
  <c r="M13" i="1"/>
  <c r="M73" i="1"/>
  <c r="M218" i="1"/>
  <c r="M254" i="1"/>
  <c r="M256" i="1"/>
  <c r="M266" i="1"/>
  <c r="M268" i="1"/>
  <c r="M280" i="1"/>
  <c r="M282" i="1"/>
  <c r="M302" i="1"/>
  <c r="M306" i="1"/>
  <c r="M310" i="1"/>
  <c r="M315" i="1"/>
  <c r="M318" i="1"/>
  <c r="M320" i="1"/>
  <c r="M324" i="1"/>
  <c r="M326" i="1"/>
  <c r="M328" i="1"/>
  <c r="M330" i="1"/>
  <c r="M332" i="1"/>
  <c r="M335" i="1"/>
  <c r="M337" i="1"/>
  <c r="M339" i="1"/>
  <c r="M341" i="1"/>
  <c r="M343" i="1"/>
  <c r="M345" i="1"/>
  <c r="M347" i="1"/>
  <c r="M349" i="1"/>
  <c r="M354" i="1"/>
  <c r="M356" i="1"/>
  <c r="M360" i="1"/>
  <c r="M368" i="1"/>
  <c r="M370" i="1"/>
  <c r="M12" i="1" l="1"/>
  <c r="N12" i="1"/>
  <c r="N11" i="1" s="1"/>
  <c r="M351" i="1"/>
  <c r="M301" i="1"/>
  <c r="M365" i="1"/>
  <c r="M11" i="1" l="1"/>
  <c r="E222" i="1" l="1"/>
  <c r="O222" i="1" s="1"/>
  <c r="E75" i="1"/>
  <c r="O75" i="1" s="1"/>
  <c r="E76" i="1"/>
  <c r="O76" i="1" s="1"/>
  <c r="E77" i="1"/>
  <c r="O77" i="1" s="1"/>
  <c r="E78" i="1"/>
  <c r="O78" i="1" s="1"/>
  <c r="E79" i="1"/>
  <c r="O79" i="1" s="1"/>
  <c r="E80" i="1"/>
  <c r="O80" i="1" s="1"/>
  <c r="E81" i="1"/>
  <c r="O81" i="1" s="1"/>
  <c r="E82" i="1"/>
  <c r="O82" i="1" s="1"/>
  <c r="E83" i="1"/>
  <c r="O83" i="1" s="1"/>
  <c r="E84" i="1"/>
  <c r="O84" i="1" s="1"/>
  <c r="E85" i="1"/>
  <c r="O85" i="1" s="1"/>
  <c r="E86" i="1"/>
  <c r="O86" i="1" s="1"/>
  <c r="E87" i="1"/>
  <c r="O87" i="1" s="1"/>
  <c r="E88" i="1"/>
  <c r="O88" i="1" s="1"/>
  <c r="E89" i="1"/>
  <c r="O89" i="1" s="1"/>
  <c r="E90" i="1"/>
  <c r="O90" i="1" s="1"/>
  <c r="E91" i="1"/>
  <c r="O91" i="1" s="1"/>
  <c r="E92" i="1"/>
  <c r="O92" i="1" s="1"/>
  <c r="E93" i="1"/>
  <c r="O93" i="1" s="1"/>
  <c r="E94" i="1"/>
  <c r="O94" i="1" s="1"/>
  <c r="E95" i="1"/>
  <c r="O95" i="1" s="1"/>
  <c r="E96" i="1"/>
  <c r="O96" i="1" s="1"/>
  <c r="E97" i="1"/>
  <c r="O97" i="1" s="1"/>
  <c r="E98" i="1"/>
  <c r="O98" i="1" s="1"/>
  <c r="E99" i="1"/>
  <c r="O99" i="1" s="1"/>
  <c r="E100" i="1"/>
  <c r="O100" i="1" s="1"/>
  <c r="E101" i="1"/>
  <c r="O101" i="1" s="1"/>
  <c r="E102" i="1"/>
  <c r="O102" i="1" s="1"/>
  <c r="E103" i="1"/>
  <c r="O103" i="1" s="1"/>
  <c r="E104" i="1"/>
  <c r="O104" i="1" s="1"/>
  <c r="E105" i="1"/>
  <c r="O105" i="1" s="1"/>
  <c r="E106" i="1"/>
  <c r="O106" i="1" s="1"/>
  <c r="E107" i="1"/>
  <c r="O107" i="1" s="1"/>
  <c r="E108" i="1"/>
  <c r="O108" i="1" s="1"/>
  <c r="E109" i="1"/>
  <c r="O109" i="1" s="1"/>
  <c r="E110" i="1"/>
  <c r="O110" i="1" s="1"/>
  <c r="E111" i="1"/>
  <c r="O111" i="1" s="1"/>
  <c r="E112" i="1"/>
  <c r="O112" i="1" s="1"/>
  <c r="E113" i="1"/>
  <c r="O113" i="1" s="1"/>
  <c r="E114" i="1"/>
  <c r="O114" i="1" s="1"/>
  <c r="E115" i="1"/>
  <c r="O115" i="1" s="1"/>
  <c r="E116" i="1"/>
  <c r="O116" i="1" s="1"/>
  <c r="E117" i="1"/>
  <c r="O117" i="1" s="1"/>
  <c r="E118" i="1"/>
  <c r="O118" i="1" s="1"/>
  <c r="E119" i="1"/>
  <c r="O119" i="1" s="1"/>
  <c r="E120" i="1"/>
  <c r="O120" i="1" s="1"/>
  <c r="E121" i="1"/>
  <c r="O121" i="1" s="1"/>
  <c r="E122" i="1"/>
  <c r="O122" i="1" s="1"/>
  <c r="E123" i="1"/>
  <c r="O123" i="1" s="1"/>
  <c r="E124" i="1"/>
  <c r="O124" i="1" s="1"/>
  <c r="E125" i="1"/>
  <c r="O125" i="1" s="1"/>
  <c r="E126" i="1"/>
  <c r="O126" i="1" s="1"/>
  <c r="E127" i="1"/>
  <c r="O127" i="1" s="1"/>
  <c r="E128" i="1"/>
  <c r="O128" i="1" s="1"/>
  <c r="E129" i="1"/>
  <c r="O129" i="1" s="1"/>
  <c r="E130" i="1"/>
  <c r="O130" i="1" s="1"/>
  <c r="E131" i="1"/>
  <c r="O131" i="1" s="1"/>
  <c r="E132" i="1"/>
  <c r="O132" i="1" s="1"/>
  <c r="E133" i="1"/>
  <c r="O133" i="1" s="1"/>
  <c r="E134" i="1"/>
  <c r="O134" i="1" s="1"/>
  <c r="E135" i="1"/>
  <c r="O135" i="1" s="1"/>
  <c r="E136" i="1"/>
  <c r="O136" i="1" s="1"/>
  <c r="E137" i="1"/>
  <c r="O137" i="1" s="1"/>
  <c r="E138" i="1"/>
  <c r="O138" i="1" s="1"/>
  <c r="E139" i="1"/>
  <c r="O139" i="1" s="1"/>
  <c r="E140" i="1"/>
  <c r="O140" i="1" s="1"/>
  <c r="E141" i="1"/>
  <c r="O141" i="1" s="1"/>
  <c r="E142" i="1"/>
  <c r="O142" i="1" s="1"/>
  <c r="E143" i="1"/>
  <c r="O143" i="1" s="1"/>
  <c r="E144" i="1"/>
  <c r="O144" i="1" s="1"/>
  <c r="E145" i="1"/>
  <c r="O145" i="1" s="1"/>
  <c r="E146" i="1"/>
  <c r="O146" i="1" s="1"/>
  <c r="E147" i="1"/>
  <c r="O147" i="1" s="1"/>
  <c r="E148" i="1"/>
  <c r="O148" i="1" s="1"/>
  <c r="E149" i="1"/>
  <c r="O149" i="1" s="1"/>
  <c r="E150" i="1"/>
  <c r="O150" i="1" s="1"/>
  <c r="E151" i="1"/>
  <c r="O151" i="1" s="1"/>
  <c r="E152" i="1"/>
  <c r="O152" i="1" s="1"/>
  <c r="E153" i="1"/>
  <c r="O153" i="1" s="1"/>
  <c r="E154" i="1"/>
  <c r="O154" i="1" s="1"/>
  <c r="E155" i="1"/>
  <c r="O155" i="1" s="1"/>
  <c r="E156" i="1"/>
  <c r="O156" i="1" s="1"/>
  <c r="E157" i="1"/>
  <c r="O157" i="1" s="1"/>
  <c r="E158" i="1"/>
  <c r="O158" i="1" s="1"/>
  <c r="E159" i="1"/>
  <c r="O159" i="1" s="1"/>
  <c r="E160" i="1"/>
  <c r="O160" i="1" s="1"/>
  <c r="E161" i="1"/>
  <c r="O161" i="1" s="1"/>
  <c r="E162" i="1"/>
  <c r="O162" i="1" s="1"/>
  <c r="E164" i="1"/>
  <c r="O164" i="1" s="1"/>
  <c r="E165" i="1"/>
  <c r="O165" i="1" s="1"/>
  <c r="E166" i="1"/>
  <c r="O166" i="1" s="1"/>
  <c r="E167" i="1"/>
  <c r="O167" i="1" s="1"/>
  <c r="E168" i="1"/>
  <c r="O168" i="1" s="1"/>
  <c r="E169" i="1"/>
  <c r="O169" i="1" s="1"/>
  <c r="E170" i="1"/>
  <c r="O170" i="1" s="1"/>
  <c r="E171" i="1"/>
  <c r="O171" i="1" s="1"/>
  <c r="E172" i="1"/>
  <c r="O172" i="1" s="1"/>
  <c r="E173" i="1"/>
  <c r="O173" i="1" s="1"/>
  <c r="E174" i="1"/>
  <c r="O174" i="1" s="1"/>
  <c r="E175" i="1"/>
  <c r="O175" i="1" s="1"/>
  <c r="E176" i="1"/>
  <c r="O176" i="1" s="1"/>
  <c r="E177" i="1"/>
  <c r="O177" i="1" s="1"/>
  <c r="E178" i="1"/>
  <c r="O178" i="1" s="1"/>
  <c r="E179" i="1"/>
  <c r="O179" i="1" s="1"/>
  <c r="E180" i="1"/>
  <c r="O180" i="1" s="1"/>
  <c r="E181" i="1"/>
  <c r="O181" i="1" s="1"/>
  <c r="E182" i="1"/>
  <c r="O182" i="1" s="1"/>
  <c r="E183" i="1"/>
  <c r="O183" i="1" s="1"/>
  <c r="E184" i="1"/>
  <c r="O184" i="1" s="1"/>
  <c r="E185" i="1"/>
  <c r="O185" i="1" s="1"/>
  <c r="E186" i="1"/>
  <c r="O186" i="1" s="1"/>
  <c r="E187" i="1"/>
  <c r="O187" i="1" s="1"/>
  <c r="E188" i="1"/>
  <c r="O188" i="1" s="1"/>
  <c r="E189" i="1"/>
  <c r="O189" i="1" s="1"/>
  <c r="E190" i="1"/>
  <c r="O190" i="1" s="1"/>
  <c r="E191" i="1"/>
  <c r="O191" i="1" s="1"/>
  <c r="E192" i="1"/>
  <c r="O192" i="1" s="1"/>
  <c r="E193" i="1"/>
  <c r="O193" i="1" s="1"/>
  <c r="E194" i="1"/>
  <c r="O194" i="1" s="1"/>
  <c r="E195" i="1"/>
  <c r="O195" i="1" s="1"/>
  <c r="E196" i="1"/>
  <c r="O196" i="1" s="1"/>
  <c r="E197" i="1"/>
  <c r="O197" i="1" s="1"/>
  <c r="E198" i="1"/>
  <c r="O198" i="1" s="1"/>
  <c r="E199" i="1"/>
  <c r="O199" i="1" s="1"/>
  <c r="E200" i="1"/>
  <c r="O200" i="1" s="1"/>
  <c r="E201" i="1"/>
  <c r="O201" i="1" s="1"/>
  <c r="E202" i="1"/>
  <c r="O202" i="1" s="1"/>
  <c r="E203" i="1"/>
  <c r="O203" i="1" s="1"/>
  <c r="E204" i="1"/>
  <c r="O204" i="1" s="1"/>
  <c r="E205" i="1"/>
  <c r="O205" i="1" s="1"/>
  <c r="E206" i="1"/>
  <c r="O206" i="1" s="1"/>
  <c r="E207" i="1"/>
  <c r="O207" i="1" s="1"/>
  <c r="E208" i="1"/>
  <c r="O208" i="1" s="1"/>
  <c r="E209" i="1"/>
  <c r="O209" i="1" s="1"/>
  <c r="E210" i="1"/>
  <c r="O210" i="1" s="1"/>
  <c r="E211" i="1"/>
  <c r="O211" i="1" s="1"/>
  <c r="E212" i="1"/>
  <c r="O212" i="1" s="1"/>
  <c r="E213" i="1"/>
  <c r="O213" i="1" s="1"/>
  <c r="E214" i="1"/>
  <c r="O214" i="1" s="1"/>
  <c r="E215" i="1"/>
  <c r="O215" i="1" s="1"/>
  <c r="E216" i="1"/>
  <c r="O216" i="1" s="1"/>
  <c r="E217" i="1"/>
  <c r="O217" i="1" s="1"/>
  <c r="E219" i="1"/>
  <c r="O219" i="1" s="1"/>
  <c r="E220" i="1"/>
  <c r="O220" i="1" s="1"/>
  <c r="E221" i="1"/>
  <c r="O221" i="1" s="1"/>
  <c r="E223" i="1"/>
  <c r="O223" i="1" s="1"/>
  <c r="E224" i="1"/>
  <c r="O224" i="1" s="1"/>
  <c r="E225" i="1"/>
  <c r="O225" i="1" s="1"/>
  <c r="E226" i="1"/>
  <c r="O226" i="1" s="1"/>
  <c r="E227" i="1"/>
  <c r="O227" i="1" s="1"/>
  <c r="E228" i="1"/>
  <c r="O228" i="1" s="1"/>
  <c r="E229" i="1"/>
  <c r="O229" i="1" s="1"/>
  <c r="E230" i="1"/>
  <c r="O230" i="1" s="1"/>
  <c r="E231" i="1"/>
  <c r="O231" i="1" s="1"/>
  <c r="E232" i="1"/>
  <c r="O232" i="1" s="1"/>
  <c r="E233" i="1"/>
  <c r="O233" i="1" s="1"/>
  <c r="E234" i="1"/>
  <c r="O234" i="1" s="1"/>
  <c r="E235" i="1"/>
  <c r="O235" i="1" s="1"/>
  <c r="E236" i="1"/>
  <c r="O236" i="1" s="1"/>
  <c r="E237" i="1"/>
  <c r="O237" i="1" s="1"/>
  <c r="E238" i="1"/>
  <c r="O238" i="1" s="1"/>
  <c r="E239" i="1"/>
  <c r="O239" i="1" s="1"/>
  <c r="E240" i="1"/>
  <c r="O240" i="1" s="1"/>
  <c r="E241" i="1"/>
  <c r="O241" i="1" s="1"/>
  <c r="E242" i="1"/>
  <c r="O242" i="1" s="1"/>
  <c r="E243" i="1"/>
  <c r="O243" i="1" s="1"/>
  <c r="E244" i="1"/>
  <c r="O244" i="1" s="1"/>
  <c r="E246" i="1"/>
  <c r="O246" i="1" s="1"/>
  <c r="E247" i="1"/>
  <c r="O247" i="1" s="1"/>
  <c r="E249" i="1"/>
  <c r="O249" i="1" s="1"/>
  <c r="E250" i="1"/>
  <c r="O250" i="1" s="1"/>
  <c r="E251" i="1"/>
  <c r="O251" i="1" s="1"/>
  <c r="E252" i="1"/>
  <c r="O252" i="1" s="1"/>
  <c r="E253" i="1"/>
  <c r="O253" i="1" s="1"/>
  <c r="E255" i="1"/>
  <c r="O255" i="1" s="1"/>
  <c r="E257" i="1"/>
  <c r="O257" i="1" s="1"/>
  <c r="E258" i="1"/>
  <c r="O258" i="1" s="1"/>
  <c r="E259" i="1"/>
  <c r="O259" i="1" s="1"/>
  <c r="E260" i="1"/>
  <c r="O260" i="1" s="1"/>
  <c r="E261" i="1"/>
  <c r="O261" i="1" s="1"/>
  <c r="E262" i="1"/>
  <c r="O262" i="1" s="1"/>
  <c r="E263" i="1"/>
  <c r="O263" i="1" s="1"/>
  <c r="E264" i="1"/>
  <c r="O264" i="1" s="1"/>
  <c r="E265" i="1"/>
  <c r="O265" i="1" s="1"/>
  <c r="E267" i="1"/>
  <c r="O267" i="1" s="1"/>
  <c r="E272" i="1"/>
  <c r="O272" i="1" s="1"/>
  <c r="E275" i="1"/>
  <c r="O275" i="1" s="1"/>
  <c r="E276" i="1"/>
  <c r="O276" i="1" s="1"/>
  <c r="E277" i="1"/>
  <c r="O277" i="1" s="1"/>
  <c r="E278" i="1"/>
  <c r="O278" i="1" s="1"/>
  <c r="E279" i="1"/>
  <c r="O279" i="1" s="1"/>
  <c r="E281" i="1"/>
  <c r="O281" i="1" s="1"/>
  <c r="E283" i="1"/>
  <c r="O283" i="1" s="1"/>
  <c r="E285" i="1"/>
  <c r="O285" i="1" s="1"/>
  <c r="E286" i="1"/>
  <c r="O286" i="1" s="1"/>
  <c r="E289" i="1"/>
  <c r="O289" i="1" s="1"/>
  <c r="E290" i="1"/>
  <c r="O290" i="1" s="1"/>
  <c r="E291" i="1"/>
  <c r="O291" i="1" s="1"/>
  <c r="E292" i="1"/>
  <c r="O292" i="1" s="1"/>
  <c r="E293" i="1"/>
  <c r="O293" i="1" s="1"/>
  <c r="E294" i="1"/>
  <c r="O294" i="1" s="1"/>
  <c r="E295" i="1"/>
  <c r="O295" i="1" s="1"/>
  <c r="E296" i="1"/>
  <c r="O296" i="1" s="1"/>
  <c r="E297" i="1"/>
  <c r="O297" i="1" s="1"/>
  <c r="E298" i="1"/>
  <c r="O298" i="1" s="1"/>
  <c r="E299" i="1"/>
  <c r="O299" i="1" s="1"/>
  <c r="E300" i="1"/>
  <c r="O300" i="1" s="1"/>
  <c r="E303" i="1"/>
  <c r="O303" i="1" s="1"/>
  <c r="E304" i="1"/>
  <c r="O304" i="1" s="1"/>
  <c r="E305" i="1"/>
  <c r="O305" i="1" s="1"/>
  <c r="E307" i="1"/>
  <c r="O307" i="1" s="1"/>
  <c r="E308" i="1"/>
  <c r="O308" i="1" s="1"/>
  <c r="E309" i="1"/>
  <c r="O309" i="1" s="1"/>
  <c r="E311" i="1"/>
  <c r="O311" i="1" s="1"/>
  <c r="E312" i="1"/>
  <c r="O312" i="1" s="1"/>
  <c r="E313" i="1"/>
  <c r="O313" i="1" s="1"/>
  <c r="E314" i="1"/>
  <c r="O314" i="1" s="1"/>
  <c r="E316" i="1"/>
  <c r="O316" i="1" s="1"/>
  <c r="E317" i="1"/>
  <c r="O317" i="1" s="1"/>
  <c r="E319" i="1"/>
  <c r="O319" i="1" s="1"/>
  <c r="E321" i="1"/>
  <c r="O321" i="1" s="1"/>
  <c r="E322" i="1"/>
  <c r="O322" i="1" s="1"/>
  <c r="E323" i="1"/>
  <c r="O323" i="1" s="1"/>
  <c r="E325" i="1"/>
  <c r="O325" i="1" s="1"/>
  <c r="E327" i="1"/>
  <c r="O327" i="1" s="1"/>
  <c r="E329" i="1"/>
  <c r="O329" i="1" s="1"/>
  <c r="E331" i="1"/>
  <c r="O331" i="1" s="1"/>
  <c r="E333" i="1"/>
  <c r="O333" i="1" s="1"/>
  <c r="E334" i="1"/>
  <c r="O334" i="1" s="1"/>
  <c r="E336" i="1"/>
  <c r="O336" i="1" s="1"/>
  <c r="E338" i="1"/>
  <c r="O338" i="1" s="1"/>
  <c r="E340" i="1"/>
  <c r="O340" i="1" s="1"/>
  <c r="E342" i="1"/>
  <c r="O342" i="1" s="1"/>
  <c r="E344" i="1"/>
  <c r="O344" i="1" s="1"/>
  <c r="E346" i="1"/>
  <c r="O346" i="1" s="1"/>
  <c r="E348" i="1"/>
  <c r="O348" i="1" s="1"/>
  <c r="E350" i="1"/>
  <c r="O350" i="1" s="1"/>
  <c r="E353" i="1"/>
  <c r="O353" i="1" s="1"/>
  <c r="E355" i="1"/>
  <c r="O355" i="1" s="1"/>
  <c r="E357" i="1"/>
  <c r="O357" i="1" s="1"/>
  <c r="E359" i="1"/>
  <c r="O359" i="1" s="1"/>
  <c r="E361" i="1"/>
  <c r="O361" i="1" s="1"/>
  <c r="E364" i="1"/>
  <c r="O364" i="1" s="1"/>
  <c r="E367" i="1"/>
  <c r="O367" i="1" s="1"/>
  <c r="E369" i="1"/>
  <c r="O369" i="1" s="1"/>
  <c r="E371" i="1"/>
  <c r="O371" i="1" s="1"/>
  <c r="E74" i="1"/>
  <c r="O74" i="1" s="1"/>
  <c r="E70" i="1" l="1"/>
  <c r="O70" i="1" s="1"/>
  <c r="E60" i="1"/>
  <c r="O60" i="1" s="1"/>
  <c r="E63" i="1"/>
  <c r="O63" i="1" s="1"/>
  <c r="E65" i="1"/>
  <c r="O65" i="1" s="1"/>
  <c r="E67" i="1"/>
  <c r="O67" i="1" s="1"/>
  <c r="E68" i="1"/>
  <c r="O68" i="1" s="1"/>
  <c r="E69" i="1"/>
  <c r="O69" i="1" s="1"/>
  <c r="E71" i="1"/>
  <c r="O71" i="1" s="1"/>
  <c r="E72" i="1"/>
  <c r="O72" i="1" s="1"/>
  <c r="E17" i="1"/>
  <c r="O17" i="1" s="1"/>
  <c r="E18" i="1"/>
  <c r="O18" i="1" s="1"/>
  <c r="E19" i="1"/>
  <c r="O19" i="1" s="1"/>
  <c r="E20" i="1"/>
  <c r="O20" i="1" s="1"/>
  <c r="E21" i="1"/>
  <c r="O21" i="1" s="1"/>
  <c r="E22" i="1"/>
  <c r="O22" i="1" s="1"/>
  <c r="E23" i="1"/>
  <c r="O23" i="1" s="1"/>
  <c r="E24" i="1"/>
  <c r="O24" i="1" s="1"/>
  <c r="E25" i="1"/>
  <c r="O25" i="1" s="1"/>
  <c r="E26" i="1"/>
  <c r="O26" i="1" s="1"/>
  <c r="E27" i="1"/>
  <c r="O27" i="1" s="1"/>
  <c r="E28" i="1"/>
  <c r="O28" i="1" s="1"/>
  <c r="E29" i="1"/>
  <c r="O29" i="1" s="1"/>
  <c r="E30" i="1"/>
  <c r="O30" i="1" s="1"/>
  <c r="E31" i="1"/>
  <c r="O31" i="1" s="1"/>
  <c r="E32" i="1"/>
  <c r="O32" i="1" s="1"/>
  <c r="E33" i="1"/>
  <c r="O33" i="1" s="1"/>
  <c r="E34" i="1"/>
  <c r="O34" i="1" s="1"/>
  <c r="E35" i="1"/>
  <c r="O35" i="1" s="1"/>
  <c r="E36" i="1"/>
  <c r="O36" i="1" s="1"/>
  <c r="E37" i="1"/>
  <c r="O37" i="1" s="1"/>
  <c r="E38" i="1"/>
  <c r="O38" i="1" s="1"/>
  <c r="E40" i="1"/>
  <c r="O40" i="1" s="1"/>
  <c r="E42" i="1"/>
  <c r="O42" i="1" s="1"/>
  <c r="E44" i="1"/>
  <c r="O44" i="1" s="1"/>
  <c r="E45" i="1"/>
  <c r="O45" i="1" s="1"/>
  <c r="E46" i="1"/>
  <c r="O46" i="1" s="1"/>
  <c r="E48" i="1"/>
  <c r="O48" i="1" s="1"/>
  <c r="E50" i="1"/>
  <c r="O50" i="1" s="1"/>
  <c r="E53" i="1"/>
  <c r="O53" i="1" s="1"/>
  <c r="E54" i="1"/>
  <c r="O54" i="1" s="1"/>
  <c r="E55" i="1"/>
  <c r="O55" i="1" s="1"/>
  <c r="E56" i="1"/>
  <c r="O56" i="1" s="1"/>
  <c r="E57" i="1"/>
  <c r="O57" i="1" s="1"/>
  <c r="E58" i="1"/>
  <c r="O58" i="1" s="1"/>
  <c r="E59" i="1"/>
  <c r="O59" i="1" s="1"/>
  <c r="E16" i="1"/>
  <c r="O16" i="1" s="1"/>
  <c r="E14" i="1"/>
  <c r="O14" i="1" s="1"/>
  <c r="F366" i="1"/>
  <c r="L248" i="1"/>
  <c r="L218" i="1"/>
  <c r="L73" i="1"/>
  <c r="L15" i="1"/>
  <c r="L13" i="1"/>
  <c r="L254" i="1"/>
  <c r="L256" i="1"/>
  <c r="L268" i="1"/>
  <c r="L266" i="1"/>
  <c r="L282" i="1"/>
  <c r="K280" i="1"/>
  <c r="L280" i="1"/>
  <c r="L288" i="1"/>
  <c r="L287" i="1" s="1"/>
  <c r="K306" i="1"/>
  <c r="L306" i="1"/>
  <c r="L302" i="1"/>
  <c r="K302" i="1"/>
  <c r="L349" i="1"/>
  <c r="L347" i="1"/>
  <c r="L345" i="1"/>
  <c r="L343" i="1"/>
  <c r="L341" i="1"/>
  <c r="L339" i="1"/>
  <c r="L337" i="1"/>
  <c r="L335" i="1"/>
  <c r="L332" i="1"/>
  <c r="L330" i="1"/>
  <c r="L328" i="1"/>
  <c r="L326" i="1"/>
  <c r="L324" i="1"/>
  <c r="L320" i="1"/>
  <c r="L318" i="1"/>
  <c r="L315" i="1"/>
  <c r="L310" i="1"/>
  <c r="F363" i="1"/>
  <c r="F362" i="1" s="1"/>
  <c r="L360" i="1"/>
  <c r="L358" i="1"/>
  <c r="K356" i="1"/>
  <c r="L356" i="1"/>
  <c r="K354" i="1"/>
  <c r="L354" i="1"/>
  <c r="F354" i="1"/>
  <c r="K352" i="1"/>
  <c r="L352" i="1"/>
  <c r="L363" i="1"/>
  <c r="L362" i="1" s="1"/>
  <c r="K363" i="1"/>
  <c r="L370" i="1"/>
  <c r="L368" i="1"/>
  <c r="L366" i="1"/>
  <c r="D218" i="1"/>
  <c r="C218" i="1"/>
  <c r="E73" i="1"/>
  <c r="K73" i="1"/>
  <c r="E218" i="1" l="1"/>
  <c r="L12" i="1"/>
  <c r="L301" i="1"/>
  <c r="L365" i="1"/>
  <c r="L351" i="1"/>
  <c r="K349" i="1"/>
  <c r="J349" i="1"/>
  <c r="K347" i="1"/>
  <c r="J347" i="1"/>
  <c r="K345" i="1"/>
  <c r="K343" i="1"/>
  <c r="K341" i="1"/>
  <c r="K339" i="1"/>
  <c r="J339" i="1"/>
  <c r="K337" i="1"/>
  <c r="J337" i="1"/>
  <c r="K335" i="1"/>
  <c r="J335" i="1"/>
  <c r="K332" i="1"/>
  <c r="J332" i="1"/>
  <c r="K330" i="1"/>
  <c r="J330" i="1"/>
  <c r="K328" i="1"/>
  <c r="J328" i="1"/>
  <c r="K326" i="1"/>
  <c r="J326" i="1"/>
  <c r="K324" i="1"/>
  <c r="J324" i="1"/>
  <c r="J320" i="1"/>
  <c r="K320" i="1"/>
  <c r="K318" i="1"/>
  <c r="J318" i="1"/>
  <c r="K315" i="1"/>
  <c r="J315" i="1"/>
  <c r="K310" i="1"/>
  <c r="J310" i="1"/>
  <c r="J306" i="1"/>
  <c r="J302" i="1"/>
  <c r="K284" i="1"/>
  <c r="K282" i="1"/>
  <c r="F280" i="1"/>
  <c r="G280" i="1"/>
  <c r="H280" i="1"/>
  <c r="I280" i="1"/>
  <c r="J280" i="1"/>
  <c r="K268" i="1"/>
  <c r="K266" i="1"/>
  <c r="K256" i="1"/>
  <c r="K254" i="1"/>
  <c r="K248" i="1"/>
  <c r="J248" i="1"/>
  <c r="K218" i="1"/>
  <c r="K15" i="1"/>
  <c r="K13" i="1"/>
  <c r="J360" i="1"/>
  <c r="K288" i="1"/>
  <c r="K287" i="1" s="1"/>
  <c r="K360" i="1"/>
  <c r="K358" i="1"/>
  <c r="J352" i="1"/>
  <c r="K362" i="1"/>
  <c r="J363" i="1"/>
  <c r="J362" i="1" s="1"/>
  <c r="K370" i="1"/>
  <c r="J370" i="1"/>
  <c r="K368" i="1"/>
  <c r="J368" i="1"/>
  <c r="K366" i="1"/>
  <c r="J366" i="1"/>
  <c r="D280" i="1"/>
  <c r="C280" i="1"/>
  <c r="E280" i="1" l="1"/>
  <c r="O280" i="1" s="1"/>
  <c r="J365" i="1"/>
  <c r="L11" i="1"/>
  <c r="K301" i="1"/>
  <c r="K365" i="1"/>
  <c r="K12" i="1"/>
  <c r="K351" i="1"/>
  <c r="G363" i="1"/>
  <c r="G362" i="1" s="1"/>
  <c r="H363" i="1"/>
  <c r="H362" i="1" s="1"/>
  <c r="I363" i="1"/>
  <c r="I362" i="1" s="1"/>
  <c r="F360" i="1"/>
  <c r="G360" i="1"/>
  <c r="H360" i="1"/>
  <c r="I360" i="1"/>
  <c r="F358" i="1"/>
  <c r="G358" i="1"/>
  <c r="H358" i="1"/>
  <c r="I358" i="1"/>
  <c r="J358" i="1"/>
  <c r="F356" i="1"/>
  <c r="G356" i="1"/>
  <c r="H356" i="1"/>
  <c r="I356" i="1"/>
  <c r="J356" i="1"/>
  <c r="J354" i="1"/>
  <c r="G354" i="1"/>
  <c r="H354" i="1"/>
  <c r="I354" i="1"/>
  <c r="F352" i="1"/>
  <c r="G352" i="1"/>
  <c r="H352" i="1"/>
  <c r="I352" i="1"/>
  <c r="F320" i="1"/>
  <c r="F349" i="1"/>
  <c r="G349" i="1"/>
  <c r="H349" i="1"/>
  <c r="I349" i="1"/>
  <c r="F347" i="1"/>
  <c r="G347" i="1"/>
  <c r="H347" i="1"/>
  <c r="I347" i="1"/>
  <c r="F345" i="1"/>
  <c r="G345" i="1"/>
  <c r="H345" i="1"/>
  <c r="I345" i="1"/>
  <c r="J345" i="1"/>
  <c r="F343" i="1"/>
  <c r="G343" i="1"/>
  <c r="H343" i="1"/>
  <c r="I343" i="1"/>
  <c r="J343" i="1"/>
  <c r="F341" i="1"/>
  <c r="G341" i="1"/>
  <c r="H341" i="1"/>
  <c r="I341" i="1"/>
  <c r="J341" i="1"/>
  <c r="F339" i="1"/>
  <c r="G339" i="1"/>
  <c r="H339" i="1"/>
  <c r="I339" i="1"/>
  <c r="F337" i="1"/>
  <c r="G337" i="1"/>
  <c r="H337" i="1"/>
  <c r="I337" i="1"/>
  <c r="F335" i="1"/>
  <c r="G335" i="1"/>
  <c r="H335" i="1"/>
  <c r="I335" i="1"/>
  <c r="F332" i="1"/>
  <c r="G332" i="1"/>
  <c r="H332" i="1"/>
  <c r="I332" i="1"/>
  <c r="F330" i="1"/>
  <c r="G330" i="1"/>
  <c r="H330" i="1"/>
  <c r="I330" i="1"/>
  <c r="F328" i="1"/>
  <c r="G328" i="1"/>
  <c r="H328" i="1"/>
  <c r="I328" i="1"/>
  <c r="F326" i="1"/>
  <c r="G326" i="1"/>
  <c r="H326" i="1"/>
  <c r="I326" i="1"/>
  <c r="F324" i="1"/>
  <c r="G324" i="1"/>
  <c r="H324" i="1"/>
  <c r="I324" i="1"/>
  <c r="G320" i="1"/>
  <c r="H320" i="1"/>
  <c r="I320" i="1"/>
  <c r="F318" i="1"/>
  <c r="G318" i="1"/>
  <c r="H318" i="1"/>
  <c r="I318" i="1"/>
  <c r="H315" i="1"/>
  <c r="F315" i="1"/>
  <c r="G315" i="1"/>
  <c r="I315" i="1"/>
  <c r="F310" i="1"/>
  <c r="G310" i="1"/>
  <c r="H310" i="1"/>
  <c r="I310" i="1"/>
  <c r="F306" i="1"/>
  <c r="G306" i="1"/>
  <c r="H306" i="1"/>
  <c r="I306" i="1"/>
  <c r="G302" i="1"/>
  <c r="H302" i="1"/>
  <c r="I302" i="1"/>
  <c r="F302" i="1"/>
  <c r="F288" i="1"/>
  <c r="F287" i="1" s="1"/>
  <c r="G288" i="1"/>
  <c r="G287" i="1" s="1"/>
  <c r="H288" i="1"/>
  <c r="H287" i="1" s="1"/>
  <c r="I288" i="1"/>
  <c r="I287" i="1" s="1"/>
  <c r="J288" i="1"/>
  <c r="J287" i="1" s="1"/>
  <c r="G370" i="1"/>
  <c r="H370" i="1"/>
  <c r="I370" i="1"/>
  <c r="F370" i="1"/>
  <c r="G368" i="1"/>
  <c r="H368" i="1"/>
  <c r="I368" i="1"/>
  <c r="F368" i="1"/>
  <c r="H366" i="1"/>
  <c r="I366" i="1"/>
  <c r="G366" i="1"/>
  <c r="J284" i="1"/>
  <c r="I284" i="1"/>
  <c r="H284" i="1"/>
  <c r="G284" i="1"/>
  <c r="F284" i="1"/>
  <c r="G282" i="1"/>
  <c r="H282" i="1"/>
  <c r="I282" i="1"/>
  <c r="J282" i="1"/>
  <c r="F282" i="1"/>
  <c r="F274" i="1"/>
  <c r="G274" i="1"/>
  <c r="H274" i="1"/>
  <c r="G268" i="1"/>
  <c r="H268" i="1"/>
  <c r="I268" i="1"/>
  <c r="J268" i="1"/>
  <c r="F268" i="1"/>
  <c r="G266" i="1"/>
  <c r="H266" i="1"/>
  <c r="I266" i="1"/>
  <c r="J266" i="1"/>
  <c r="F266" i="1"/>
  <c r="G256" i="1"/>
  <c r="H256" i="1"/>
  <c r="I256" i="1"/>
  <c r="J256" i="1"/>
  <c r="F256" i="1"/>
  <c r="G254" i="1"/>
  <c r="H254" i="1"/>
  <c r="I254" i="1"/>
  <c r="J254" i="1"/>
  <c r="F254" i="1"/>
  <c r="I248" i="1"/>
  <c r="H248" i="1"/>
  <c r="G248" i="1"/>
  <c r="F248" i="1"/>
  <c r="J218" i="1"/>
  <c r="G218" i="1"/>
  <c r="H218" i="1"/>
  <c r="I218" i="1"/>
  <c r="F218" i="1"/>
  <c r="G73" i="1"/>
  <c r="J73" i="1"/>
  <c r="H73" i="1"/>
  <c r="I73" i="1"/>
  <c r="F73" i="1"/>
  <c r="G15" i="1"/>
  <c r="H15" i="1"/>
  <c r="I15" i="1"/>
  <c r="J15" i="1"/>
  <c r="F15" i="1"/>
  <c r="J13" i="1"/>
  <c r="I13" i="1"/>
  <c r="H13" i="1"/>
  <c r="G13" i="1"/>
  <c r="F13" i="1"/>
  <c r="D370" i="1"/>
  <c r="D368" i="1"/>
  <c r="D366" i="1"/>
  <c r="D363" i="1"/>
  <c r="D362" i="1" s="1"/>
  <c r="D360" i="1"/>
  <c r="D358" i="1"/>
  <c r="D356" i="1"/>
  <c r="D354" i="1"/>
  <c r="D352" i="1"/>
  <c r="D349" i="1"/>
  <c r="D347" i="1"/>
  <c r="D345" i="1"/>
  <c r="D343" i="1"/>
  <c r="D341" i="1"/>
  <c r="D339" i="1"/>
  <c r="D337" i="1"/>
  <c r="D335" i="1"/>
  <c r="D332" i="1"/>
  <c r="D330" i="1"/>
  <c r="D328" i="1"/>
  <c r="D326" i="1"/>
  <c r="D324" i="1"/>
  <c r="D320" i="1"/>
  <c r="D318" i="1"/>
  <c r="D315" i="1"/>
  <c r="D310" i="1"/>
  <c r="D306" i="1"/>
  <c r="D302" i="1"/>
  <c r="D288" i="1"/>
  <c r="D287" i="1" s="1"/>
  <c r="D284" i="1"/>
  <c r="D282" i="1"/>
  <c r="D274" i="1"/>
  <c r="D266" i="1"/>
  <c r="D256" i="1"/>
  <c r="D254" i="1"/>
  <c r="D248" i="1"/>
  <c r="D13" i="1"/>
  <c r="E15" i="1"/>
  <c r="E13" i="1"/>
  <c r="C370" i="1"/>
  <c r="C368" i="1"/>
  <c r="C366" i="1"/>
  <c r="C363" i="1"/>
  <c r="C360" i="1"/>
  <c r="C358" i="1"/>
  <c r="C356" i="1"/>
  <c r="C354" i="1"/>
  <c r="C352" i="1"/>
  <c r="C349" i="1"/>
  <c r="C347" i="1"/>
  <c r="C345" i="1"/>
  <c r="C343" i="1"/>
  <c r="C341" i="1"/>
  <c r="C339" i="1"/>
  <c r="C337" i="1"/>
  <c r="C335" i="1"/>
  <c r="C332" i="1"/>
  <c r="C330" i="1"/>
  <c r="C328" i="1"/>
  <c r="C326" i="1"/>
  <c r="C324" i="1"/>
  <c r="C320" i="1"/>
  <c r="C318" i="1"/>
  <c r="C315" i="1"/>
  <c r="C310" i="1"/>
  <c r="C306" i="1"/>
  <c r="C302" i="1"/>
  <c r="C288" i="1"/>
  <c r="C284" i="1"/>
  <c r="C282" i="1"/>
  <c r="C274" i="1"/>
  <c r="C268" i="1"/>
  <c r="C266" i="1"/>
  <c r="C256" i="1"/>
  <c r="C254" i="1"/>
  <c r="C248" i="1"/>
  <c r="C73" i="1"/>
  <c r="C15" i="1"/>
  <c r="C13" i="1"/>
  <c r="O218" i="1" l="1"/>
  <c r="E347" i="1"/>
  <c r="O347" i="1" s="1"/>
  <c r="E256" i="1"/>
  <c r="O256" i="1" s="1"/>
  <c r="E254" i="1"/>
  <c r="E318" i="1"/>
  <c r="O318" i="1" s="1"/>
  <c r="E345" i="1"/>
  <c r="O345" i="1" s="1"/>
  <c r="E320" i="1"/>
  <c r="O320" i="1" s="1"/>
  <c r="E349" i="1"/>
  <c r="O349" i="1" s="1"/>
  <c r="E324" i="1"/>
  <c r="O324" i="1" s="1"/>
  <c r="E266" i="1"/>
  <c r="O266" i="1" s="1"/>
  <c r="O254" i="1"/>
  <c r="O13" i="1"/>
  <c r="O73" i="1"/>
  <c r="O15" i="1"/>
  <c r="E302" i="1"/>
  <c r="O302" i="1" s="1"/>
  <c r="J351" i="1"/>
  <c r="E328" i="1"/>
  <c r="O328" i="1" s="1"/>
  <c r="E356" i="1"/>
  <c r="O356" i="1" s="1"/>
  <c r="E352" i="1"/>
  <c r="O352" i="1" s="1"/>
  <c r="E354" i="1"/>
  <c r="O354" i="1" s="1"/>
  <c r="E358" i="1"/>
  <c r="O358" i="1" s="1"/>
  <c r="E326" i="1"/>
  <c r="O326" i="1" s="1"/>
  <c r="E332" i="1"/>
  <c r="O332" i="1" s="1"/>
  <c r="E274" i="1"/>
  <c r="O274" i="1" s="1"/>
  <c r="E282" i="1"/>
  <c r="O282" i="1" s="1"/>
  <c r="E341" i="1"/>
  <c r="O341" i="1" s="1"/>
  <c r="E268" i="1"/>
  <c r="O268" i="1" s="1"/>
  <c r="E330" i="1"/>
  <c r="O330" i="1" s="1"/>
  <c r="E335" i="1"/>
  <c r="O335" i="1" s="1"/>
  <c r="E360" i="1"/>
  <c r="O360" i="1" s="1"/>
  <c r="E337" i="1"/>
  <c r="O337" i="1" s="1"/>
  <c r="E306" i="1"/>
  <c r="O306" i="1" s="1"/>
  <c r="E339" i="1"/>
  <c r="O339" i="1" s="1"/>
  <c r="E366" i="1"/>
  <c r="O366" i="1" s="1"/>
  <c r="E310" i="1"/>
  <c r="O310" i="1" s="1"/>
  <c r="E368" i="1"/>
  <c r="O368" i="1" s="1"/>
  <c r="E315" i="1"/>
  <c r="O315" i="1" s="1"/>
  <c r="E343" i="1"/>
  <c r="O343" i="1" s="1"/>
  <c r="E370" i="1"/>
  <c r="O370" i="1" s="1"/>
  <c r="E284" i="1"/>
  <c r="O284" i="1" s="1"/>
  <c r="C287" i="1"/>
  <c r="E287" i="1" s="1"/>
  <c r="O287" i="1" s="1"/>
  <c r="E288" i="1"/>
  <c r="O288" i="1" s="1"/>
  <c r="C362" i="1"/>
  <c r="E362" i="1" s="1"/>
  <c r="O362" i="1" s="1"/>
  <c r="E363" i="1"/>
  <c r="O363" i="1" s="1"/>
  <c r="E248" i="1"/>
  <c r="K11" i="1"/>
  <c r="J301" i="1"/>
  <c r="C12" i="1"/>
  <c r="D12" i="1"/>
  <c r="G365" i="1"/>
  <c r="H365" i="1"/>
  <c r="C351" i="1"/>
  <c r="F365" i="1"/>
  <c r="C365" i="1"/>
  <c r="D365" i="1"/>
  <c r="H351" i="1"/>
  <c r="I12" i="1"/>
  <c r="I301" i="1"/>
  <c r="I351" i="1"/>
  <c r="J12" i="1"/>
  <c r="H301" i="1"/>
  <c r="G351" i="1"/>
  <c r="F351" i="1"/>
  <c r="F12" i="1"/>
  <c r="G301" i="1"/>
  <c r="D351" i="1"/>
  <c r="G12" i="1"/>
  <c r="H12" i="1"/>
  <c r="I365" i="1"/>
  <c r="D301" i="1"/>
  <c r="F301" i="1"/>
  <c r="C301" i="1"/>
  <c r="E301" i="1" l="1"/>
  <c r="O301" i="1" s="1"/>
  <c r="E12" i="1"/>
  <c r="O12" i="1" s="1"/>
  <c r="O248" i="1"/>
  <c r="E365" i="1"/>
  <c r="O365" i="1" s="1"/>
  <c r="E351" i="1"/>
  <c r="F11" i="1"/>
  <c r="C11" i="1"/>
  <c r="J11" i="1"/>
  <c r="G11" i="1"/>
  <c r="H11" i="1"/>
  <c r="I11" i="1"/>
  <c r="E11" i="1" l="1"/>
  <c r="O11" i="1" s="1"/>
  <c r="O351" i="1"/>
</calcChain>
</file>

<file path=xl/sharedStrings.xml><?xml version="1.0" encoding="utf-8"?>
<sst xmlns="http://schemas.openxmlformats.org/spreadsheetml/2006/main" count="752" uniqueCount="406">
  <si>
    <t>Total</t>
  </si>
  <si>
    <t>Enero</t>
  </si>
  <si>
    <t>Vigente</t>
  </si>
  <si>
    <t>Modificaciones</t>
  </si>
  <si>
    <t>Inicial</t>
  </si>
  <si>
    <t>Detalle</t>
  </si>
  <si>
    <t>Cuenta, Auxiliar</t>
  </si>
  <si>
    <t>En RD$</t>
  </si>
  <si>
    <t xml:space="preserve">Ejecución de Gastos y Aplicaciones Financieras </t>
  </si>
  <si>
    <t>PROGRAMA SUPÉRATE</t>
  </si>
  <si>
    <t>Analista de Presupuesto</t>
  </si>
  <si>
    <t>Gestión del programa</t>
  </si>
  <si>
    <t>2.1.1.1.01</t>
  </si>
  <si>
    <t>Sueldos empleados fijos</t>
  </si>
  <si>
    <t>2.1.1.2.06</t>
  </si>
  <si>
    <t>Jornales</t>
  </si>
  <si>
    <t>2.1.1.2.08</t>
  </si>
  <si>
    <t>Empleados temporales</t>
  </si>
  <si>
    <t>2.1.1.4.01</t>
  </si>
  <si>
    <t>Sueldo Anual No. 13</t>
  </si>
  <si>
    <t>Prestaciones económicas</t>
  </si>
  <si>
    <t>2.1.1.5.03</t>
  </si>
  <si>
    <t>Prestación laboral por desvinculación</t>
  </si>
  <si>
    <t>2.1.1.5.04</t>
  </si>
  <si>
    <t>Proporción de vacaciones no disfrutadas</t>
  </si>
  <si>
    <t>2.1.2.2.03</t>
  </si>
  <si>
    <t>Pago de horas extraordinarias</t>
  </si>
  <si>
    <t>2.1.2.2.04</t>
  </si>
  <si>
    <t>Prima de transporte</t>
  </si>
  <si>
    <t>2.1.2.2.05</t>
  </si>
  <si>
    <t>Compensación servicios de seguridad</t>
  </si>
  <si>
    <t>2.1.2.2.06</t>
  </si>
  <si>
    <t>Incentivo por Rendimiento Individual</t>
  </si>
  <si>
    <t>2.1.2.2.10</t>
  </si>
  <si>
    <t>Compensación por cumplimiento de indicadores del MAP</t>
  </si>
  <si>
    <t>Contribuciones al seguro de salud</t>
  </si>
  <si>
    <t>2.1.5.1.01</t>
  </si>
  <si>
    <t>Contribuciones al seguro de pensiones</t>
  </si>
  <si>
    <t>2.1.5.2.01</t>
  </si>
  <si>
    <t>Contribuciones al seguro de riesgo laboral</t>
  </si>
  <si>
    <t>2.1.5.3.01</t>
  </si>
  <si>
    <t>Teléfono local</t>
  </si>
  <si>
    <t>2.2.1.3.01</t>
  </si>
  <si>
    <t>Servicio de internet y televisión por cable</t>
  </si>
  <si>
    <t>2.2.1.5.01</t>
  </si>
  <si>
    <t>2.2.1.6.01</t>
  </si>
  <si>
    <t>Energía eléctrica</t>
  </si>
  <si>
    <t>Agua</t>
  </si>
  <si>
    <t>2.2.1.7.01</t>
  </si>
  <si>
    <t>Recolección de residuos</t>
  </si>
  <si>
    <t>2.2.1.8.01</t>
  </si>
  <si>
    <t>Publicidad y propaganda</t>
  </si>
  <si>
    <t>2.2.2.1.01</t>
  </si>
  <si>
    <t>2.2.2.1.03</t>
  </si>
  <si>
    <t>Publicaciones de avisos oficiales</t>
  </si>
  <si>
    <t>Impresión, encuadernación y rotulación</t>
  </si>
  <si>
    <t>2.2.2.2.01</t>
  </si>
  <si>
    <t>Viáticos dentro del país</t>
  </si>
  <si>
    <t>2.2.3.1.01</t>
  </si>
  <si>
    <t>Peaje</t>
  </si>
  <si>
    <t>2.2.4.4.01</t>
  </si>
  <si>
    <t>Alquileres y rentas de edificaciones y locales</t>
  </si>
  <si>
    <t>2.2.5.1.01</t>
  </si>
  <si>
    <t>2.2.5.1.02</t>
  </si>
  <si>
    <t>Hospedaje</t>
  </si>
  <si>
    <t>2.2.5.3.02</t>
  </si>
  <si>
    <t>Alquiler de equipo de tecnología y almacenamiento de datos</t>
  </si>
  <si>
    <t>2.2.5.3.04</t>
  </si>
  <si>
    <t>Alquiler de equipo de oficina y muebles</t>
  </si>
  <si>
    <t>Alquileres de equipos de transporte, tracción y elevación</t>
  </si>
  <si>
    <t>2.2.5.4.01</t>
  </si>
  <si>
    <t>2.2.5.9.01</t>
  </si>
  <si>
    <t>Licencias Informáticas</t>
  </si>
  <si>
    <t>2.2.6.1.01</t>
  </si>
  <si>
    <t>Seguro de bienes inmuebles e infraestructura</t>
  </si>
  <si>
    <t>Seguro de bienes muebles</t>
  </si>
  <si>
    <t>2.2.6.2.01</t>
  </si>
  <si>
    <t>Seguros de personas</t>
  </si>
  <si>
    <t>2.2.6.3.01</t>
  </si>
  <si>
    <t>Otros seguros</t>
  </si>
  <si>
    <t>2.2.6.9.01</t>
  </si>
  <si>
    <t>2.2.7.1.01</t>
  </si>
  <si>
    <t>Reparaciones y mantenimientos menores en edificaciones</t>
  </si>
  <si>
    <t>2.2.7.1.02</t>
  </si>
  <si>
    <t>Mantenimientos y reparaciones especiales</t>
  </si>
  <si>
    <t>2.2.7.2.01</t>
  </si>
  <si>
    <t>Mantenimiento y reparación de mobiliarios y equipos de oficina</t>
  </si>
  <si>
    <t>2.2.7.2.05</t>
  </si>
  <si>
    <t>Mantenimiento y reparación de equipo de comunicación y audiovisuales</t>
  </si>
  <si>
    <t>2.2.7.2.06</t>
  </si>
  <si>
    <t>Mantenimiento y reparación de equipos de transporte, tracción y elevación</t>
  </si>
  <si>
    <t>2.2.7.2.07</t>
  </si>
  <si>
    <t>Mantenimiento y reparación de equipos industriales y producción</t>
  </si>
  <si>
    <t>2.2.7.2.08</t>
  </si>
  <si>
    <t>Servicios de mantenimiento, reparación, desmonte e instalación</t>
  </si>
  <si>
    <t>Comisiones y gastos</t>
  </si>
  <si>
    <t>2.2.8.2.01</t>
  </si>
  <si>
    <t>2.2.8.5.01</t>
  </si>
  <si>
    <t>Fumigación</t>
  </si>
  <si>
    <t>2.2.8.6.01</t>
  </si>
  <si>
    <t>Eventos generales</t>
  </si>
  <si>
    <t>Servicios técnicos y profesionales</t>
  </si>
  <si>
    <t>Servicios jurídicos</t>
  </si>
  <si>
    <t>Servicios de capacitación</t>
  </si>
  <si>
    <t>2.2.8.7.05</t>
  </si>
  <si>
    <t>Servicios de informática y sistemas computarizados</t>
  </si>
  <si>
    <t>2.2.8.7.06</t>
  </si>
  <si>
    <t>Otros servicios técnicos profesionales</t>
  </si>
  <si>
    <t>2.2.8.8.01</t>
  </si>
  <si>
    <t>Impuestos</t>
  </si>
  <si>
    <t>Otras contrataciones de servicios</t>
  </si>
  <si>
    <t>2.2.9.1.01</t>
  </si>
  <si>
    <t>Servicios de alimentación</t>
  </si>
  <si>
    <t>2.2.9.2.01</t>
  </si>
  <si>
    <t>2.2.9.2.03</t>
  </si>
  <si>
    <t>Servicios de Catering</t>
  </si>
  <si>
    <t>Alimentos y bebidas para personas</t>
  </si>
  <si>
    <t>2.3.1.1.01</t>
  </si>
  <si>
    <t>2.3.1.3.03</t>
  </si>
  <si>
    <t>Productos forestales</t>
  </si>
  <si>
    <t>Madera, corcho y sus manufacturas</t>
  </si>
  <si>
    <t>2.3.1.4.01</t>
  </si>
  <si>
    <t>Hilados, fibras, telas y útiles de costura</t>
  </si>
  <si>
    <t>2.3.2.1.01</t>
  </si>
  <si>
    <t>Acabados textiles</t>
  </si>
  <si>
    <t>2.3.2.2.01</t>
  </si>
  <si>
    <t>Prendas y accesorios de vestir</t>
  </si>
  <si>
    <t>2.3.2.3.01</t>
  </si>
  <si>
    <t>Papel de escritorio</t>
  </si>
  <si>
    <t>2.3.3.1.01</t>
  </si>
  <si>
    <t>Papel y cartón</t>
  </si>
  <si>
    <t>2.3.3.2.01</t>
  </si>
  <si>
    <t>Productos de artes gráficas</t>
  </si>
  <si>
    <t>2.3.3.3.01</t>
  </si>
  <si>
    <t>Productos medicinales para uso humano</t>
  </si>
  <si>
    <t>2.3.4.1.01</t>
  </si>
  <si>
    <t>Llantas y neumáticos</t>
  </si>
  <si>
    <t>2.3.5.3.01</t>
  </si>
  <si>
    <t>Artículos de caucho</t>
  </si>
  <si>
    <t>2.3.5.4.01</t>
  </si>
  <si>
    <t>Plástico</t>
  </si>
  <si>
    <t>2.3.5.5.01</t>
  </si>
  <si>
    <t>2.3.6.1.01</t>
  </si>
  <si>
    <t>Productos de cemento</t>
  </si>
  <si>
    <t>2.3.6.1.04</t>
  </si>
  <si>
    <t>Productos de yeso</t>
  </si>
  <si>
    <t>2.3.6.1.05</t>
  </si>
  <si>
    <t>Productos de arcilla y derivados</t>
  </si>
  <si>
    <t>2.3.6.2.01</t>
  </si>
  <si>
    <t>Productos de vidrio</t>
  </si>
  <si>
    <t>2.3.6.2.02</t>
  </si>
  <si>
    <t>Productos de loza</t>
  </si>
  <si>
    <t>2.3.6.3.04</t>
  </si>
  <si>
    <t>Herramientas menores</t>
  </si>
  <si>
    <t>2.3.6.3.06</t>
  </si>
  <si>
    <t>Productos metálicos</t>
  </si>
  <si>
    <t>2.3.6.4.04</t>
  </si>
  <si>
    <t>Piedra, arcilla y arena</t>
  </si>
  <si>
    <t>2.3.6.4.06</t>
  </si>
  <si>
    <t>Productos abrasivos</t>
  </si>
  <si>
    <t>2.3.7.1.01</t>
  </si>
  <si>
    <t>Gasolina</t>
  </si>
  <si>
    <t>2.3.7.1.02</t>
  </si>
  <si>
    <t>Gasoil</t>
  </si>
  <si>
    <t>2.3.7.1.04</t>
  </si>
  <si>
    <t>Gas GLP</t>
  </si>
  <si>
    <t>2.3.7.1.05</t>
  </si>
  <si>
    <t>Aceites y grasas</t>
  </si>
  <si>
    <t>2.3.7.1.06</t>
  </si>
  <si>
    <t>Lubricantes</t>
  </si>
  <si>
    <t>2.3.7.2.03</t>
  </si>
  <si>
    <t>Productos químicos de uso personal y de laboratorios</t>
  </si>
  <si>
    <t>2.3.7.2.05</t>
  </si>
  <si>
    <t>Insecticidas, fumigantes y otros</t>
  </si>
  <si>
    <t>2.3.7.2.06</t>
  </si>
  <si>
    <t>Pinturas, lacas, barnices, diluyentes y absorbentes para pinturas</t>
  </si>
  <si>
    <t>2.3.7.2.99</t>
  </si>
  <si>
    <t>Otros productos químicos y conexos</t>
  </si>
  <si>
    <t>Útiles y materiales de limpieza e higiene</t>
  </si>
  <si>
    <t>2.3.9.1.01</t>
  </si>
  <si>
    <t>2.3.9.2.01</t>
  </si>
  <si>
    <t>Útiles  y materiales de escritorio, oficina e informática</t>
  </si>
  <si>
    <t>2.3.9.2.02</t>
  </si>
  <si>
    <t>Útiles y materiales  escolares y de enseñanzas</t>
  </si>
  <si>
    <t>Útiles menores médico, quirúrgicos o de laboratorio</t>
  </si>
  <si>
    <t>2.3.9.3.01</t>
  </si>
  <si>
    <t>Útiles destinados a actividades deportivas, culturales y recreativas</t>
  </si>
  <si>
    <t>2.3.9.4.01</t>
  </si>
  <si>
    <t>Útiles de cocina y comedor</t>
  </si>
  <si>
    <t>2.3.9.5.01</t>
  </si>
  <si>
    <t>Productos eléctricos y afines</t>
  </si>
  <si>
    <t>2.3.9.6.01</t>
  </si>
  <si>
    <t>2.3.9.8.01</t>
  </si>
  <si>
    <t>Repuestos</t>
  </si>
  <si>
    <t>2.3.9.8.02</t>
  </si>
  <si>
    <t>Accesorios</t>
  </si>
  <si>
    <t>2.3.9.9.01</t>
  </si>
  <si>
    <t>Productos y Utiles Varios  n.i.p</t>
  </si>
  <si>
    <t>2.3.9.9.02</t>
  </si>
  <si>
    <t>2.3.9.9.04</t>
  </si>
  <si>
    <t>Productos y útiles de defensa y seguridad</t>
  </si>
  <si>
    <t>2.3.9.9.05</t>
  </si>
  <si>
    <t>Productos y útiles diversos</t>
  </si>
  <si>
    <t>2.4.1.2.02</t>
  </si>
  <si>
    <t>Ayudas y donaciones ocasionales a hogares y personas</t>
  </si>
  <si>
    <t>2.4.1.4.01</t>
  </si>
  <si>
    <t>Becas nacionales</t>
  </si>
  <si>
    <t>Muebles, equipos de oficina y estantería</t>
  </si>
  <si>
    <t>2.6.1.1.01</t>
  </si>
  <si>
    <t>Muebles de alojamiento</t>
  </si>
  <si>
    <t>2.6.1.2.01</t>
  </si>
  <si>
    <t>Equipos de tecnología de la información y comunicación</t>
  </si>
  <si>
    <t>2.6.1.3.01</t>
  </si>
  <si>
    <t>Electrodomésticos</t>
  </si>
  <si>
    <t>2.6.1.4.01</t>
  </si>
  <si>
    <t>2.6.1.9.01</t>
  </si>
  <si>
    <t>Otros Mobiliarios y Equipos no Identificados Precedentemente</t>
  </si>
  <si>
    <t>2.6.2.1.01</t>
  </si>
  <si>
    <t>Equipos y Aparatos Audiovisuales</t>
  </si>
  <si>
    <t>Aparatos deportivos</t>
  </si>
  <si>
    <t>2.6.2.2.01</t>
  </si>
  <si>
    <t>Cámaras fotográficas y de video</t>
  </si>
  <si>
    <t>2.6.2.3.01</t>
  </si>
  <si>
    <t>Mobiliario y equipo educacional y recreativo</t>
  </si>
  <si>
    <t>2.6.2.4.01</t>
  </si>
  <si>
    <t>Instrumental médico y de laboratorio</t>
  </si>
  <si>
    <t>2.6.3.2.01</t>
  </si>
  <si>
    <t>2.6.3.4.01</t>
  </si>
  <si>
    <t>Equipos e instrumentos de medición científica</t>
  </si>
  <si>
    <t>Automóviles y camiones</t>
  </si>
  <si>
    <t>2.6.4.1.01</t>
  </si>
  <si>
    <t>Equipo de tracción</t>
  </si>
  <si>
    <t>2.6.4.6.01</t>
  </si>
  <si>
    <t>2.6.4.8.01</t>
  </si>
  <si>
    <t>Maquinaria y equipo industrial</t>
  </si>
  <si>
    <t>2.6.5.2.01</t>
  </si>
  <si>
    <t>Maquinaria y equipo de construcción</t>
  </si>
  <si>
    <t>2.6.5.3.01</t>
  </si>
  <si>
    <t>Sistemas y equipos de climatización</t>
  </si>
  <si>
    <t>2.6.5.4.01</t>
  </si>
  <si>
    <t>2.6.5.4.02</t>
  </si>
  <si>
    <t>Equipos de climatización</t>
  </si>
  <si>
    <t>Equipo de comunicación, telecomunicaciones y señalamiento</t>
  </si>
  <si>
    <t>2.6.5.5.01</t>
  </si>
  <si>
    <t>Equipo de generación eléctrica y a fines</t>
  </si>
  <si>
    <t>2.6.5.6.01</t>
  </si>
  <si>
    <t>Máquinas-herramientas</t>
  </si>
  <si>
    <t>2.6.5.7.01</t>
  </si>
  <si>
    <t>Otros equipos</t>
  </si>
  <si>
    <t>2.6.5.8.01</t>
  </si>
  <si>
    <t>Equipos de defensa</t>
  </si>
  <si>
    <t>2.6.6.1.01</t>
  </si>
  <si>
    <t>Equipos de seguridad</t>
  </si>
  <si>
    <t>2.6.6.2.01</t>
  </si>
  <si>
    <t>2.6.7.9.01</t>
  </si>
  <si>
    <t>2.6.8.3.01</t>
  </si>
  <si>
    <t>Programas de informática</t>
  </si>
  <si>
    <t>2.6.9.5.01</t>
  </si>
  <si>
    <t>Metales y piedras preciosas</t>
  </si>
  <si>
    <t>Accesorios para edificaciones residenciales y no residenciales</t>
  </si>
  <si>
    <t>2.6.9.6.01</t>
  </si>
  <si>
    <t>Otras estructuras y objetos de valor</t>
  </si>
  <si>
    <t>2.6.9.9.01</t>
  </si>
  <si>
    <t>Obras para edificación no residencial</t>
  </si>
  <si>
    <t>2.7.1.2.01</t>
  </si>
  <si>
    <t xml:space="preserve">2.2.8.7.01                                                         </t>
  </si>
  <si>
    <t xml:space="preserve">2.2.8.7.02                                                         </t>
  </si>
  <si>
    <t xml:space="preserve">2.2.8.7.04                                                         </t>
  </si>
  <si>
    <t>Semillas, cultivos, plantas y árboles  que generan productos  recurrentes</t>
  </si>
  <si>
    <t>Encargado de Presupuesto</t>
  </si>
  <si>
    <t>2.1.1.5.01</t>
  </si>
  <si>
    <t>2.1.4.2.04</t>
  </si>
  <si>
    <t>2.2.4.1.01</t>
  </si>
  <si>
    <t>2.2.4.3.01</t>
  </si>
  <si>
    <t>2.2.7.2.03</t>
  </si>
  <si>
    <t>2.2.8.5.03</t>
  </si>
  <si>
    <t>2.3.3.5.01</t>
  </si>
  <si>
    <t>2.3.9.1.02</t>
  </si>
  <si>
    <t>2.4.9.1.03</t>
  </si>
  <si>
    <t>2.6.3.1.01</t>
  </si>
  <si>
    <t xml:space="preserve">Otras  Gratificaciones </t>
  </si>
  <si>
    <t>Pasajes y gastos de transporte</t>
  </si>
  <si>
    <t>Almacenaje</t>
  </si>
  <si>
    <t>Mantenimiento y reparación de equipo educacionales y recreación</t>
  </si>
  <si>
    <t xml:space="preserve"> Limpieza e higiene</t>
  </si>
  <si>
    <t>Textos de enseñanza</t>
  </si>
  <si>
    <t>Materiales de limpieza e higiene personal</t>
  </si>
  <si>
    <t>Bonos para útiles diversos</t>
  </si>
  <si>
    <t>Transferencias corrientes  a otras instituciones públicas destinadas a gasto</t>
  </si>
  <si>
    <t xml:space="preserve"> Equipo médico y de laboratorio </t>
  </si>
  <si>
    <t>Fernando Pichardo Taveras</t>
  </si>
  <si>
    <t xml:space="preserve">PREPARADO POR </t>
  </si>
  <si>
    <t xml:space="preserve">REVISADO POR </t>
  </si>
  <si>
    <t xml:space="preserve">APROBADO POR </t>
  </si>
  <si>
    <t xml:space="preserve"> Elpidio José García Álvarez</t>
  </si>
  <si>
    <t xml:space="preserve">         Sub-Director Administrativo y Financiero </t>
  </si>
  <si>
    <t>Febrero</t>
  </si>
  <si>
    <t>2.2.3.2.01</t>
  </si>
  <si>
    <t>Viáticos fuera del país</t>
  </si>
  <si>
    <t>Marzo</t>
  </si>
  <si>
    <t>Maquinaria y equipo agropecuario</t>
  </si>
  <si>
    <t>2.6.5.1.01</t>
  </si>
  <si>
    <t>Abril</t>
  </si>
  <si>
    <t>2.1.4.2.02</t>
  </si>
  <si>
    <t>Gratificaciones por pasantías</t>
  </si>
  <si>
    <t>2.4.1.4.02</t>
  </si>
  <si>
    <t>Becas Extranjeras</t>
  </si>
  <si>
    <t>Mayo</t>
  </si>
  <si>
    <t>TESORO  NACIONAL</t>
  </si>
  <si>
    <t>0001</t>
  </si>
  <si>
    <t xml:space="preserve">Apoyo  económico a hogares elegibles - Aliméntate </t>
  </si>
  <si>
    <t>2.4.1.2.01</t>
  </si>
  <si>
    <t>Ayudas y donaciones programadas  a hogares y personas</t>
  </si>
  <si>
    <t>Gestión de apoyo y coordinación</t>
  </si>
  <si>
    <t>2.1.1.2.09</t>
  </si>
  <si>
    <t xml:space="preserve">Personal de carácter eventual </t>
  </si>
  <si>
    <t>2.2.5.8.01</t>
  </si>
  <si>
    <t xml:space="preserve">Otros alquileres  y arrendamientos por derechos de usos </t>
  </si>
  <si>
    <t>2.2.7.1.07</t>
  </si>
  <si>
    <t>Mantenimiento, reparación, servicios de pintura y sus derivados</t>
  </si>
  <si>
    <t xml:space="preserve">Otros equipos de transporte </t>
  </si>
  <si>
    <t xml:space="preserve"> Jóvenes participantes reciben orientaciones sobre salud sexual reproductiva</t>
  </si>
  <si>
    <t>Pacientes TB con factores de baja adherencia acceden a soporte nutricional</t>
  </si>
  <si>
    <t>0002</t>
  </si>
  <si>
    <t xml:space="preserve">Apoyo económico y acompañamiento Supérate Mujer </t>
  </si>
  <si>
    <t>Formación y profesionalización de las cuidadoras y cuidadores</t>
  </si>
  <si>
    <t>Gestión del subsidio focalizado Bonoluz</t>
  </si>
  <si>
    <t>0003</t>
  </si>
  <si>
    <t xml:space="preserve">Gestión del sistema de referencia y contrarreferencia de cuidados </t>
  </si>
  <si>
    <t>0004</t>
  </si>
  <si>
    <t xml:space="preserve">Gestión  y entrega Bono Navideño </t>
  </si>
  <si>
    <t>0007</t>
  </si>
  <si>
    <t>Apoyo  económico a hogares de personas en situación de discapacidad-Bono Dis</t>
  </si>
  <si>
    <t>0023</t>
  </si>
  <si>
    <t>Apoyo  económico a madres elegibles - Bono Madre</t>
  </si>
  <si>
    <t xml:space="preserve">FUNDACION AES DOMINICANA </t>
  </si>
  <si>
    <t>BANCO INTERAMERICANO DE DESARROLLO (BID)</t>
  </si>
  <si>
    <t xml:space="preserve">Consolidación e innovaciones al SIUBEN </t>
  </si>
  <si>
    <t>0005</t>
  </si>
  <si>
    <t>Fortalecimiento de la capacidad operativa del Programa  Supérate</t>
  </si>
  <si>
    <t>0006</t>
  </si>
  <si>
    <t>Asesorías técnicas para el fortalecimiento de los servicios y estrategias o</t>
  </si>
  <si>
    <t>Para la Creación  de una red de cuidados en Supérate</t>
  </si>
  <si>
    <t>0008</t>
  </si>
  <si>
    <t>Obras - Centro de Atención Integral a la Primera Infancia (CAIPI) Familias</t>
  </si>
  <si>
    <t>0009</t>
  </si>
  <si>
    <t xml:space="preserve">Administración del proyecto, monitoreo y evaluación </t>
  </si>
  <si>
    <t>0010</t>
  </si>
  <si>
    <t>Obras - Centro de Desarrollo Integral (CDI) Supérate - Los Cartones, Azua</t>
  </si>
  <si>
    <t>0011</t>
  </si>
  <si>
    <t>0012</t>
  </si>
  <si>
    <t>Obras - Hogar de Día CONAPE y Personas Adultas Mayores Supérate - Córbano N</t>
  </si>
  <si>
    <t>0013</t>
  </si>
  <si>
    <t>Obras - Centro de Desarrollo Integral (CDI) Supérate - San Lorenzo Mártir</t>
  </si>
  <si>
    <t>0014</t>
  </si>
  <si>
    <t>Obras - Centro de Desarrollo Integral (CDI) Supérate - Sabana Perdida</t>
  </si>
  <si>
    <t>2.6.9.2.01</t>
  </si>
  <si>
    <t>Edificios no residenciales</t>
  </si>
  <si>
    <t>0015</t>
  </si>
  <si>
    <t>Obras - Centro de Desarrollo Integral (CDI) Supérate - Guaricano Villa Mell</t>
  </si>
  <si>
    <t>0016</t>
  </si>
  <si>
    <t>Obras - Centro de Desarrollo Integral (CDI) Supérate - Punta Villa Mella</t>
  </si>
  <si>
    <t>0017</t>
  </si>
  <si>
    <t>Obras - Centro de Desarrollo Integral (CDI) Supérate - Samaná</t>
  </si>
  <si>
    <t>0018</t>
  </si>
  <si>
    <t>Obras - Centro de Atención Integral a la Primera Infancia (CAIPI) - Familia</t>
  </si>
  <si>
    <t>0019</t>
  </si>
  <si>
    <t>0020</t>
  </si>
  <si>
    <t xml:space="preserve">Obras - Centro de Capacitación y Producción Supérate - La Cuaba </t>
  </si>
  <si>
    <t>0021</t>
  </si>
  <si>
    <t>0022</t>
  </si>
  <si>
    <t xml:space="preserve">Obras: Hogar de Día Conape y Personas Adultas Mayores Supérate - Vista Bella </t>
  </si>
  <si>
    <t>BANCO INTERNACIONAL DE RECONSTRUCCIÓN  Y FOMENTO (BIRF)</t>
  </si>
  <si>
    <t>0026</t>
  </si>
  <si>
    <t>Mejoramiento de la Eficiencia en la Prestación de Servicios Integrados de P</t>
  </si>
  <si>
    <t>0027</t>
  </si>
  <si>
    <t xml:space="preserve">Gestión y Evaluación del Proyecto </t>
  </si>
  <si>
    <t>0028</t>
  </si>
  <si>
    <t xml:space="preserve"> Promoción de la Inclusión Económica de los Hogares Pobres y Extremadamente </t>
  </si>
  <si>
    <t>0029</t>
  </si>
  <si>
    <t>Estipendios para que los jóvenes  participen en las oportunidades de formaci</t>
  </si>
  <si>
    <t>0030</t>
  </si>
  <si>
    <t>Evaluación Técnicay Supervisión de cursos y Certificación de Jóvenes</t>
  </si>
  <si>
    <t xml:space="preserve">OTROS ORGANISMOS MULTILATERALES </t>
  </si>
  <si>
    <t xml:space="preserve">BONOS GLOBALES EXTERNOS </t>
  </si>
  <si>
    <t>Gestión del subsidio focalizado Bonogas</t>
  </si>
  <si>
    <t>Total General</t>
  </si>
  <si>
    <t>Devengado Aprobado</t>
  </si>
  <si>
    <t>Junio</t>
  </si>
  <si>
    <t>Gestión y apoyo contigente de protección social adaptativa</t>
  </si>
  <si>
    <t xml:space="preserve">Julio </t>
  </si>
  <si>
    <t>.</t>
  </si>
  <si>
    <t>Utiles menores medico, quirurgicos o de laboraratorio</t>
  </si>
  <si>
    <t>Agosto</t>
  </si>
  <si>
    <t>NOTAS:</t>
  </si>
  <si>
    <t>1. Gasto devengado</t>
  </si>
  <si>
    <t>2. Se presenta el gasto por mes, cada mes se debe actualizar el gasto devengado de los meses anteriores.</t>
  </si>
  <si>
    <t>3. Se presenta la clasificación objetal del gasto al nivel de cuenta.</t>
  </si>
  <si>
    <t>4. Fecha de imputación, último dia del mes analizado.</t>
  </si>
  <si>
    <t>5. Fecha de registro, el dia 10 del mes siguiente al mes analizado.</t>
  </si>
  <si>
    <t>6. Fuente: Reporte del -SIGEF</t>
  </si>
  <si>
    <t>Septiembre</t>
  </si>
  <si>
    <t>2.3.7.2.01</t>
  </si>
  <si>
    <t>Productors explosivos y pirotecnia</t>
  </si>
  <si>
    <t>Al 30 de Septiembre</t>
  </si>
  <si>
    <t>Charina Almanzar Martinez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</si>
</sst>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8" x14ac:knownFonts="1">
    <font>
      <sz val="10"/>
      <color rgb="FF000000"/>
      <name val="Times New Roman"/>
      <charset val="204"/>
    </font>
    <font>
      <sz val="11"/>
      <color theme="1"/>
      <name val="Calibri"/>
      <family val="2"/>
      <scheme val="minor"/>
    </font>
    <font>
      <sz val="10"/>
      <color rgb="FF000000"/>
      <name val="Calibri"/>
      <family val="2"/>
      <scheme val="minor"/>
    </font>
    <font>
      <sz val="10"/>
      <color rgb="FF000000"/>
      <name val="Times New Roman"/>
      <family val="1"/>
    </font>
    <font>
      <b/>
      <sz val="10"/>
      <color rgb="FF000000"/>
      <name val="Calibri"/>
      <family val="2"/>
      <scheme val="minor"/>
    </font>
    <font>
      <sz val="10"/>
      <color theme="1"/>
      <name val="Calibri"/>
      <family val="2"/>
      <scheme val="minor"/>
    </font>
    <font>
      <b/>
      <sz val="10"/>
      <color theme="1"/>
      <name val="Calibri"/>
      <family val="2"/>
      <scheme val="minor"/>
    </font>
    <font>
      <sz val="10"/>
      <color rgb="FF000000"/>
      <name val="Arial"/>
      <family val="2"/>
    </font>
    <font>
      <sz val="11"/>
      <color rgb="FF000000"/>
      <name val="Calibri"/>
      <family val="2"/>
      <scheme val="minor"/>
    </font>
    <font>
      <sz val="12"/>
      <color rgb="FF000000"/>
      <name val="Arial"/>
      <family val="2"/>
    </font>
    <font>
      <sz val="12"/>
      <color theme="1"/>
      <name val="Calibri"/>
      <family val="2"/>
      <scheme val="minor"/>
    </font>
    <font>
      <sz val="12"/>
      <color rgb="FF000000"/>
      <name val="Calibri"/>
      <family val="2"/>
      <scheme val="minor"/>
    </font>
    <font>
      <sz val="12"/>
      <color rgb="FF000000"/>
      <name val="Calibri"/>
      <family val="2"/>
    </font>
    <font>
      <sz val="12"/>
      <color rgb="FF000000"/>
      <name val="Times New Roman"/>
      <family val="1"/>
    </font>
    <font>
      <b/>
      <sz val="12"/>
      <color theme="0"/>
      <name val="Calibri"/>
      <family val="2"/>
      <scheme val="minor"/>
    </font>
    <font>
      <b/>
      <sz val="12"/>
      <color rgb="FF000000"/>
      <name val="Calibri"/>
      <family val="2"/>
      <scheme val="minor"/>
    </font>
    <font>
      <b/>
      <sz val="12"/>
      <name val="Calibri"/>
      <family val="2"/>
      <scheme val="minor"/>
    </font>
    <font>
      <sz val="12"/>
      <name val="Calibri"/>
      <family val="2"/>
      <scheme val="minor"/>
    </font>
    <font>
      <b/>
      <sz val="12"/>
      <name val="Calibri"/>
      <family val="2"/>
    </font>
    <font>
      <sz val="12"/>
      <name val="Calibri"/>
      <family val="2"/>
    </font>
    <font>
      <sz val="12"/>
      <name val="Arial"/>
      <family val="2"/>
    </font>
    <font>
      <sz val="10"/>
      <name val="Times New Roman"/>
      <family val="1"/>
    </font>
    <font>
      <b/>
      <sz val="10"/>
      <name val="Calibri"/>
      <family val="2"/>
      <scheme val="minor"/>
    </font>
    <font>
      <b/>
      <sz val="11"/>
      <color theme="0"/>
      <name val="Calibri"/>
      <family val="2"/>
      <scheme val="minor"/>
    </font>
    <font>
      <sz val="10"/>
      <color rgb="FFFF0000"/>
      <name val="Times New Roman"/>
      <family val="1"/>
    </font>
    <font>
      <sz val="12"/>
      <color rgb="FFFF0000"/>
      <name val="Calibri"/>
      <family val="2"/>
      <scheme val="minor"/>
    </font>
    <font>
      <sz val="10"/>
      <name val="Calibri"/>
      <family val="2"/>
      <scheme val="minor"/>
    </font>
    <font>
      <i/>
      <sz val="1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theme="4" tint="0.79998168889431442"/>
        <bgColor indexed="64"/>
      </patternFill>
    </fill>
    <fill>
      <patternFill patternType="solid">
        <fgColor rgb="FF0070C0"/>
        <bgColor indexed="64"/>
      </patternFill>
    </fill>
  </fills>
  <borders count="4">
    <border>
      <left/>
      <right/>
      <top/>
      <bottom/>
      <diagonal/>
    </border>
    <border>
      <left/>
      <right/>
      <top style="thin">
        <color indexed="64"/>
      </top>
      <bottom/>
      <diagonal/>
    </border>
    <border>
      <left style="medium">
        <color indexed="64"/>
      </left>
      <right style="medium">
        <color indexed="64"/>
      </right>
      <top/>
      <bottom/>
      <diagonal/>
    </border>
    <border>
      <left/>
      <right style="medium">
        <color indexed="64"/>
      </right>
      <top/>
      <bottom/>
      <diagonal/>
    </border>
  </borders>
  <cellStyleXfs count="2">
    <xf numFmtId="0" fontId="0" fillId="0" borderId="0"/>
    <xf numFmtId="43" fontId="3" fillId="0" borderId="0" applyFont="0" applyFill="0" applyBorder="0" applyAlignment="0" applyProtection="0"/>
  </cellStyleXfs>
  <cellXfs count="91">
    <xf numFmtId="0" fontId="0" fillId="0" borderId="0" xfId="0"/>
    <xf numFmtId="0" fontId="2" fillId="0" borderId="0" xfId="0" applyFont="1" applyAlignment="1">
      <alignment horizontal="left" vertical="top"/>
    </xf>
    <xf numFmtId="43" fontId="2" fillId="0" borderId="0" xfId="1" applyFont="1" applyFill="1" applyBorder="1" applyAlignment="1">
      <alignment vertical="top"/>
    </xf>
    <xf numFmtId="0" fontId="2" fillId="0" borderId="0" xfId="0" applyFont="1" applyAlignment="1">
      <alignment vertical="top"/>
    </xf>
    <xf numFmtId="0" fontId="4" fillId="0" borderId="0" xfId="0" applyFont="1" applyAlignment="1">
      <alignment horizontal="left" vertical="top"/>
    </xf>
    <xf numFmtId="0" fontId="5" fillId="2" borderId="0" xfId="0" applyFont="1" applyFill="1" applyAlignment="1">
      <alignment horizontal="center" vertical="center"/>
    </xf>
    <xf numFmtId="0" fontId="7" fillId="0" borderId="0" xfId="0" applyFont="1" applyAlignment="1">
      <alignment horizontal="left" vertical="top"/>
    </xf>
    <xf numFmtId="0" fontId="6" fillId="2" borderId="0" xfId="0" applyFont="1" applyFill="1" applyAlignment="1">
      <alignment vertical="center"/>
    </xf>
    <xf numFmtId="0" fontId="6" fillId="2" borderId="0" xfId="0" applyFont="1" applyFill="1" applyAlignment="1">
      <alignment horizontal="center" vertical="center"/>
    </xf>
    <xf numFmtId="0" fontId="1" fillId="2" borderId="0" xfId="0" applyFont="1" applyFill="1" applyAlignment="1">
      <alignment horizontal="center" vertical="center"/>
    </xf>
    <xf numFmtId="0" fontId="8" fillId="0" borderId="0" xfId="0" applyFont="1" applyAlignment="1">
      <alignment horizontal="left" vertical="top"/>
    </xf>
    <xf numFmtId="0" fontId="1" fillId="2" borderId="0" xfId="0" applyFont="1" applyFill="1" applyAlignment="1">
      <alignment vertical="center"/>
    </xf>
    <xf numFmtId="43" fontId="8" fillId="0" borderId="0" xfId="1" applyFont="1" applyFill="1" applyBorder="1" applyAlignment="1">
      <alignment vertical="top"/>
    </xf>
    <xf numFmtId="0" fontId="9" fillId="0" borderId="0" xfId="0" applyFont="1" applyAlignment="1">
      <alignment horizontal="left" vertical="top"/>
    </xf>
    <xf numFmtId="0" fontId="11" fillId="0" borderId="0" xfId="0" applyFont="1" applyAlignment="1">
      <alignment horizontal="left" vertical="top"/>
    </xf>
    <xf numFmtId="0" fontId="10" fillId="2" borderId="0" xfId="0" applyFont="1" applyFill="1" applyAlignment="1">
      <alignment vertical="center"/>
    </xf>
    <xf numFmtId="43" fontId="12" fillId="0" borderId="0" xfId="1" applyFont="1" applyFill="1" applyBorder="1" applyAlignment="1">
      <alignment vertical="top"/>
    </xf>
    <xf numFmtId="0" fontId="13" fillId="0" borderId="0" xfId="0" applyFont="1"/>
    <xf numFmtId="0" fontId="11" fillId="2" borderId="0" xfId="0" applyFont="1" applyFill="1" applyAlignment="1">
      <alignment horizontal="left" vertical="top"/>
    </xf>
    <xf numFmtId="43" fontId="11" fillId="2" borderId="0" xfId="1" applyFont="1" applyFill="1" applyBorder="1" applyAlignment="1">
      <alignment horizontal="left" vertical="top"/>
    </xf>
    <xf numFmtId="0" fontId="11" fillId="0" borderId="0" xfId="0" applyFont="1" applyAlignment="1">
      <alignment horizontal="center" vertical="top"/>
    </xf>
    <xf numFmtId="0" fontId="15" fillId="0" borderId="0" xfId="0" applyFont="1" applyAlignment="1">
      <alignment horizontal="center" vertical="top"/>
    </xf>
    <xf numFmtId="43" fontId="15" fillId="0" borderId="0" xfId="1" applyFont="1" applyFill="1" applyBorder="1" applyAlignment="1">
      <alignment horizontal="center" vertical="top"/>
    </xf>
    <xf numFmtId="43" fontId="11" fillId="0" borderId="0" xfId="0" applyNumberFormat="1" applyFont="1" applyAlignment="1">
      <alignment horizontal="center" vertical="top"/>
    </xf>
    <xf numFmtId="43" fontId="17" fillId="2" borderId="0" xfId="1" applyFont="1" applyFill="1" applyBorder="1" applyAlignment="1">
      <alignment horizontal="left" vertical="top"/>
    </xf>
    <xf numFmtId="0" fontId="2" fillId="2" borderId="0" xfId="0" applyFont="1" applyFill="1" applyAlignment="1">
      <alignment vertical="top"/>
    </xf>
    <xf numFmtId="0" fontId="2" fillId="2" borderId="3" xfId="0" applyFont="1" applyFill="1" applyBorder="1" applyAlignment="1">
      <alignment vertical="top"/>
    </xf>
    <xf numFmtId="0" fontId="2" fillId="2" borderId="2" xfId="0" applyFont="1" applyFill="1" applyBorder="1" applyAlignment="1">
      <alignment vertical="top"/>
    </xf>
    <xf numFmtId="0" fontId="19" fillId="3" borderId="0" xfId="0" applyFont="1" applyFill="1" applyAlignment="1">
      <alignment vertical="top"/>
    </xf>
    <xf numFmtId="43" fontId="19" fillId="4" borderId="0" xfId="1" applyFont="1" applyFill="1" applyBorder="1" applyAlignment="1">
      <alignment vertical="top"/>
    </xf>
    <xf numFmtId="0" fontId="20" fillId="0" borderId="0" xfId="0" applyFont="1" applyAlignment="1">
      <alignment vertical="top"/>
    </xf>
    <xf numFmtId="43" fontId="20" fillId="0" borderId="0" xfId="1" applyFont="1" applyFill="1" applyBorder="1" applyAlignment="1">
      <alignment horizontal="right"/>
    </xf>
    <xf numFmtId="43" fontId="20" fillId="0" borderId="0" xfId="1" applyFont="1" applyFill="1" applyBorder="1" applyAlignment="1">
      <alignment horizontal="left" vertical="top"/>
    </xf>
    <xf numFmtId="43" fontId="20" fillId="0" borderId="0" xfId="1" applyFont="1" applyFill="1" applyBorder="1" applyAlignment="1">
      <alignment vertical="top"/>
    </xf>
    <xf numFmtId="0" fontId="18" fillId="3" borderId="0" xfId="0" applyFont="1" applyFill="1" applyAlignment="1">
      <alignment horizontal="center" vertical="top"/>
    </xf>
    <xf numFmtId="0" fontId="17" fillId="0" borderId="0" xfId="0" applyFont="1" applyAlignment="1">
      <alignment horizontal="left" vertical="top"/>
    </xf>
    <xf numFmtId="0" fontId="20" fillId="0" borderId="0" xfId="0" applyFont="1" applyAlignment="1">
      <alignment horizontal="left" vertical="top"/>
    </xf>
    <xf numFmtId="0" fontId="17" fillId="2" borderId="0" xfId="0" applyFont="1" applyFill="1" applyAlignment="1">
      <alignment horizontal="center" vertical="center"/>
    </xf>
    <xf numFmtId="0" fontId="16" fillId="2" borderId="1" xfId="0" applyFont="1" applyFill="1" applyBorder="1" applyAlignment="1">
      <alignment horizontal="center" vertical="center"/>
    </xf>
    <xf numFmtId="0" fontId="21" fillId="0" borderId="0" xfId="0" applyFont="1"/>
    <xf numFmtId="0" fontId="16" fillId="2" borderId="0" xfId="0" applyFont="1" applyFill="1" applyAlignment="1">
      <alignment horizontal="center" vertical="center"/>
    </xf>
    <xf numFmtId="0" fontId="14" fillId="6" borderId="0" xfId="0" applyFont="1" applyFill="1" applyAlignment="1">
      <alignment horizontal="center" vertical="top" wrapText="1"/>
    </xf>
    <xf numFmtId="4" fontId="4" fillId="5" borderId="0" xfId="0" applyNumberFormat="1" applyFont="1" applyFill="1" applyAlignment="1">
      <alignment vertical="top" shrinkToFit="1"/>
    </xf>
    <xf numFmtId="0" fontId="4" fillId="5" borderId="0" xfId="0" applyFont="1" applyFill="1" applyAlignment="1">
      <alignment horizontal="center" wrapText="1"/>
    </xf>
    <xf numFmtId="0" fontId="22" fillId="5" borderId="0" xfId="0" applyFont="1" applyFill="1" applyAlignment="1">
      <alignment vertical="top" wrapText="1"/>
    </xf>
    <xf numFmtId="0" fontId="4" fillId="2" borderId="0" xfId="0" applyFont="1" applyFill="1" applyAlignment="1">
      <alignment horizontal="left" vertical="top"/>
    </xf>
    <xf numFmtId="0" fontId="4" fillId="2" borderId="0" xfId="0" applyFont="1" applyFill="1" applyAlignment="1">
      <alignment vertical="top"/>
    </xf>
    <xf numFmtId="0" fontId="2" fillId="2" borderId="0" xfId="0" applyFont="1" applyFill="1" applyAlignment="1">
      <alignment horizontal="left" vertical="top"/>
    </xf>
    <xf numFmtId="49" fontId="4" fillId="2" borderId="0" xfId="0" applyNumberFormat="1" applyFont="1" applyFill="1" applyAlignment="1">
      <alignment horizontal="left" vertical="top"/>
    </xf>
    <xf numFmtId="43" fontId="4" fillId="2" borderId="0" xfId="1" applyFont="1" applyFill="1" applyBorder="1" applyAlignment="1">
      <alignment vertical="top"/>
    </xf>
    <xf numFmtId="43" fontId="2" fillId="2" borderId="0" xfId="1" applyFont="1" applyFill="1" applyBorder="1" applyAlignment="1">
      <alignment vertical="top"/>
    </xf>
    <xf numFmtId="0" fontId="23" fillId="6" borderId="0" xfId="0" applyFont="1" applyFill="1" applyAlignment="1">
      <alignment horizontal="center" vertical="top" wrapText="1"/>
    </xf>
    <xf numFmtId="0" fontId="23" fillId="6" borderId="0" xfId="0" applyFont="1" applyFill="1" applyAlignment="1">
      <alignment horizontal="center" wrapText="1"/>
    </xf>
    <xf numFmtId="43" fontId="23" fillId="6" borderId="0" xfId="1" applyFont="1" applyFill="1" applyBorder="1" applyAlignment="1">
      <alignment horizontal="center" wrapText="1"/>
    </xf>
    <xf numFmtId="4" fontId="23" fillId="6" borderId="0" xfId="0" applyNumberFormat="1" applyFont="1" applyFill="1" applyAlignment="1">
      <alignment horizontal="center" vertical="center" shrinkToFit="1"/>
    </xf>
    <xf numFmtId="4" fontId="23" fillId="6" borderId="0" xfId="0" applyNumberFormat="1" applyFont="1" applyFill="1" applyAlignment="1">
      <alignment horizontal="center" shrinkToFit="1"/>
    </xf>
    <xf numFmtId="0" fontId="14" fillId="6" borderId="0" xfId="0" applyFont="1" applyFill="1" applyAlignment="1">
      <alignment horizontal="right" vertical="top" wrapText="1"/>
    </xf>
    <xf numFmtId="43" fontId="23" fillId="6" borderId="0" xfId="1" applyFont="1" applyFill="1" applyAlignment="1">
      <alignment vertical="top" shrinkToFit="1"/>
    </xf>
    <xf numFmtId="4" fontId="23" fillId="6" borderId="0" xfId="0" applyNumberFormat="1" applyFont="1" applyFill="1" applyAlignment="1">
      <alignment vertical="top" shrinkToFit="1"/>
    </xf>
    <xf numFmtId="43" fontId="0" fillId="0" borderId="0" xfId="1" applyFont="1"/>
    <xf numFmtId="43" fontId="24" fillId="0" borderId="0" xfId="0" applyNumberFormat="1" applyFont="1"/>
    <xf numFmtId="4" fontId="25" fillId="0" borderId="0" xfId="0" applyNumberFormat="1" applyFont="1" applyAlignment="1">
      <alignment horizontal="center" vertical="top"/>
    </xf>
    <xf numFmtId="43" fontId="2" fillId="0" borderId="0" xfId="0" applyNumberFormat="1" applyFont="1" applyAlignment="1">
      <alignment horizontal="left" vertical="top"/>
    </xf>
    <xf numFmtId="43" fontId="2" fillId="0" borderId="0" xfId="1" applyFont="1" applyAlignment="1">
      <alignment horizontal="left" vertical="top"/>
    </xf>
    <xf numFmtId="43" fontId="17" fillId="2" borderId="0" xfId="1" applyFont="1" applyFill="1" applyBorder="1" applyAlignment="1">
      <alignment vertical="top"/>
    </xf>
    <xf numFmtId="43" fontId="17" fillId="2" borderId="0" xfId="1" applyFont="1" applyFill="1" applyBorder="1" applyAlignment="1">
      <alignment horizontal="center" vertical="top"/>
    </xf>
    <xf numFmtId="43" fontId="22" fillId="2" borderId="0" xfId="1" applyFont="1" applyFill="1" applyBorder="1" applyAlignment="1">
      <alignment horizontal="center" vertical="top"/>
    </xf>
    <xf numFmtId="4" fontId="22" fillId="5" borderId="0" xfId="0" applyNumberFormat="1" applyFont="1" applyFill="1" applyAlignment="1">
      <alignment vertical="top" shrinkToFit="1"/>
    </xf>
    <xf numFmtId="43" fontId="22" fillId="2" borderId="0" xfId="1" applyFont="1" applyFill="1" applyBorder="1" applyAlignment="1">
      <alignment vertical="top"/>
    </xf>
    <xf numFmtId="43" fontId="22" fillId="2" borderId="0" xfId="0" applyNumberFormat="1" applyFont="1" applyFill="1" applyAlignment="1">
      <alignment horizontal="left" vertical="top"/>
    </xf>
    <xf numFmtId="43" fontId="26" fillId="2" borderId="0" xfId="1" applyFont="1" applyFill="1" applyBorder="1" applyAlignment="1">
      <alignment vertical="top"/>
    </xf>
    <xf numFmtId="43" fontId="26" fillId="2" borderId="0" xfId="1" applyFont="1" applyFill="1" applyAlignment="1">
      <alignment horizontal="left" vertical="top"/>
    </xf>
    <xf numFmtId="43" fontId="22" fillId="2" borderId="0" xfId="1" applyFont="1" applyFill="1" applyBorder="1" applyAlignment="1">
      <alignment vertical="top" shrinkToFit="1"/>
    </xf>
    <xf numFmtId="43" fontId="22" fillId="5" borderId="0" xfId="1" applyFont="1" applyFill="1" applyBorder="1" applyAlignment="1">
      <alignment vertical="top" shrinkToFit="1"/>
    </xf>
    <xf numFmtId="43" fontId="27" fillId="2" borderId="0" xfId="1" applyFont="1" applyFill="1" applyBorder="1" applyAlignment="1">
      <alignment vertical="top"/>
    </xf>
    <xf numFmtId="0" fontId="15" fillId="2" borderId="0" xfId="0" applyFont="1" applyFill="1" applyAlignment="1">
      <alignment horizontal="left" vertical="top"/>
    </xf>
    <xf numFmtId="0" fontId="26" fillId="2" borderId="0" xfId="0" applyFont="1" applyFill="1" applyAlignment="1">
      <alignment horizontal="left" vertical="top"/>
    </xf>
    <xf numFmtId="0" fontId="26" fillId="2" borderId="0" xfId="0" applyFont="1" applyFill="1" applyAlignment="1">
      <alignment vertical="top"/>
    </xf>
    <xf numFmtId="0" fontId="26" fillId="0" borderId="0" xfId="0" applyFont="1" applyAlignment="1">
      <alignment horizontal="left" vertical="top"/>
    </xf>
    <xf numFmtId="49" fontId="5" fillId="2" borderId="0" xfId="0" applyNumberFormat="1" applyFont="1" applyFill="1" applyAlignment="1">
      <alignment horizontal="left" vertical="top"/>
    </xf>
    <xf numFmtId="0" fontId="5" fillId="2" borderId="0" xfId="0" applyFont="1" applyFill="1" applyAlignment="1">
      <alignment vertical="top"/>
    </xf>
    <xf numFmtId="43" fontId="5" fillId="2" borderId="0" xfId="1" applyFont="1" applyFill="1" applyBorder="1" applyAlignment="1">
      <alignment vertical="top"/>
    </xf>
    <xf numFmtId="43" fontId="6" fillId="2" borderId="0" xfId="1" applyFont="1" applyFill="1" applyBorder="1" applyAlignment="1">
      <alignment vertical="top"/>
    </xf>
    <xf numFmtId="4" fontId="6" fillId="5" borderId="0" xfId="0" applyNumberFormat="1" applyFont="1" applyFill="1" applyAlignment="1">
      <alignment vertical="top" shrinkToFit="1"/>
    </xf>
    <xf numFmtId="0" fontId="5" fillId="0" borderId="0" xfId="0" applyFont="1" applyAlignment="1">
      <alignment horizontal="left" vertical="top"/>
    </xf>
    <xf numFmtId="0" fontId="5" fillId="2" borderId="0" xfId="0" applyFont="1" applyFill="1" applyAlignment="1">
      <alignment horizontal="left" vertical="top"/>
    </xf>
    <xf numFmtId="0" fontId="3" fillId="0" borderId="0" xfId="0" applyFont="1"/>
    <xf numFmtId="0" fontId="1" fillId="2" borderId="0" xfId="0" applyFont="1" applyFill="1" applyAlignment="1">
      <alignment horizontal="center" vertical="center"/>
    </xf>
    <xf numFmtId="0" fontId="17" fillId="2" borderId="0" xfId="0" applyFont="1" applyFill="1" applyAlignment="1">
      <alignment horizontal="center" vertical="center"/>
    </xf>
    <xf numFmtId="0" fontId="18" fillId="3" borderId="0" xfId="0" applyFont="1" applyFill="1" applyAlignment="1">
      <alignment horizontal="center" vertical="top"/>
    </xf>
    <xf numFmtId="0" fontId="16" fillId="2" borderId="1"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121227</xdr:colOff>
      <xdr:row>0</xdr:row>
      <xdr:rowOff>0</xdr:rowOff>
    </xdr:from>
    <xdr:ext cx="1955084" cy="1273451"/>
    <xdr:pic>
      <xdr:nvPicPr>
        <xdr:cNvPr id="2" name="3 Imagen" descr="C:\Users\Amelia Carrera\Desktop\Logo Supérate - FINAL\Versión 4 - vertical centrado ext\LOGOSUPERATE_horizontalEXT_Centrado-01.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227" y="0"/>
          <a:ext cx="1955084" cy="1273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XFD393"/>
  <sheetViews>
    <sheetView showGridLines="0" tabSelected="1" view="pageBreakPreview" topLeftCell="A9" zoomScale="60" zoomScaleNormal="115" zoomScalePageLayoutView="90" workbookViewId="0">
      <selection activeCell="C35" sqref="C35"/>
    </sheetView>
  </sheetViews>
  <sheetFormatPr baseColWidth="10" defaultColWidth="8.83203125" defaultRowHeight="12.75" outlineLevelCol="1" x14ac:dyDescent="0.2"/>
  <cols>
    <col min="1" max="1" width="24" style="1" customWidth="1"/>
    <col min="2" max="2" width="80.5" style="3" customWidth="1"/>
    <col min="3" max="3" width="30.5" style="2" customWidth="1" outlineLevel="1"/>
    <col min="4" max="4" width="29.83203125" style="2" customWidth="1" outlineLevel="1"/>
    <col min="5" max="5" width="41" style="2" customWidth="1" outlineLevel="1"/>
    <col min="6" max="6" width="41" style="1" customWidth="1"/>
    <col min="7" max="7" width="27" style="1" customWidth="1"/>
    <col min="8" max="8" width="39.5" style="1" customWidth="1"/>
    <col min="9" max="9" width="24.33203125" style="1" customWidth="1"/>
    <col min="10" max="10" width="27" style="1" customWidth="1"/>
    <col min="11" max="11" width="21" style="1" customWidth="1"/>
    <col min="12" max="12" width="21.1640625" style="1" bestFit="1" customWidth="1"/>
    <col min="13" max="14" width="24.6640625" style="1" customWidth="1"/>
    <col min="15" max="15" width="20.1640625" style="1" bestFit="1" customWidth="1"/>
    <col min="16" max="16384" width="8.83203125" style="1"/>
  </cols>
  <sheetData>
    <row r="3" spans="1:15" ht="15.75" x14ac:dyDescent="0.2">
      <c r="F3" s="21" t="s">
        <v>9</v>
      </c>
      <c r="G3" s="21"/>
      <c r="H3" s="21"/>
      <c r="I3" s="21"/>
    </row>
    <row r="4" spans="1:15" ht="15.75" x14ac:dyDescent="0.2">
      <c r="F4" s="20">
        <v>2025</v>
      </c>
      <c r="G4" s="23"/>
      <c r="H4" s="23"/>
      <c r="I4" s="23"/>
    </row>
    <row r="5" spans="1:15" ht="15.75" x14ac:dyDescent="0.2">
      <c r="F5" s="20" t="s">
        <v>8</v>
      </c>
      <c r="G5" s="20"/>
      <c r="H5" s="20"/>
      <c r="I5" s="20"/>
    </row>
    <row r="6" spans="1:15" ht="15.75" x14ac:dyDescent="0.2">
      <c r="F6" s="20" t="s">
        <v>387</v>
      </c>
      <c r="G6" s="20"/>
      <c r="H6" s="20"/>
      <c r="I6" s="61"/>
      <c r="M6" s="62"/>
      <c r="N6" s="62"/>
    </row>
    <row r="7" spans="1:15" ht="15.75" x14ac:dyDescent="0.2">
      <c r="D7"/>
      <c r="E7"/>
      <c r="F7" s="20" t="s">
        <v>404</v>
      </c>
      <c r="G7" s="20"/>
      <c r="H7"/>
      <c r="I7" s="60"/>
      <c r="J7"/>
      <c r="M7" s="63"/>
      <c r="N7" s="63"/>
    </row>
    <row r="8" spans="1:15" ht="15.75" x14ac:dyDescent="0.2">
      <c r="D8"/>
      <c r="E8"/>
      <c r="F8" s="21" t="s">
        <v>7</v>
      </c>
      <c r="G8" s="22"/>
      <c r="H8"/>
      <c r="I8" s="59"/>
      <c r="J8"/>
    </row>
    <row r="9" spans="1:15" x14ac:dyDescent="0.2">
      <c r="D9"/>
      <c r="E9"/>
      <c r="H9"/>
    </row>
    <row r="10" spans="1:15" ht="15" x14ac:dyDescent="0.25">
      <c r="A10" s="51" t="s">
        <v>6</v>
      </c>
      <c r="B10" s="52" t="s">
        <v>5</v>
      </c>
      <c r="C10" s="52" t="s">
        <v>4</v>
      </c>
      <c r="D10" s="53" t="s">
        <v>3</v>
      </c>
      <c r="E10" s="53" t="s">
        <v>2</v>
      </c>
      <c r="F10" s="54" t="s">
        <v>1</v>
      </c>
      <c r="G10" s="55" t="s">
        <v>296</v>
      </c>
      <c r="H10" s="55" t="s">
        <v>299</v>
      </c>
      <c r="I10" s="55" t="s">
        <v>302</v>
      </c>
      <c r="J10" s="55" t="s">
        <v>307</v>
      </c>
      <c r="K10" s="55" t="s">
        <v>388</v>
      </c>
      <c r="L10" s="55" t="s">
        <v>390</v>
      </c>
      <c r="M10" s="55" t="s">
        <v>393</v>
      </c>
      <c r="N10" s="55" t="s">
        <v>401</v>
      </c>
      <c r="O10" s="55" t="s">
        <v>0</v>
      </c>
    </row>
    <row r="11" spans="1:15" ht="15.75" x14ac:dyDescent="0.2">
      <c r="A11" s="41"/>
      <c r="B11" s="56" t="s">
        <v>386</v>
      </c>
      <c r="C11" s="57">
        <f>+C12+C287+C301+C351+C362+C365</f>
        <v>52193386733</v>
      </c>
      <c r="D11" s="57">
        <f>+D12+D287+D301+D351+D362+D365</f>
        <v>-1836489808.0009999</v>
      </c>
      <c r="E11" s="58">
        <f>+E12+E287+E301+E351+E362+E365</f>
        <v>50356896924.999001</v>
      </c>
      <c r="F11" s="58">
        <f>+F12+F287+F301+F351+F362+F365</f>
        <v>4299197497.46</v>
      </c>
      <c r="G11" s="58">
        <f t="shared" ref="G11:J11" si="0">+G12+G287+G301+G351+G362+G365</f>
        <v>3735375345.4300003</v>
      </c>
      <c r="H11" s="58">
        <f t="shared" si="0"/>
        <v>3753645839.0900002</v>
      </c>
      <c r="I11" s="58">
        <f t="shared" si="0"/>
        <v>2201583113.1700001</v>
      </c>
      <c r="J11" s="58">
        <f t="shared" si="0"/>
        <v>5251069435.5100002</v>
      </c>
      <c r="K11" s="58">
        <f>+K12+K287+K301+K351+K362+K365</f>
        <v>3819114369.6499996</v>
      </c>
      <c r="L11" s="58">
        <f>+L12+L287+L301+L351+L362+L365</f>
        <v>3816139407.7199998</v>
      </c>
      <c r="M11" s="58">
        <f>+M12+M287+M301+M351+M362+M365</f>
        <v>3135716208.3000002</v>
      </c>
      <c r="N11" s="58">
        <f>+N12+N287+N301+N351+N362+N365</f>
        <v>3205076577.1500001</v>
      </c>
      <c r="O11" s="58">
        <f>+E11-F11-G11-H11-I11-J11-K11-L11-M11</f>
        <v>20345055708.668995</v>
      </c>
    </row>
    <row r="12" spans="1:15" s="4" customFormat="1" x14ac:dyDescent="0.2">
      <c r="A12" s="43">
        <v>100</v>
      </c>
      <c r="B12" s="44" t="s">
        <v>308</v>
      </c>
      <c r="C12" s="67">
        <f>+SUM(C13+C15+C73+C218+C248+C254+C256+C266+C268+C274+C282+C284)</f>
        <v>43868158093</v>
      </c>
      <c r="D12" s="67">
        <f>+D13+D15+D73+D218+D248+D254+D256+D266+D268+D274+D280+D282+D284</f>
        <v>-1507512157.0009999</v>
      </c>
      <c r="E12" s="67">
        <f>+SUM(E13+E15+E73+E218+E248+E254+E256+E266+E268+E274+E280+E282+E284)</f>
        <v>42360645935.999001</v>
      </c>
      <c r="F12" s="67">
        <f>+SUM(F13+F15+F73+F218+F248+F254+F256+F266+F268+F274+F282+F284)</f>
        <v>3683785137.46</v>
      </c>
      <c r="G12" s="67">
        <f t="shared" ref="G12:J12" si="1">+SUM(G13+G15+G73+G218+G248+G254+G256+G266+G268+G274+G282+G284)</f>
        <v>3119542805.4300003</v>
      </c>
      <c r="H12" s="67">
        <f t="shared" si="1"/>
        <v>3136890219.0900002</v>
      </c>
      <c r="I12" s="67">
        <f t="shared" si="1"/>
        <v>1916431446.4600003</v>
      </c>
      <c r="J12" s="67">
        <f t="shared" si="1"/>
        <v>4634342015.5100002</v>
      </c>
      <c r="K12" s="67">
        <f>+SUM(K13+K15+K73+K218+K248+K254+K256+K266+K268+K274+K280+K282+K284)</f>
        <v>3205372429.6499996</v>
      </c>
      <c r="L12" s="67">
        <f>+SUM(L13+L15+L73+L218+L248+L254+L256+L266+L268+L274+L280+L282+L284)</f>
        <v>3202146017.7199998</v>
      </c>
      <c r="M12" s="67">
        <f>+SUM(M13+M15+M73+M218+M248+M254+M256+M266+M268+M274+M280+M282+M284)</f>
        <v>2644070552.3000002</v>
      </c>
      <c r="N12" s="67">
        <f>+SUM(N13+N15+N73+N218+N248+N254+N256+N266+N268+N274+N280+N282+N284)</f>
        <v>2681696194.5300002</v>
      </c>
      <c r="O12" s="67">
        <f>+E12-F12-G12-H12-I12-J12-K12-L12-M12</f>
        <v>16818065312.379002</v>
      </c>
    </row>
    <row r="13" spans="1:15" s="4" customFormat="1" x14ac:dyDescent="0.2">
      <c r="A13" s="45" t="s">
        <v>309</v>
      </c>
      <c r="B13" s="46" t="s">
        <v>310</v>
      </c>
      <c r="C13" s="68">
        <f t="shared" ref="C13:J13" si="2">+C14</f>
        <v>29366370800</v>
      </c>
      <c r="D13" s="68">
        <f t="shared" si="2"/>
        <v>-1195467168</v>
      </c>
      <c r="E13" s="68">
        <f t="shared" si="2"/>
        <v>28170903632</v>
      </c>
      <c r="F13" s="68">
        <f t="shared" si="2"/>
        <v>2432992650</v>
      </c>
      <c r="G13" s="68">
        <f t="shared" si="2"/>
        <v>2436701850</v>
      </c>
      <c r="H13" s="68">
        <f t="shared" si="2"/>
        <v>2441084250</v>
      </c>
      <c r="I13" s="68">
        <f t="shared" si="2"/>
        <v>1272764831.4000001</v>
      </c>
      <c r="J13" s="68">
        <f t="shared" si="2"/>
        <v>2458052850</v>
      </c>
      <c r="K13" s="69">
        <f>+K14</f>
        <v>2445867600</v>
      </c>
      <c r="L13" s="69">
        <f>+L14</f>
        <v>2451170700</v>
      </c>
      <c r="M13" s="69">
        <f>+M14</f>
        <v>1986596644.49</v>
      </c>
      <c r="N13" s="69">
        <f>+N14</f>
        <v>2139870498.98</v>
      </c>
      <c r="O13" s="67">
        <f t="shared" ref="O13:O87" si="3">+E13-F13-G13-H13-I13-J13-K13-L13-M13</f>
        <v>10245672256.109999</v>
      </c>
    </row>
    <row r="14" spans="1:15" s="4" customFormat="1" x14ac:dyDescent="0.2">
      <c r="A14" s="47" t="s">
        <v>311</v>
      </c>
      <c r="B14" s="25" t="s">
        <v>312</v>
      </c>
      <c r="C14" s="70">
        <v>29366370800</v>
      </c>
      <c r="D14" s="70">
        <v>-1195467168</v>
      </c>
      <c r="E14" s="70">
        <f>+C14+D14</f>
        <v>28170903632</v>
      </c>
      <c r="F14" s="70">
        <v>2432992650</v>
      </c>
      <c r="G14" s="70">
        <v>2436701850</v>
      </c>
      <c r="H14" s="70">
        <v>2441084250</v>
      </c>
      <c r="I14" s="70">
        <v>1272764831.4000001</v>
      </c>
      <c r="J14" s="70">
        <v>2458052850</v>
      </c>
      <c r="K14" s="70">
        <v>2445867600</v>
      </c>
      <c r="L14" s="70">
        <v>2451170700</v>
      </c>
      <c r="M14" s="70">
        <v>1986596644.49</v>
      </c>
      <c r="N14" s="70">
        <v>2139870498.98</v>
      </c>
      <c r="O14" s="67">
        <f t="shared" si="3"/>
        <v>10245672256.109999</v>
      </c>
    </row>
    <row r="15" spans="1:15" x14ac:dyDescent="0.2">
      <c r="A15" s="45" t="s">
        <v>309</v>
      </c>
      <c r="B15" s="46" t="s">
        <v>313</v>
      </c>
      <c r="C15" s="68">
        <f>+SUM(C16:C72)</f>
        <v>109671764</v>
      </c>
      <c r="D15" s="68">
        <f>+SUM(D16:D72)</f>
        <v>-413818</v>
      </c>
      <c r="E15" s="68">
        <f>+SUM(E16:E72)</f>
        <v>109257946</v>
      </c>
      <c r="F15" s="68">
        <f>+SUM(F16:F72)</f>
        <v>3680991.1500000004</v>
      </c>
      <c r="G15" s="68">
        <f t="shared" ref="G15:L15" si="4">+SUM(G16:G72)</f>
        <v>6314448.4199999999</v>
      </c>
      <c r="H15" s="68">
        <f t="shared" si="4"/>
        <v>3674908.93</v>
      </c>
      <c r="I15" s="68">
        <f t="shared" si="4"/>
        <v>4939713.92</v>
      </c>
      <c r="J15" s="68">
        <f t="shared" si="4"/>
        <v>3875583.6500000004</v>
      </c>
      <c r="K15" s="68">
        <f t="shared" si="4"/>
        <v>3894555.7600000002</v>
      </c>
      <c r="L15" s="68">
        <f t="shared" si="4"/>
        <v>4236422.2699999996</v>
      </c>
      <c r="M15" s="68">
        <f>+SUM(M16:M72)</f>
        <v>3887862.92</v>
      </c>
      <c r="N15" s="68">
        <f>+SUM(N16:N72)</f>
        <v>4767847.33</v>
      </c>
      <c r="O15" s="67">
        <f t="shared" si="3"/>
        <v>74753458.979999974</v>
      </c>
    </row>
    <row r="16" spans="1:15" s="4" customFormat="1" x14ac:dyDescent="0.2">
      <c r="A16" s="47" t="s">
        <v>12</v>
      </c>
      <c r="B16" s="25" t="s">
        <v>13</v>
      </c>
      <c r="C16" s="70">
        <v>41172000</v>
      </c>
      <c r="D16" s="70">
        <v>0</v>
      </c>
      <c r="E16" s="70">
        <f>+D16+C16</f>
        <v>41172000</v>
      </c>
      <c r="F16" s="70">
        <v>2931500</v>
      </c>
      <c r="G16" s="70">
        <v>2894500</v>
      </c>
      <c r="H16" s="70">
        <v>2826500</v>
      </c>
      <c r="I16" s="70">
        <v>2826500</v>
      </c>
      <c r="J16" s="70">
        <v>2856500</v>
      </c>
      <c r="K16" s="70">
        <v>2979833.33</v>
      </c>
      <c r="L16" s="70">
        <v>3026500</v>
      </c>
      <c r="M16" s="70">
        <v>2986500</v>
      </c>
      <c r="N16" s="70">
        <v>2986500</v>
      </c>
      <c r="O16" s="67">
        <f t="shared" si="3"/>
        <v>17843666.670000002</v>
      </c>
    </row>
    <row r="17" spans="1:15" x14ac:dyDescent="0.2">
      <c r="A17" s="47" t="s">
        <v>314</v>
      </c>
      <c r="B17" s="25" t="s">
        <v>315</v>
      </c>
      <c r="C17" s="70">
        <v>1100000</v>
      </c>
      <c r="D17" s="70">
        <v>0</v>
      </c>
      <c r="E17" s="70">
        <f t="shared" ref="E17:E72" si="5">+D17+C17</f>
        <v>1100000</v>
      </c>
      <c r="F17" s="70">
        <v>0</v>
      </c>
      <c r="G17" s="70">
        <v>0</v>
      </c>
      <c r="H17" s="70">
        <v>0</v>
      </c>
      <c r="I17" s="70">
        <v>0</v>
      </c>
      <c r="J17" s="70">
        <v>0</v>
      </c>
      <c r="K17" s="70">
        <v>0</v>
      </c>
      <c r="L17" s="70">
        <v>0</v>
      </c>
      <c r="M17" s="70">
        <v>0</v>
      </c>
      <c r="N17" s="70">
        <v>0</v>
      </c>
      <c r="O17" s="67">
        <f t="shared" si="3"/>
        <v>1100000</v>
      </c>
    </row>
    <row r="18" spans="1:15" x14ac:dyDescent="0.2">
      <c r="A18" s="47" t="s">
        <v>18</v>
      </c>
      <c r="B18" s="25" t="s">
        <v>19</v>
      </c>
      <c r="C18" s="70">
        <v>3431000</v>
      </c>
      <c r="D18" s="70">
        <v>0</v>
      </c>
      <c r="E18" s="70">
        <f t="shared" si="5"/>
        <v>3431000</v>
      </c>
      <c r="F18" s="70">
        <v>0</v>
      </c>
      <c r="G18" s="70">
        <v>0</v>
      </c>
      <c r="H18" s="70">
        <v>0</v>
      </c>
      <c r="I18" s="70">
        <v>0</v>
      </c>
      <c r="J18" s="70">
        <v>0</v>
      </c>
      <c r="K18" s="70">
        <v>0</v>
      </c>
      <c r="L18" s="70">
        <v>0</v>
      </c>
      <c r="M18" s="70">
        <v>0</v>
      </c>
      <c r="N18" s="70">
        <v>0</v>
      </c>
      <c r="O18" s="67">
        <f t="shared" si="3"/>
        <v>3431000</v>
      </c>
    </row>
    <row r="19" spans="1:15" s="4" customFormat="1" x14ac:dyDescent="0.2">
      <c r="A19" s="47" t="s">
        <v>25</v>
      </c>
      <c r="B19" s="25" t="s">
        <v>26</v>
      </c>
      <c r="C19" s="70">
        <v>3000000</v>
      </c>
      <c r="D19" s="70">
        <v>0</v>
      </c>
      <c r="E19" s="70">
        <f t="shared" si="5"/>
        <v>3000000</v>
      </c>
      <c r="F19" s="70">
        <v>14847.72</v>
      </c>
      <c r="G19" s="70">
        <v>10179.68</v>
      </c>
      <c r="H19" s="70">
        <v>0</v>
      </c>
      <c r="I19" s="70">
        <v>0</v>
      </c>
      <c r="J19" s="70">
        <v>36525.160000000003</v>
      </c>
      <c r="K19" s="70">
        <v>1874.71</v>
      </c>
      <c r="L19" s="70">
        <v>15692.78</v>
      </c>
      <c r="M19" s="70">
        <v>46005.42</v>
      </c>
      <c r="N19" s="70">
        <v>12719.2</v>
      </c>
      <c r="O19" s="67">
        <f t="shared" si="3"/>
        <v>2874874.53</v>
      </c>
    </row>
    <row r="20" spans="1:15" x14ac:dyDescent="0.2">
      <c r="A20" s="47" t="s">
        <v>29</v>
      </c>
      <c r="B20" s="25" t="s">
        <v>30</v>
      </c>
      <c r="C20" s="70">
        <v>3600000</v>
      </c>
      <c r="D20" s="70">
        <v>0</v>
      </c>
      <c r="E20" s="70">
        <f t="shared" si="5"/>
        <v>3600000</v>
      </c>
      <c r="F20" s="70">
        <v>290000</v>
      </c>
      <c r="G20" s="70">
        <v>290000</v>
      </c>
      <c r="H20" s="70">
        <v>282000</v>
      </c>
      <c r="I20" s="70">
        <v>282000</v>
      </c>
      <c r="J20" s="70">
        <v>274000</v>
      </c>
      <c r="K20" s="70">
        <v>274000</v>
      </c>
      <c r="L20" s="70">
        <v>274000</v>
      </c>
      <c r="M20" s="70">
        <v>274000</v>
      </c>
      <c r="N20" s="70">
        <v>274000</v>
      </c>
      <c r="O20" s="67">
        <f t="shared" si="3"/>
        <v>1360000</v>
      </c>
    </row>
    <row r="21" spans="1:15" s="4" customFormat="1" x14ac:dyDescent="0.2">
      <c r="A21" s="47" t="s">
        <v>31</v>
      </c>
      <c r="B21" s="25" t="s">
        <v>32</v>
      </c>
      <c r="C21" s="70">
        <v>431000</v>
      </c>
      <c r="D21" s="70">
        <v>0</v>
      </c>
      <c r="E21" s="70">
        <f t="shared" si="5"/>
        <v>431000</v>
      </c>
      <c r="F21" s="70">
        <v>0</v>
      </c>
      <c r="G21" s="70">
        <v>0</v>
      </c>
      <c r="H21" s="70">
        <v>0</v>
      </c>
      <c r="I21" s="70">
        <v>0</v>
      </c>
      <c r="J21" s="70">
        <v>0</v>
      </c>
      <c r="K21" s="70">
        <v>0</v>
      </c>
      <c r="L21" s="70">
        <v>0</v>
      </c>
      <c r="M21" s="70">
        <v>0</v>
      </c>
      <c r="N21" s="70">
        <v>0</v>
      </c>
      <c r="O21" s="67">
        <f t="shared" si="3"/>
        <v>431000</v>
      </c>
    </row>
    <row r="22" spans="1:15" x14ac:dyDescent="0.2">
      <c r="A22" s="47" t="s">
        <v>33</v>
      </c>
      <c r="B22" s="25" t="s">
        <v>34</v>
      </c>
      <c r="C22" s="70">
        <v>431000</v>
      </c>
      <c r="D22" s="70">
        <v>0</v>
      </c>
      <c r="E22" s="70">
        <f t="shared" si="5"/>
        <v>431000</v>
      </c>
      <c r="F22" s="70">
        <v>0</v>
      </c>
      <c r="G22" s="70">
        <v>0</v>
      </c>
      <c r="H22" s="70">
        <v>0</v>
      </c>
      <c r="I22" s="70">
        <v>0</v>
      </c>
      <c r="J22" s="70">
        <v>0</v>
      </c>
      <c r="K22" s="70">
        <v>0</v>
      </c>
      <c r="L22" s="70">
        <v>0</v>
      </c>
      <c r="M22" s="70">
        <v>0</v>
      </c>
      <c r="N22" s="70">
        <v>0</v>
      </c>
      <c r="O22" s="67">
        <f t="shared" si="3"/>
        <v>431000</v>
      </c>
    </row>
    <row r="23" spans="1:15" x14ac:dyDescent="0.2">
      <c r="A23" s="47" t="s">
        <v>303</v>
      </c>
      <c r="B23" s="25" t="s">
        <v>304</v>
      </c>
      <c r="C23" s="70">
        <v>0</v>
      </c>
      <c r="D23" s="70">
        <v>390000</v>
      </c>
      <c r="E23" s="70">
        <f t="shared" si="5"/>
        <v>390000</v>
      </c>
      <c r="F23" s="70">
        <v>0</v>
      </c>
      <c r="G23" s="70">
        <v>0</v>
      </c>
      <c r="H23" s="70">
        <v>0</v>
      </c>
      <c r="I23" s="70">
        <v>0</v>
      </c>
      <c r="J23" s="70">
        <v>0</v>
      </c>
      <c r="K23" s="70">
        <v>0</v>
      </c>
      <c r="L23" s="70">
        <v>0</v>
      </c>
      <c r="M23" s="70">
        <v>0</v>
      </c>
      <c r="N23" s="70">
        <v>0</v>
      </c>
      <c r="O23" s="67">
        <f t="shared" si="3"/>
        <v>390000</v>
      </c>
    </row>
    <row r="24" spans="1:15" s="4" customFormat="1" x14ac:dyDescent="0.2">
      <c r="A24" s="47" t="s">
        <v>36</v>
      </c>
      <c r="B24" s="25" t="s">
        <v>35</v>
      </c>
      <c r="C24" s="70">
        <v>2919094</v>
      </c>
      <c r="D24" s="70">
        <v>0</v>
      </c>
      <c r="E24" s="70">
        <f t="shared" si="5"/>
        <v>2919094</v>
      </c>
      <c r="F24" s="70">
        <v>207843.35</v>
      </c>
      <c r="G24" s="70">
        <v>205220.05</v>
      </c>
      <c r="H24" s="70">
        <v>200398.85</v>
      </c>
      <c r="I24" s="70">
        <v>200398.85</v>
      </c>
      <c r="J24" s="70">
        <v>202525.85</v>
      </c>
      <c r="K24" s="70">
        <v>211270.18</v>
      </c>
      <c r="L24" s="70">
        <v>214578.85</v>
      </c>
      <c r="M24" s="70">
        <v>211742.85</v>
      </c>
      <c r="N24" s="70">
        <v>211742.85</v>
      </c>
      <c r="O24" s="67">
        <f t="shared" si="3"/>
        <v>1265115.1699999997</v>
      </c>
    </row>
    <row r="25" spans="1:15" x14ac:dyDescent="0.2">
      <c r="A25" s="47" t="s">
        <v>38</v>
      </c>
      <c r="B25" s="25" t="s">
        <v>37</v>
      </c>
      <c r="C25" s="70">
        <v>2923212</v>
      </c>
      <c r="D25" s="70">
        <v>0</v>
      </c>
      <c r="E25" s="70">
        <f t="shared" si="5"/>
        <v>2923212</v>
      </c>
      <c r="F25" s="70">
        <v>208136.5</v>
      </c>
      <c r="G25" s="70">
        <v>205509.5</v>
      </c>
      <c r="H25" s="70">
        <v>200681.5</v>
      </c>
      <c r="I25" s="70">
        <v>200681.5</v>
      </c>
      <c r="J25" s="70">
        <v>202811.5</v>
      </c>
      <c r="K25" s="70">
        <v>211568.17</v>
      </c>
      <c r="L25" s="70">
        <v>214881.5</v>
      </c>
      <c r="M25" s="70">
        <v>212041.5</v>
      </c>
      <c r="N25" s="70">
        <v>212041.5</v>
      </c>
      <c r="O25" s="67">
        <f t="shared" si="3"/>
        <v>1266900.33</v>
      </c>
    </row>
    <row r="26" spans="1:15" x14ac:dyDescent="0.2">
      <c r="A26" s="47" t="s">
        <v>40</v>
      </c>
      <c r="B26" s="25" t="s">
        <v>39</v>
      </c>
      <c r="C26" s="70">
        <v>452892</v>
      </c>
      <c r="D26" s="70">
        <v>0</v>
      </c>
      <c r="E26" s="70">
        <f t="shared" si="5"/>
        <v>452892</v>
      </c>
      <c r="F26" s="70">
        <v>28663.58</v>
      </c>
      <c r="G26" s="70">
        <v>28256.58</v>
      </c>
      <c r="H26" s="70">
        <v>27508.58</v>
      </c>
      <c r="I26" s="70">
        <v>28233.64</v>
      </c>
      <c r="J26" s="70">
        <v>28563.64</v>
      </c>
      <c r="K26" s="70">
        <v>29920.31</v>
      </c>
      <c r="L26" s="70">
        <v>30433.64</v>
      </c>
      <c r="M26" s="70">
        <v>29993.64</v>
      </c>
      <c r="N26" s="70">
        <v>29993.64</v>
      </c>
      <c r="O26" s="67">
        <f t="shared" si="3"/>
        <v>221318.3899999999</v>
      </c>
    </row>
    <row r="27" spans="1:15" x14ac:dyDescent="0.2">
      <c r="A27" s="47" t="s">
        <v>42</v>
      </c>
      <c r="B27" s="25" t="s">
        <v>41</v>
      </c>
      <c r="C27" s="70">
        <v>30000</v>
      </c>
      <c r="D27" s="70">
        <v>0</v>
      </c>
      <c r="E27" s="70">
        <f t="shared" si="5"/>
        <v>30000</v>
      </c>
      <c r="F27" s="70">
        <v>0</v>
      </c>
      <c r="G27" s="70">
        <v>0</v>
      </c>
      <c r="H27" s="70">
        <v>0</v>
      </c>
      <c r="I27" s="70">
        <v>0</v>
      </c>
      <c r="J27" s="70">
        <v>0</v>
      </c>
      <c r="K27" s="70">
        <v>0</v>
      </c>
      <c r="L27" s="70">
        <v>0</v>
      </c>
      <c r="M27" s="70">
        <v>0</v>
      </c>
      <c r="N27" s="70">
        <v>0</v>
      </c>
      <c r="O27" s="67">
        <f t="shared" si="3"/>
        <v>30000</v>
      </c>
    </row>
    <row r="28" spans="1:15" ht="14.1" customHeight="1" x14ac:dyDescent="0.2">
      <c r="A28" s="47" t="s">
        <v>44</v>
      </c>
      <c r="B28" s="25" t="s">
        <v>43</v>
      </c>
      <c r="C28" s="70">
        <v>220000</v>
      </c>
      <c r="D28" s="70">
        <v>2665038.2000000002</v>
      </c>
      <c r="E28" s="70">
        <f t="shared" si="5"/>
        <v>2885038.2</v>
      </c>
      <c r="F28" s="70">
        <v>0</v>
      </c>
      <c r="G28" s="70">
        <v>2665038.2000000002</v>
      </c>
      <c r="H28" s="70">
        <v>0</v>
      </c>
      <c r="I28" s="70">
        <v>0</v>
      </c>
      <c r="J28" s="70">
        <v>0</v>
      </c>
      <c r="K28" s="70">
        <v>0</v>
      </c>
      <c r="L28" s="70">
        <v>0</v>
      </c>
      <c r="M28" s="70">
        <v>0</v>
      </c>
      <c r="N28" s="70">
        <v>0</v>
      </c>
      <c r="O28" s="67">
        <f t="shared" si="3"/>
        <v>220000</v>
      </c>
    </row>
    <row r="29" spans="1:15" s="4" customFormat="1" x14ac:dyDescent="0.2">
      <c r="A29" s="47" t="s">
        <v>45</v>
      </c>
      <c r="B29" s="25" t="s">
        <v>46</v>
      </c>
      <c r="C29" s="70">
        <v>900000</v>
      </c>
      <c r="D29" s="70">
        <v>0</v>
      </c>
      <c r="E29" s="70">
        <f t="shared" si="5"/>
        <v>900000</v>
      </c>
      <c r="F29" s="70">
        <v>0</v>
      </c>
      <c r="G29" s="70">
        <v>0</v>
      </c>
      <c r="H29" s="70">
        <v>0</v>
      </c>
      <c r="I29" s="70">
        <v>0</v>
      </c>
      <c r="J29" s="70">
        <v>0</v>
      </c>
      <c r="K29" s="70">
        <v>0</v>
      </c>
      <c r="L29" s="70">
        <v>0</v>
      </c>
      <c r="M29" s="70">
        <v>0</v>
      </c>
      <c r="N29" s="70">
        <v>0</v>
      </c>
      <c r="O29" s="67">
        <f t="shared" si="3"/>
        <v>900000</v>
      </c>
    </row>
    <row r="30" spans="1:15" s="4" customFormat="1" x14ac:dyDescent="0.2">
      <c r="A30" s="47" t="s">
        <v>48</v>
      </c>
      <c r="B30" s="25" t="s">
        <v>47</v>
      </c>
      <c r="C30" s="70">
        <v>100000</v>
      </c>
      <c r="D30" s="70">
        <v>0</v>
      </c>
      <c r="E30" s="70">
        <f t="shared" si="5"/>
        <v>100000</v>
      </c>
      <c r="F30" s="70">
        <v>0</v>
      </c>
      <c r="G30" s="70">
        <v>0</v>
      </c>
      <c r="H30" s="70">
        <v>0</v>
      </c>
      <c r="I30" s="70">
        <v>0</v>
      </c>
      <c r="J30" s="70">
        <v>0</v>
      </c>
      <c r="K30" s="70">
        <v>0</v>
      </c>
      <c r="L30" s="70">
        <v>0</v>
      </c>
      <c r="M30" s="70">
        <v>0</v>
      </c>
      <c r="N30" s="70">
        <v>0</v>
      </c>
      <c r="O30" s="67">
        <f t="shared" si="3"/>
        <v>100000</v>
      </c>
    </row>
    <row r="31" spans="1:15" s="4" customFormat="1" x14ac:dyDescent="0.2">
      <c r="A31" s="47" t="s">
        <v>52</v>
      </c>
      <c r="B31" s="25" t="s">
        <v>51</v>
      </c>
      <c r="C31" s="70">
        <v>12000000</v>
      </c>
      <c r="D31" s="70">
        <v>-2000000</v>
      </c>
      <c r="E31" s="70">
        <f t="shared" si="5"/>
        <v>10000000</v>
      </c>
      <c r="F31" s="70">
        <v>0</v>
      </c>
      <c r="G31" s="70">
        <v>0</v>
      </c>
      <c r="H31" s="70">
        <v>0</v>
      </c>
      <c r="I31" s="70">
        <v>0</v>
      </c>
      <c r="J31" s="70">
        <v>0</v>
      </c>
      <c r="K31" s="70">
        <v>0</v>
      </c>
      <c r="L31" s="70">
        <v>0</v>
      </c>
      <c r="M31" s="70">
        <v>0</v>
      </c>
      <c r="N31" s="70">
        <v>0</v>
      </c>
      <c r="O31" s="67">
        <f t="shared" si="3"/>
        <v>10000000</v>
      </c>
    </row>
    <row r="32" spans="1:15" s="4" customFormat="1" x14ac:dyDescent="0.2">
      <c r="A32" s="47" t="s">
        <v>58</v>
      </c>
      <c r="B32" s="25" t="s">
        <v>57</v>
      </c>
      <c r="C32" s="70">
        <v>3000000</v>
      </c>
      <c r="D32" s="70">
        <v>-1400000</v>
      </c>
      <c r="E32" s="70">
        <f t="shared" si="5"/>
        <v>1600000</v>
      </c>
      <c r="F32" s="70">
        <v>0</v>
      </c>
      <c r="G32" s="70">
        <v>15744.41</v>
      </c>
      <c r="H32" s="70">
        <v>21000</v>
      </c>
      <c r="I32" s="70">
        <v>35350</v>
      </c>
      <c r="J32" s="70">
        <v>274657.5</v>
      </c>
      <c r="K32" s="70">
        <v>65207.5</v>
      </c>
      <c r="L32" s="70">
        <v>460335.5</v>
      </c>
      <c r="M32" s="70">
        <v>127579.51</v>
      </c>
      <c r="N32" s="70">
        <v>103141.75</v>
      </c>
      <c r="O32" s="67">
        <f t="shared" si="3"/>
        <v>600125.58000000007</v>
      </c>
    </row>
    <row r="33" spans="1:15" x14ac:dyDescent="0.2">
      <c r="A33" s="47" t="s">
        <v>297</v>
      </c>
      <c r="B33" s="25" t="s">
        <v>298</v>
      </c>
      <c r="C33" s="70">
        <v>2000000</v>
      </c>
      <c r="D33" s="70">
        <v>-1500000</v>
      </c>
      <c r="E33" s="70">
        <f t="shared" si="5"/>
        <v>500000</v>
      </c>
      <c r="F33" s="70">
        <v>0</v>
      </c>
      <c r="G33" s="70">
        <v>0</v>
      </c>
      <c r="H33" s="70">
        <v>0</v>
      </c>
      <c r="I33" s="70">
        <v>0</v>
      </c>
      <c r="J33" s="70">
        <v>0</v>
      </c>
      <c r="K33" s="70">
        <v>0</v>
      </c>
      <c r="L33" s="70">
        <v>0</v>
      </c>
      <c r="M33" s="70">
        <v>0</v>
      </c>
      <c r="N33" s="70">
        <v>0</v>
      </c>
      <c r="O33" s="67">
        <f t="shared" si="3"/>
        <v>500000</v>
      </c>
    </row>
    <row r="34" spans="1:15" s="4" customFormat="1" x14ac:dyDescent="0.2">
      <c r="A34" s="47" t="s">
        <v>62</v>
      </c>
      <c r="B34" s="25" t="s">
        <v>61</v>
      </c>
      <c r="C34" s="70">
        <v>1979818</v>
      </c>
      <c r="D34" s="70">
        <v>-1979818</v>
      </c>
      <c r="E34" s="70">
        <f t="shared" si="5"/>
        <v>0</v>
      </c>
      <c r="F34" s="70">
        <v>0</v>
      </c>
      <c r="G34" s="70">
        <v>0</v>
      </c>
      <c r="H34" s="70">
        <v>0</v>
      </c>
      <c r="I34" s="70">
        <v>0</v>
      </c>
      <c r="J34" s="70">
        <v>0</v>
      </c>
      <c r="K34" s="70">
        <v>0</v>
      </c>
      <c r="L34" s="70">
        <v>0</v>
      </c>
      <c r="M34" s="70">
        <v>0</v>
      </c>
      <c r="N34" s="70">
        <v>0</v>
      </c>
      <c r="O34" s="67">
        <f t="shared" si="3"/>
        <v>0</v>
      </c>
    </row>
    <row r="35" spans="1:15" x14ac:dyDescent="0.2">
      <c r="A35" s="47" t="s">
        <v>67</v>
      </c>
      <c r="B35" s="25" t="s">
        <v>68</v>
      </c>
      <c r="C35" s="70">
        <v>820181</v>
      </c>
      <c r="D35" s="70">
        <v>-752000</v>
      </c>
      <c r="E35" s="70">
        <f t="shared" si="5"/>
        <v>68181</v>
      </c>
      <c r="F35" s="70">
        <v>0</v>
      </c>
      <c r="G35" s="70">
        <v>0</v>
      </c>
      <c r="H35" s="70">
        <v>0</v>
      </c>
      <c r="I35" s="70">
        <v>0</v>
      </c>
      <c r="J35" s="70">
        <v>0</v>
      </c>
      <c r="K35" s="70">
        <v>0</v>
      </c>
      <c r="L35" s="70">
        <v>0</v>
      </c>
      <c r="M35" s="70">
        <v>0</v>
      </c>
      <c r="N35" s="70">
        <v>0</v>
      </c>
      <c r="O35" s="67">
        <f t="shared" si="3"/>
        <v>68181</v>
      </c>
    </row>
    <row r="36" spans="1:15" s="4" customFormat="1" x14ac:dyDescent="0.2">
      <c r="A36" s="47" t="s">
        <v>316</v>
      </c>
      <c r="B36" s="25" t="s">
        <v>317</v>
      </c>
      <c r="C36" s="70">
        <v>0</v>
      </c>
      <c r="D36" s="70">
        <v>118000</v>
      </c>
      <c r="E36" s="70">
        <f t="shared" si="5"/>
        <v>118000</v>
      </c>
      <c r="F36" s="70">
        <v>0</v>
      </c>
      <c r="G36" s="70">
        <v>0</v>
      </c>
      <c r="H36" s="70">
        <v>116820</v>
      </c>
      <c r="I36" s="70">
        <v>0</v>
      </c>
      <c r="J36" s="70">
        <v>0</v>
      </c>
      <c r="K36" s="70">
        <v>0</v>
      </c>
      <c r="L36" s="70">
        <v>0</v>
      </c>
      <c r="M36" s="70">
        <v>0</v>
      </c>
      <c r="N36" s="70">
        <v>0</v>
      </c>
      <c r="O36" s="67">
        <f t="shared" si="3"/>
        <v>1180</v>
      </c>
    </row>
    <row r="37" spans="1:15" x14ac:dyDescent="0.2">
      <c r="A37" s="47" t="s">
        <v>71</v>
      </c>
      <c r="B37" s="25" t="s">
        <v>72</v>
      </c>
      <c r="C37" s="70">
        <v>0</v>
      </c>
      <c r="D37" s="70">
        <v>1185842.71</v>
      </c>
      <c r="E37" s="70">
        <f t="shared" si="5"/>
        <v>1185842.71</v>
      </c>
      <c r="F37" s="70">
        <v>0</v>
      </c>
      <c r="G37" s="70">
        <v>0</v>
      </c>
      <c r="H37" s="70">
        <v>0</v>
      </c>
      <c r="I37" s="70">
        <v>0</v>
      </c>
      <c r="J37" s="70">
        <v>0</v>
      </c>
      <c r="K37" s="70">
        <v>0</v>
      </c>
      <c r="L37" s="70">
        <v>0</v>
      </c>
      <c r="M37" s="70">
        <v>0</v>
      </c>
      <c r="N37" s="70">
        <v>0</v>
      </c>
      <c r="O37" s="67">
        <f t="shared" si="3"/>
        <v>1185842.71</v>
      </c>
    </row>
    <row r="38" spans="1:15" s="4" customFormat="1" x14ac:dyDescent="0.2">
      <c r="A38" s="47" t="s">
        <v>81</v>
      </c>
      <c r="B38" s="25" t="s">
        <v>82</v>
      </c>
      <c r="C38" s="70">
        <v>300000</v>
      </c>
      <c r="D38" s="70">
        <v>0</v>
      </c>
      <c r="E38" s="70">
        <f t="shared" si="5"/>
        <v>300000</v>
      </c>
      <c r="F38" s="70">
        <v>0</v>
      </c>
      <c r="G38" s="70">
        <v>0</v>
      </c>
      <c r="H38" s="70">
        <v>0</v>
      </c>
      <c r="I38" s="70">
        <v>0</v>
      </c>
      <c r="J38" s="70">
        <v>0</v>
      </c>
      <c r="K38" s="70">
        <v>0</v>
      </c>
      <c r="L38" s="70">
        <v>0</v>
      </c>
      <c r="M38" s="70">
        <v>0</v>
      </c>
      <c r="N38" s="70">
        <v>0</v>
      </c>
      <c r="O38" s="67">
        <f t="shared" si="3"/>
        <v>300000</v>
      </c>
    </row>
    <row r="39" spans="1:15" s="4" customFormat="1" x14ac:dyDescent="0.2">
      <c r="A39" s="47" t="s">
        <v>83</v>
      </c>
      <c r="B39" s="86" t="s">
        <v>84</v>
      </c>
      <c r="C39" s="70">
        <v>0</v>
      </c>
      <c r="D39" s="70">
        <v>420000</v>
      </c>
      <c r="E39" s="70">
        <f t="shared" si="5"/>
        <v>420000</v>
      </c>
      <c r="F39" s="70"/>
      <c r="G39" s="70"/>
      <c r="H39" s="70"/>
      <c r="I39" s="70"/>
      <c r="J39" s="70"/>
      <c r="K39" s="70"/>
      <c r="L39" s="70"/>
      <c r="M39" s="70"/>
      <c r="N39" s="70"/>
      <c r="O39" s="67"/>
    </row>
    <row r="40" spans="1:15" x14ac:dyDescent="0.2">
      <c r="A40" s="47" t="s">
        <v>318</v>
      </c>
      <c r="B40" s="25" t="s">
        <v>319</v>
      </c>
      <c r="C40" s="70">
        <v>1000000</v>
      </c>
      <c r="D40" s="70">
        <v>-965038.2</v>
      </c>
      <c r="E40" s="70">
        <f t="shared" si="5"/>
        <v>34961.800000000047</v>
      </c>
      <c r="F40" s="70">
        <v>0</v>
      </c>
      <c r="G40" s="70">
        <v>0</v>
      </c>
      <c r="H40" s="70">
        <v>0</v>
      </c>
      <c r="I40" s="70">
        <v>0</v>
      </c>
      <c r="J40" s="70">
        <v>0</v>
      </c>
      <c r="K40" s="70">
        <v>0</v>
      </c>
      <c r="L40" s="70">
        <v>0</v>
      </c>
      <c r="M40" s="70">
        <v>0</v>
      </c>
      <c r="N40" s="70">
        <v>0</v>
      </c>
      <c r="O40" s="67">
        <f t="shared" si="3"/>
        <v>34961.800000000047</v>
      </c>
    </row>
    <row r="41" spans="1:15" x14ac:dyDescent="0.2">
      <c r="A41" s="47" t="s">
        <v>85</v>
      </c>
      <c r="B41" s="25" t="s">
        <v>86</v>
      </c>
      <c r="C41" s="70">
        <v>0</v>
      </c>
      <c r="D41" s="70">
        <v>4000</v>
      </c>
      <c r="E41" s="70">
        <f t="shared" si="5"/>
        <v>4000</v>
      </c>
      <c r="F41" s="70"/>
      <c r="G41" s="70"/>
      <c r="H41" s="70"/>
      <c r="I41" s="70"/>
      <c r="J41" s="70"/>
      <c r="K41" s="70"/>
      <c r="L41" s="70"/>
      <c r="M41" s="70"/>
      <c r="N41" s="70"/>
      <c r="O41" s="67"/>
    </row>
    <row r="42" spans="1:15" s="4" customFormat="1" x14ac:dyDescent="0.2">
      <c r="A42" s="47" t="s">
        <v>89</v>
      </c>
      <c r="B42" s="25" t="s">
        <v>90</v>
      </c>
      <c r="C42" s="70">
        <v>600000</v>
      </c>
      <c r="D42" s="70">
        <v>390000</v>
      </c>
      <c r="E42" s="70">
        <f t="shared" si="5"/>
        <v>990000</v>
      </c>
      <c r="F42" s="70">
        <v>0</v>
      </c>
      <c r="G42" s="70">
        <v>0</v>
      </c>
      <c r="H42" s="70">
        <v>0</v>
      </c>
      <c r="I42" s="70">
        <v>0</v>
      </c>
      <c r="J42" s="70">
        <v>0</v>
      </c>
      <c r="K42" s="70">
        <v>0</v>
      </c>
      <c r="L42" s="70">
        <v>0</v>
      </c>
      <c r="M42" s="70">
        <v>0</v>
      </c>
      <c r="N42" s="70">
        <v>0</v>
      </c>
      <c r="O42" s="67">
        <f t="shared" si="3"/>
        <v>990000</v>
      </c>
    </row>
    <row r="43" spans="1:15" s="4" customFormat="1" x14ac:dyDescent="0.2">
      <c r="A43" s="47" t="s">
        <v>93</v>
      </c>
      <c r="B43" s="25" t="s">
        <v>94</v>
      </c>
      <c r="C43" s="70">
        <v>0</v>
      </c>
      <c r="D43" s="70">
        <v>495000</v>
      </c>
      <c r="E43" s="70">
        <f t="shared" si="5"/>
        <v>495000</v>
      </c>
      <c r="F43" s="70"/>
      <c r="G43" s="70"/>
      <c r="H43" s="70"/>
      <c r="I43" s="70"/>
      <c r="J43" s="70"/>
      <c r="K43" s="70"/>
      <c r="L43" s="70"/>
      <c r="M43" s="70"/>
      <c r="N43" s="70"/>
      <c r="O43" s="67"/>
    </row>
    <row r="44" spans="1:15" s="4" customFormat="1" x14ac:dyDescent="0.2">
      <c r="A44" s="47" t="s">
        <v>99</v>
      </c>
      <c r="B44" s="25" t="s">
        <v>100</v>
      </c>
      <c r="C44" s="70">
        <v>2000000</v>
      </c>
      <c r="D44" s="70">
        <v>-100000</v>
      </c>
      <c r="E44" s="70">
        <f t="shared" si="5"/>
        <v>1900000</v>
      </c>
      <c r="F44" s="70">
        <v>0</v>
      </c>
      <c r="G44" s="70">
        <v>0</v>
      </c>
      <c r="H44" s="70">
        <v>0</v>
      </c>
      <c r="I44" s="70">
        <v>0</v>
      </c>
      <c r="J44" s="70">
        <v>0</v>
      </c>
      <c r="K44" s="70">
        <v>0</v>
      </c>
      <c r="L44" s="70">
        <v>0</v>
      </c>
      <c r="M44" s="70">
        <v>0</v>
      </c>
      <c r="N44" s="70">
        <v>0</v>
      </c>
      <c r="O44" s="67">
        <f t="shared" si="3"/>
        <v>1900000</v>
      </c>
    </row>
    <row r="45" spans="1:15" s="4" customFormat="1" x14ac:dyDescent="0.2">
      <c r="A45" s="47" t="s">
        <v>113</v>
      </c>
      <c r="B45" s="25" t="s">
        <v>112</v>
      </c>
      <c r="C45" s="70">
        <v>600000</v>
      </c>
      <c r="D45" s="70">
        <v>300000</v>
      </c>
      <c r="E45" s="70">
        <f t="shared" si="5"/>
        <v>900000</v>
      </c>
      <c r="F45" s="70">
        <v>0</v>
      </c>
      <c r="G45" s="70">
        <v>0</v>
      </c>
      <c r="H45" s="70">
        <v>0</v>
      </c>
      <c r="I45" s="70">
        <v>0</v>
      </c>
      <c r="J45" s="70">
        <v>0</v>
      </c>
      <c r="K45" s="70">
        <v>0</v>
      </c>
      <c r="L45" s="70">
        <v>0</v>
      </c>
      <c r="M45" s="70">
        <v>0</v>
      </c>
      <c r="N45" s="70">
        <v>0</v>
      </c>
      <c r="O45" s="67">
        <f t="shared" si="3"/>
        <v>900000</v>
      </c>
    </row>
    <row r="46" spans="1:15" s="4" customFormat="1" x14ac:dyDescent="0.2">
      <c r="A46" s="47" t="s">
        <v>114</v>
      </c>
      <c r="B46" s="25" t="s">
        <v>115</v>
      </c>
      <c r="C46" s="70">
        <v>400000</v>
      </c>
      <c r="D46" s="70">
        <v>400000</v>
      </c>
      <c r="E46" s="70">
        <f t="shared" si="5"/>
        <v>800000</v>
      </c>
      <c r="F46" s="70">
        <v>0</v>
      </c>
      <c r="G46" s="70">
        <v>0</v>
      </c>
      <c r="H46" s="70">
        <v>0</v>
      </c>
      <c r="I46" s="70">
        <v>0</v>
      </c>
      <c r="J46" s="70">
        <v>0</v>
      </c>
      <c r="K46" s="70">
        <v>0</v>
      </c>
      <c r="L46" s="70">
        <v>0</v>
      </c>
      <c r="M46" s="70">
        <v>0</v>
      </c>
      <c r="N46" s="70">
        <v>0</v>
      </c>
      <c r="O46" s="67">
        <f t="shared" si="3"/>
        <v>800000</v>
      </c>
    </row>
    <row r="47" spans="1:15" s="4" customFormat="1" x14ac:dyDescent="0.2">
      <c r="A47" s="47" t="s">
        <v>117</v>
      </c>
      <c r="B47" s="25" t="s">
        <v>116</v>
      </c>
      <c r="C47" s="70">
        <v>0</v>
      </c>
      <c r="D47" s="70">
        <v>34000</v>
      </c>
      <c r="E47" s="70">
        <f t="shared" si="5"/>
        <v>34000</v>
      </c>
      <c r="F47" s="70"/>
      <c r="G47" s="70"/>
      <c r="H47" s="70"/>
      <c r="I47" s="70"/>
      <c r="J47" s="70"/>
      <c r="K47" s="70"/>
      <c r="L47" s="70"/>
      <c r="M47" s="70"/>
      <c r="N47" s="70"/>
      <c r="O47" s="67"/>
    </row>
    <row r="48" spans="1:15" x14ac:dyDescent="0.2">
      <c r="A48" s="47" t="s">
        <v>121</v>
      </c>
      <c r="B48" s="25" t="s">
        <v>120</v>
      </c>
      <c r="C48" s="70">
        <v>3600</v>
      </c>
      <c r="D48" s="70">
        <v>0</v>
      </c>
      <c r="E48" s="70">
        <f t="shared" si="5"/>
        <v>3600</v>
      </c>
      <c r="F48" s="70">
        <v>0</v>
      </c>
      <c r="G48" s="70">
        <v>0</v>
      </c>
      <c r="H48" s="70">
        <v>0</v>
      </c>
      <c r="I48" s="70">
        <v>0</v>
      </c>
      <c r="J48" s="70">
        <v>0</v>
      </c>
      <c r="K48" s="70">
        <v>0</v>
      </c>
      <c r="L48" s="70">
        <v>0</v>
      </c>
      <c r="M48" s="70">
        <v>0</v>
      </c>
      <c r="N48" s="70">
        <v>0</v>
      </c>
      <c r="O48" s="67">
        <f t="shared" si="3"/>
        <v>3600</v>
      </c>
    </row>
    <row r="49" spans="1:15" x14ac:dyDescent="0.2">
      <c r="A49" s="47" t="s">
        <v>125</v>
      </c>
      <c r="B49" s="25" t="s">
        <v>124</v>
      </c>
      <c r="C49" s="70">
        <v>0</v>
      </c>
      <c r="D49" s="70">
        <v>21000</v>
      </c>
      <c r="E49" s="70">
        <f t="shared" si="5"/>
        <v>21000</v>
      </c>
      <c r="F49" s="70"/>
      <c r="G49" s="70"/>
      <c r="H49" s="70"/>
      <c r="I49" s="70"/>
      <c r="J49" s="70"/>
      <c r="K49" s="70"/>
      <c r="L49" s="70"/>
      <c r="M49" s="70"/>
      <c r="N49" s="70"/>
      <c r="O49" s="67"/>
    </row>
    <row r="50" spans="1:15" s="4" customFormat="1" x14ac:dyDescent="0.2">
      <c r="A50" s="47" t="s">
        <v>131</v>
      </c>
      <c r="B50" s="25" t="s">
        <v>130</v>
      </c>
      <c r="C50" s="70">
        <v>199330</v>
      </c>
      <c r="D50" s="70">
        <v>-76550</v>
      </c>
      <c r="E50" s="70">
        <f t="shared" si="5"/>
        <v>122780</v>
      </c>
      <c r="F50" s="70">
        <v>0</v>
      </c>
      <c r="G50" s="70">
        <v>0</v>
      </c>
      <c r="H50" s="70">
        <v>0</v>
      </c>
      <c r="I50" s="70">
        <v>0</v>
      </c>
      <c r="J50" s="70">
        <v>0</v>
      </c>
      <c r="K50" s="70">
        <v>0</v>
      </c>
      <c r="L50" s="70">
        <v>0</v>
      </c>
      <c r="M50" s="70">
        <v>0</v>
      </c>
      <c r="N50" s="70">
        <v>0</v>
      </c>
      <c r="O50" s="67">
        <f t="shared" si="3"/>
        <v>122780</v>
      </c>
    </row>
    <row r="51" spans="1:15" s="4" customFormat="1" x14ac:dyDescent="0.2">
      <c r="A51" s="47" t="s">
        <v>142</v>
      </c>
      <c r="B51" s="25" t="s">
        <v>143</v>
      </c>
      <c r="C51" s="70">
        <v>0</v>
      </c>
      <c r="D51" s="70">
        <v>1800</v>
      </c>
      <c r="E51" s="70">
        <f t="shared" si="5"/>
        <v>1800</v>
      </c>
      <c r="F51" s="70"/>
      <c r="G51" s="70"/>
      <c r="H51" s="70"/>
      <c r="I51" s="70"/>
      <c r="J51" s="70"/>
      <c r="K51" s="70"/>
      <c r="L51" s="70"/>
      <c r="M51" s="70"/>
      <c r="N51" s="70"/>
      <c r="O51" s="67"/>
    </row>
    <row r="52" spans="1:15" s="4" customFormat="1" x14ac:dyDescent="0.2">
      <c r="A52" s="47" t="s">
        <v>150</v>
      </c>
      <c r="B52" s="25" t="s">
        <v>151</v>
      </c>
      <c r="C52" s="70">
        <v>0</v>
      </c>
      <c r="D52" s="70">
        <v>124000</v>
      </c>
      <c r="E52" s="70">
        <f t="shared" si="5"/>
        <v>124000</v>
      </c>
      <c r="F52" s="70"/>
      <c r="G52" s="70"/>
      <c r="H52" s="70"/>
      <c r="I52" s="70"/>
      <c r="J52" s="70"/>
      <c r="K52" s="70"/>
      <c r="L52" s="70"/>
      <c r="M52" s="70"/>
      <c r="N52" s="70"/>
      <c r="O52" s="67"/>
    </row>
    <row r="53" spans="1:15" x14ac:dyDescent="0.2">
      <c r="A53" s="47" t="s">
        <v>152</v>
      </c>
      <c r="B53" s="25" t="s">
        <v>153</v>
      </c>
      <c r="C53" s="70">
        <v>901</v>
      </c>
      <c r="D53" s="70">
        <v>9000</v>
      </c>
      <c r="E53" s="70">
        <f t="shared" si="5"/>
        <v>9901</v>
      </c>
      <c r="F53" s="70">
        <v>0</v>
      </c>
      <c r="G53" s="70">
        <v>0</v>
      </c>
      <c r="H53" s="70">
        <v>0</v>
      </c>
      <c r="I53" s="70">
        <v>0</v>
      </c>
      <c r="J53" s="70">
        <v>0</v>
      </c>
      <c r="K53" s="70">
        <v>0</v>
      </c>
      <c r="L53" s="70">
        <v>0</v>
      </c>
      <c r="M53" s="70">
        <v>0</v>
      </c>
      <c r="N53" s="70">
        <v>0</v>
      </c>
      <c r="O53" s="67">
        <f t="shared" si="3"/>
        <v>9901</v>
      </c>
    </row>
    <row r="54" spans="1:15" s="4" customFormat="1" x14ac:dyDescent="0.2">
      <c r="A54" s="47" t="s">
        <v>154</v>
      </c>
      <c r="B54" s="25" t="s">
        <v>155</v>
      </c>
      <c r="C54" s="70">
        <v>41956</v>
      </c>
      <c r="D54" s="70">
        <v>0</v>
      </c>
      <c r="E54" s="70">
        <f t="shared" si="5"/>
        <v>41956</v>
      </c>
      <c r="F54" s="70">
        <v>0</v>
      </c>
      <c r="G54" s="70">
        <v>0</v>
      </c>
      <c r="H54" s="70">
        <v>0</v>
      </c>
      <c r="I54" s="70">
        <v>0</v>
      </c>
      <c r="J54" s="70">
        <v>0</v>
      </c>
      <c r="K54" s="70">
        <v>0</v>
      </c>
      <c r="L54" s="70">
        <v>0</v>
      </c>
      <c r="M54" s="70">
        <v>0</v>
      </c>
      <c r="N54" s="70">
        <v>0</v>
      </c>
      <c r="O54" s="67">
        <f t="shared" si="3"/>
        <v>41956</v>
      </c>
    </row>
    <row r="55" spans="1:15" x14ac:dyDescent="0.2">
      <c r="A55" s="47" t="s">
        <v>160</v>
      </c>
      <c r="B55" s="25" t="s">
        <v>161</v>
      </c>
      <c r="C55" s="70">
        <v>7489250</v>
      </c>
      <c r="D55" s="70">
        <v>0</v>
      </c>
      <c r="E55" s="70">
        <f t="shared" si="5"/>
        <v>7489250</v>
      </c>
      <c r="F55" s="70">
        <v>0</v>
      </c>
      <c r="G55" s="70">
        <v>0</v>
      </c>
      <c r="H55" s="70">
        <v>0</v>
      </c>
      <c r="I55" s="70">
        <v>0</v>
      </c>
      <c r="J55" s="70">
        <v>0</v>
      </c>
      <c r="K55" s="70">
        <v>0</v>
      </c>
      <c r="L55" s="70">
        <v>0</v>
      </c>
      <c r="M55" s="70">
        <v>0</v>
      </c>
      <c r="N55" s="70">
        <v>0</v>
      </c>
      <c r="O55" s="67">
        <f t="shared" si="3"/>
        <v>7489250</v>
      </c>
    </row>
    <row r="56" spans="1:15" s="4" customFormat="1" x14ac:dyDescent="0.2">
      <c r="A56" s="47" t="s">
        <v>176</v>
      </c>
      <c r="B56" s="25" t="s">
        <v>177</v>
      </c>
      <c r="C56" s="70">
        <v>29856</v>
      </c>
      <c r="D56" s="70">
        <v>415000</v>
      </c>
      <c r="E56" s="70">
        <f t="shared" si="5"/>
        <v>444856</v>
      </c>
      <c r="F56" s="70">
        <v>0</v>
      </c>
      <c r="G56" s="70">
        <v>0</v>
      </c>
      <c r="H56" s="70">
        <v>0</v>
      </c>
      <c r="I56" s="70">
        <v>0</v>
      </c>
      <c r="J56" s="70">
        <v>0</v>
      </c>
      <c r="K56" s="70">
        <v>0</v>
      </c>
      <c r="L56" s="70">
        <v>0</v>
      </c>
      <c r="M56" s="70">
        <v>0</v>
      </c>
      <c r="N56" s="70">
        <v>0</v>
      </c>
      <c r="O56" s="67">
        <f t="shared" si="3"/>
        <v>444856</v>
      </c>
    </row>
    <row r="57" spans="1:15" x14ac:dyDescent="0.2">
      <c r="A57" s="47" t="s">
        <v>179</v>
      </c>
      <c r="B57" s="25" t="s">
        <v>178</v>
      </c>
      <c r="C57" s="70">
        <v>400000</v>
      </c>
      <c r="D57" s="70">
        <v>-123000</v>
      </c>
      <c r="E57" s="70">
        <f t="shared" si="5"/>
        <v>277000</v>
      </c>
      <c r="F57" s="70">
        <v>0</v>
      </c>
      <c r="G57" s="70">
        <v>0</v>
      </c>
      <c r="H57" s="70">
        <v>0</v>
      </c>
      <c r="I57" s="70">
        <v>0</v>
      </c>
      <c r="J57" s="70">
        <v>0</v>
      </c>
      <c r="K57" s="70">
        <v>0</v>
      </c>
      <c r="L57" s="70">
        <v>0</v>
      </c>
      <c r="M57" s="70">
        <v>0</v>
      </c>
      <c r="N57" s="70">
        <v>0</v>
      </c>
      <c r="O57" s="67">
        <f t="shared" si="3"/>
        <v>277000</v>
      </c>
    </row>
    <row r="58" spans="1:15" s="4" customFormat="1" x14ac:dyDescent="0.2">
      <c r="A58" s="47" t="s">
        <v>180</v>
      </c>
      <c r="B58" s="25" t="s">
        <v>181</v>
      </c>
      <c r="C58" s="70">
        <v>600000</v>
      </c>
      <c r="D58" s="70">
        <v>-585000</v>
      </c>
      <c r="E58" s="70">
        <f t="shared" si="5"/>
        <v>15000</v>
      </c>
      <c r="F58" s="70">
        <v>0</v>
      </c>
      <c r="G58" s="70">
        <v>0</v>
      </c>
      <c r="H58" s="70">
        <v>0</v>
      </c>
      <c r="I58" s="70">
        <v>0</v>
      </c>
      <c r="J58" s="70">
        <v>0</v>
      </c>
      <c r="K58" s="70">
        <v>0</v>
      </c>
      <c r="L58" s="70">
        <v>0</v>
      </c>
      <c r="M58" s="70">
        <v>0</v>
      </c>
      <c r="N58" s="70">
        <v>0</v>
      </c>
      <c r="O58" s="67">
        <f t="shared" si="3"/>
        <v>15000</v>
      </c>
    </row>
    <row r="59" spans="1:15" x14ac:dyDescent="0.2">
      <c r="A59" s="47" t="s">
        <v>182</v>
      </c>
      <c r="B59" s="25" t="s">
        <v>183</v>
      </c>
      <c r="C59" s="70">
        <v>0</v>
      </c>
      <c r="D59" s="70">
        <v>50000</v>
      </c>
      <c r="E59" s="70">
        <f t="shared" si="5"/>
        <v>50000</v>
      </c>
      <c r="F59" s="70">
        <v>0</v>
      </c>
      <c r="G59" s="70">
        <v>0</v>
      </c>
      <c r="H59" s="70">
        <v>0</v>
      </c>
      <c r="I59" s="70">
        <v>32313.119999999999</v>
      </c>
      <c r="J59" s="70">
        <v>0</v>
      </c>
      <c r="K59" s="70">
        <v>0</v>
      </c>
      <c r="L59" s="70">
        <v>0</v>
      </c>
      <c r="M59" s="70">
        <v>0</v>
      </c>
      <c r="N59" s="70">
        <v>0</v>
      </c>
      <c r="O59" s="67">
        <f t="shared" si="3"/>
        <v>17686.88</v>
      </c>
    </row>
    <row r="60" spans="1:15" x14ac:dyDescent="0.2">
      <c r="A60" s="47" t="s">
        <v>185</v>
      </c>
      <c r="B60" s="25" t="s">
        <v>392</v>
      </c>
      <c r="C60" s="70">
        <v>0</v>
      </c>
      <c r="D60" s="70">
        <v>6000</v>
      </c>
      <c r="E60" s="70">
        <f>+D60+C60</f>
        <v>6000</v>
      </c>
      <c r="F60" s="70"/>
      <c r="G60" s="70"/>
      <c r="H60" s="70"/>
      <c r="I60" s="70"/>
      <c r="J60" s="70"/>
      <c r="K60" s="70"/>
      <c r="L60" s="70"/>
      <c r="M60" s="70"/>
      <c r="N60" s="70">
        <v>0</v>
      </c>
      <c r="O60" s="67">
        <f t="shared" si="3"/>
        <v>6000</v>
      </c>
    </row>
    <row r="61" spans="1:15" x14ac:dyDescent="0.2">
      <c r="A61" s="47" t="s">
        <v>187</v>
      </c>
      <c r="B61" s="25" t="s">
        <v>186</v>
      </c>
      <c r="C61" s="70">
        <v>0</v>
      </c>
      <c r="D61" s="70">
        <v>2500</v>
      </c>
      <c r="E61" s="70">
        <f>+D61+C61</f>
        <v>2500</v>
      </c>
      <c r="F61" s="70"/>
      <c r="G61" s="70"/>
      <c r="H61" s="70"/>
      <c r="I61" s="70"/>
      <c r="J61" s="70"/>
      <c r="K61" s="70"/>
      <c r="L61" s="70"/>
      <c r="M61" s="70"/>
      <c r="N61" s="70"/>
      <c r="O61" s="67">
        <f t="shared" si="3"/>
        <v>2500</v>
      </c>
    </row>
    <row r="62" spans="1:15" x14ac:dyDescent="0.2">
      <c r="A62" s="47" t="s">
        <v>189</v>
      </c>
      <c r="B62" s="25" t="s">
        <v>188</v>
      </c>
      <c r="C62" s="70">
        <v>0</v>
      </c>
      <c r="D62" s="70">
        <v>15000</v>
      </c>
      <c r="E62" s="70">
        <f>+D62+C62</f>
        <v>15000</v>
      </c>
      <c r="F62" s="70"/>
      <c r="G62" s="70"/>
      <c r="H62" s="70"/>
      <c r="I62" s="70"/>
      <c r="J62" s="70"/>
      <c r="K62" s="70"/>
      <c r="L62" s="70"/>
      <c r="M62" s="70"/>
      <c r="N62" s="70"/>
      <c r="O62" s="67">
        <f t="shared" si="3"/>
        <v>15000</v>
      </c>
    </row>
    <row r="63" spans="1:15" s="4" customFormat="1" x14ac:dyDescent="0.2">
      <c r="A63" s="47" t="s">
        <v>191</v>
      </c>
      <c r="B63" s="25" t="s">
        <v>190</v>
      </c>
      <c r="C63" s="70">
        <v>262468</v>
      </c>
      <c r="D63" s="70">
        <v>212700</v>
      </c>
      <c r="E63" s="70">
        <f t="shared" si="5"/>
        <v>475168</v>
      </c>
      <c r="F63" s="70">
        <v>0</v>
      </c>
      <c r="G63" s="70">
        <v>0</v>
      </c>
      <c r="H63" s="70">
        <v>0</v>
      </c>
      <c r="I63" s="70">
        <v>0</v>
      </c>
      <c r="J63" s="70">
        <v>0</v>
      </c>
      <c r="K63" s="70">
        <v>0</v>
      </c>
      <c r="L63" s="70">
        <v>0</v>
      </c>
      <c r="M63" s="70">
        <v>0</v>
      </c>
      <c r="N63" s="70">
        <v>0</v>
      </c>
      <c r="O63" s="67">
        <f t="shared" si="3"/>
        <v>475168</v>
      </c>
    </row>
    <row r="64" spans="1:15" s="4" customFormat="1" x14ac:dyDescent="0.2">
      <c r="A64" s="47" t="s">
        <v>192</v>
      </c>
      <c r="B64" s="25" t="s">
        <v>193</v>
      </c>
      <c r="C64" s="70">
        <v>0</v>
      </c>
      <c r="D64" s="70">
        <v>72150</v>
      </c>
      <c r="E64" s="70">
        <f t="shared" si="5"/>
        <v>72150</v>
      </c>
      <c r="F64" s="70"/>
      <c r="G64" s="70"/>
      <c r="H64" s="70"/>
      <c r="I64" s="70"/>
      <c r="J64" s="70"/>
      <c r="K64" s="70"/>
      <c r="L64" s="70"/>
      <c r="M64" s="70"/>
      <c r="N64" s="70"/>
      <c r="O64" s="67"/>
    </row>
    <row r="65" spans="1:15" s="4" customFormat="1" x14ac:dyDescent="0.2">
      <c r="A65" s="47" t="s">
        <v>194</v>
      </c>
      <c r="B65" s="25" t="s">
        <v>195</v>
      </c>
      <c r="C65" s="70">
        <v>103103</v>
      </c>
      <c r="D65" s="70">
        <v>324100</v>
      </c>
      <c r="E65" s="70">
        <f t="shared" si="5"/>
        <v>427203</v>
      </c>
      <c r="F65" s="70">
        <v>0</v>
      </c>
      <c r="G65" s="70">
        <v>0</v>
      </c>
      <c r="H65" s="70">
        <v>0</v>
      </c>
      <c r="I65" s="70">
        <v>0</v>
      </c>
      <c r="J65" s="70">
        <v>0</v>
      </c>
      <c r="K65" s="70">
        <v>0</v>
      </c>
      <c r="L65" s="70">
        <v>0</v>
      </c>
      <c r="M65" s="70">
        <v>0</v>
      </c>
      <c r="N65" s="70">
        <v>0</v>
      </c>
      <c r="O65" s="67">
        <f t="shared" si="3"/>
        <v>427203</v>
      </c>
    </row>
    <row r="66" spans="1:15" s="4" customFormat="1" x14ac:dyDescent="0.2">
      <c r="A66" s="47" t="s">
        <v>201</v>
      </c>
      <c r="B66" s="25" t="s">
        <v>202</v>
      </c>
      <c r="C66" s="70">
        <v>0</v>
      </c>
      <c r="D66" s="70">
        <v>20000</v>
      </c>
      <c r="E66" s="70">
        <f t="shared" si="5"/>
        <v>20000</v>
      </c>
      <c r="F66" s="70"/>
      <c r="G66" s="70"/>
      <c r="H66" s="70"/>
      <c r="I66" s="70"/>
      <c r="J66" s="70"/>
      <c r="K66" s="70"/>
      <c r="L66" s="70"/>
      <c r="M66" s="70"/>
      <c r="N66" s="70"/>
      <c r="O66" s="67"/>
    </row>
    <row r="67" spans="1:15" x14ac:dyDescent="0.2">
      <c r="A67" s="47" t="s">
        <v>205</v>
      </c>
      <c r="B67" s="25" t="s">
        <v>206</v>
      </c>
      <c r="C67" s="70">
        <v>700000</v>
      </c>
      <c r="D67" s="70">
        <v>-445542.71</v>
      </c>
      <c r="E67" s="70">
        <f t="shared" si="5"/>
        <v>254457.28999999998</v>
      </c>
      <c r="F67" s="70">
        <v>0</v>
      </c>
      <c r="G67" s="70">
        <v>0</v>
      </c>
      <c r="H67" s="70">
        <v>0</v>
      </c>
      <c r="I67" s="70">
        <v>0</v>
      </c>
      <c r="J67" s="70">
        <v>0</v>
      </c>
      <c r="K67" s="70">
        <v>0</v>
      </c>
      <c r="L67" s="70">
        <v>0</v>
      </c>
      <c r="M67" s="70">
        <v>0</v>
      </c>
      <c r="N67" s="70">
        <v>0</v>
      </c>
      <c r="O67" s="67">
        <f t="shared" si="3"/>
        <v>254457.28999999998</v>
      </c>
    </row>
    <row r="68" spans="1:15" x14ac:dyDescent="0.2">
      <c r="A68" s="47" t="s">
        <v>208</v>
      </c>
      <c r="B68" s="25" t="s">
        <v>207</v>
      </c>
      <c r="C68" s="70">
        <v>1631103</v>
      </c>
      <c r="D68" s="70">
        <v>724000</v>
      </c>
      <c r="E68" s="70">
        <f t="shared" si="5"/>
        <v>2355103</v>
      </c>
      <c r="F68" s="70">
        <v>0</v>
      </c>
      <c r="G68" s="70">
        <v>0</v>
      </c>
      <c r="H68" s="70">
        <v>0</v>
      </c>
      <c r="I68" s="70">
        <v>0</v>
      </c>
      <c r="J68" s="70">
        <v>0</v>
      </c>
      <c r="K68" s="71">
        <v>120881.56</v>
      </c>
      <c r="L68" s="71">
        <v>0</v>
      </c>
      <c r="M68" s="71">
        <v>0</v>
      </c>
      <c r="N68" s="70">
        <v>937708.39</v>
      </c>
      <c r="O68" s="67">
        <f t="shared" si="3"/>
        <v>2234221.44</v>
      </c>
    </row>
    <row r="69" spans="1:15" x14ac:dyDescent="0.2">
      <c r="A69" s="47" t="s">
        <v>212</v>
      </c>
      <c r="B69" s="25" t="s">
        <v>211</v>
      </c>
      <c r="C69" s="70">
        <v>1800000</v>
      </c>
      <c r="D69" s="70">
        <v>573000</v>
      </c>
      <c r="E69" s="70">
        <f t="shared" si="5"/>
        <v>2373000</v>
      </c>
      <c r="F69" s="70">
        <v>0</v>
      </c>
      <c r="G69" s="70">
        <v>0</v>
      </c>
      <c r="H69" s="70">
        <v>0</v>
      </c>
      <c r="I69" s="70">
        <v>1334236.81</v>
      </c>
      <c r="J69" s="70">
        <v>0</v>
      </c>
      <c r="K69" s="70">
        <v>0</v>
      </c>
      <c r="L69" s="70">
        <v>0</v>
      </c>
      <c r="M69" s="70">
        <v>0</v>
      </c>
      <c r="N69" s="70">
        <v>0</v>
      </c>
      <c r="O69" s="67">
        <f t="shared" si="3"/>
        <v>1038763.19</v>
      </c>
    </row>
    <row r="70" spans="1:15" x14ac:dyDescent="0.2">
      <c r="A70" s="47" t="s">
        <v>217</v>
      </c>
      <c r="B70" s="25" t="s">
        <v>218</v>
      </c>
      <c r="C70" s="70">
        <v>0</v>
      </c>
      <c r="D70" s="70">
        <v>270000</v>
      </c>
      <c r="E70" s="70">
        <f t="shared" si="5"/>
        <v>270000</v>
      </c>
      <c r="F70" s="70"/>
      <c r="G70" s="70"/>
      <c r="H70" s="70"/>
      <c r="I70" s="70"/>
      <c r="J70" s="70"/>
      <c r="K70" s="70"/>
      <c r="L70" s="70">
        <v>0</v>
      </c>
      <c r="M70" s="70"/>
      <c r="N70" s="70">
        <v>0</v>
      </c>
      <c r="O70" s="67">
        <f t="shared" si="3"/>
        <v>270000</v>
      </c>
    </row>
    <row r="71" spans="1:15" s="4" customFormat="1" x14ac:dyDescent="0.2">
      <c r="A71" s="47" t="s">
        <v>230</v>
      </c>
      <c r="B71" s="25" t="s">
        <v>229</v>
      </c>
      <c r="C71" s="70">
        <v>10000000</v>
      </c>
      <c r="D71" s="70">
        <v>-229000</v>
      </c>
      <c r="E71" s="70">
        <f t="shared" si="5"/>
        <v>9771000</v>
      </c>
      <c r="F71" s="70">
        <v>0</v>
      </c>
      <c r="G71" s="70">
        <v>0</v>
      </c>
      <c r="H71" s="70">
        <v>0</v>
      </c>
      <c r="I71" s="70">
        <v>0</v>
      </c>
      <c r="J71" s="70">
        <v>0</v>
      </c>
      <c r="K71" s="70">
        <v>0</v>
      </c>
      <c r="L71" s="70">
        <v>0</v>
      </c>
      <c r="M71" s="70">
        <v>0</v>
      </c>
      <c r="N71" s="70">
        <v>0</v>
      </c>
      <c r="O71" s="67">
        <f t="shared" si="3"/>
        <v>9771000</v>
      </c>
    </row>
    <row r="72" spans="1:15" x14ac:dyDescent="0.2">
      <c r="A72" s="47" t="s">
        <v>240</v>
      </c>
      <c r="B72" s="25" t="s">
        <v>241</v>
      </c>
      <c r="C72" s="70">
        <v>1000000</v>
      </c>
      <c r="D72" s="70">
        <v>500000</v>
      </c>
      <c r="E72" s="70">
        <f t="shared" si="5"/>
        <v>1500000</v>
      </c>
      <c r="F72" s="70">
        <v>0</v>
      </c>
      <c r="G72" s="70">
        <v>0</v>
      </c>
      <c r="H72" s="70">
        <v>0</v>
      </c>
      <c r="I72" s="70">
        <v>0</v>
      </c>
      <c r="J72" s="70">
        <v>0</v>
      </c>
      <c r="K72" s="70">
        <v>0</v>
      </c>
      <c r="L72" s="70">
        <v>0</v>
      </c>
      <c r="M72" s="70">
        <v>0</v>
      </c>
      <c r="N72" s="70">
        <v>0</v>
      </c>
      <c r="O72" s="67">
        <f t="shared" si="3"/>
        <v>1500000</v>
      </c>
    </row>
    <row r="73" spans="1:15" s="4" customFormat="1" x14ac:dyDescent="0.2">
      <c r="A73" s="45" t="s">
        <v>309</v>
      </c>
      <c r="B73" s="46" t="s">
        <v>11</v>
      </c>
      <c r="C73" s="68">
        <f>+SUM(C74:C217)</f>
        <v>3605218413</v>
      </c>
      <c r="D73" s="68">
        <f>+ SUM(D74:D217)</f>
        <v>-38640420.001000002</v>
      </c>
      <c r="E73" s="68">
        <f>+SUM(E74:E217)</f>
        <v>3566577992.999001</v>
      </c>
      <c r="F73" s="68">
        <f>+SUM(F74:F217)</f>
        <v>218905118.24999997</v>
      </c>
      <c r="G73" s="68">
        <f>+SUM(G74:G217)</f>
        <v>228269804.81999996</v>
      </c>
      <c r="H73" s="68">
        <f t="shared" ref="H73:I73" si="6">+SUM(H74:H217)</f>
        <v>247332235.28</v>
      </c>
      <c r="I73" s="68">
        <f t="shared" si="6"/>
        <v>315809027.91000003</v>
      </c>
      <c r="J73" s="68">
        <f>+SUM(J74:J217)</f>
        <v>230425381.34999999</v>
      </c>
      <c r="K73" s="68">
        <f>+SUM(K74:K217)</f>
        <v>274628503.02999991</v>
      </c>
      <c r="L73" s="68">
        <f>+SUM(L74:L217)</f>
        <v>268364435.23000002</v>
      </c>
      <c r="M73" s="68">
        <f>+SUM(M74:M217)</f>
        <v>247769704.06000003</v>
      </c>
      <c r="N73" s="68">
        <f>+SUM(N74:N217)</f>
        <v>250238143.90000013</v>
      </c>
      <c r="O73" s="67">
        <f t="shared" si="3"/>
        <v>1535073783.069001</v>
      </c>
    </row>
    <row r="74" spans="1:15" x14ac:dyDescent="0.2">
      <c r="A74" s="47" t="s">
        <v>12</v>
      </c>
      <c r="B74" s="25" t="s">
        <v>13</v>
      </c>
      <c r="C74" s="70">
        <v>1021102270</v>
      </c>
      <c r="D74" s="70">
        <v>-1084670</v>
      </c>
      <c r="E74" s="70">
        <f>+C74+D74</f>
        <v>1020017600</v>
      </c>
      <c r="F74" s="70">
        <v>84156872.200000003</v>
      </c>
      <c r="G74" s="70">
        <v>83151222.620000005</v>
      </c>
      <c r="H74" s="70">
        <v>82980042.200000003</v>
      </c>
      <c r="I74" s="70">
        <v>83702441.450000003</v>
      </c>
      <c r="J74" s="70">
        <v>83634339.859999999</v>
      </c>
      <c r="K74" s="70">
        <v>83318266.790000007</v>
      </c>
      <c r="L74" s="70">
        <v>84229591.180000007</v>
      </c>
      <c r="M74" s="70">
        <v>83697822.450000003</v>
      </c>
      <c r="N74" s="70">
        <v>83843821.530000001</v>
      </c>
      <c r="O74" s="67">
        <f t="shared" si="3"/>
        <v>351147001.24999982</v>
      </c>
    </row>
    <row r="75" spans="1:15" s="4" customFormat="1" x14ac:dyDescent="0.2">
      <c r="A75" s="47" t="s">
        <v>14</v>
      </c>
      <c r="B75" s="25" t="s">
        <v>15</v>
      </c>
      <c r="C75" s="70">
        <v>132000000</v>
      </c>
      <c r="D75" s="70">
        <v>16630400</v>
      </c>
      <c r="E75" s="70">
        <f t="shared" ref="E75:E138" si="7">+C75+D75</f>
        <v>148630400</v>
      </c>
      <c r="F75" s="70">
        <v>11764200</v>
      </c>
      <c r="G75" s="70">
        <v>11173000</v>
      </c>
      <c r="H75" s="70">
        <v>11493500</v>
      </c>
      <c r="I75" s="70">
        <v>11902100</v>
      </c>
      <c r="J75" s="70">
        <v>11789100</v>
      </c>
      <c r="K75" s="70">
        <v>11816600</v>
      </c>
      <c r="L75" s="70">
        <v>11924100</v>
      </c>
      <c r="M75" s="70">
        <v>11846300</v>
      </c>
      <c r="N75" s="70">
        <v>12043800</v>
      </c>
      <c r="O75" s="67">
        <f t="shared" si="3"/>
        <v>54921500</v>
      </c>
    </row>
    <row r="76" spans="1:15" x14ac:dyDescent="0.2">
      <c r="A76" s="47" t="s">
        <v>16</v>
      </c>
      <c r="B76" s="25" t="s">
        <v>17</v>
      </c>
      <c r="C76" s="70">
        <v>893725730</v>
      </c>
      <c r="D76" s="70">
        <v>-5725730</v>
      </c>
      <c r="E76" s="70">
        <f t="shared" si="7"/>
        <v>888000000</v>
      </c>
      <c r="F76" s="70">
        <v>73838955</v>
      </c>
      <c r="G76" s="70">
        <v>73232955</v>
      </c>
      <c r="H76" s="70">
        <v>73569454.989999995</v>
      </c>
      <c r="I76" s="70">
        <v>73683955</v>
      </c>
      <c r="J76" s="70">
        <v>73913955</v>
      </c>
      <c r="K76" s="70">
        <v>73843977.5</v>
      </c>
      <c r="L76" s="70">
        <v>73787910.840000004</v>
      </c>
      <c r="M76" s="70">
        <v>73813877.5</v>
      </c>
      <c r="N76" s="70">
        <v>74317210.829999998</v>
      </c>
      <c r="O76" s="67">
        <f t="shared" si="3"/>
        <v>298314959.16999996</v>
      </c>
    </row>
    <row r="77" spans="1:15" s="4" customFormat="1" x14ac:dyDescent="0.2">
      <c r="A77" s="47" t="s">
        <v>18</v>
      </c>
      <c r="B77" s="25" t="s">
        <v>19</v>
      </c>
      <c r="C77" s="70">
        <v>172122383</v>
      </c>
      <c r="D77" s="70">
        <v>0</v>
      </c>
      <c r="E77" s="70">
        <f t="shared" si="7"/>
        <v>172122383</v>
      </c>
      <c r="F77" s="70">
        <v>0</v>
      </c>
      <c r="G77" s="70">
        <v>0</v>
      </c>
      <c r="H77" s="70">
        <v>26666.67</v>
      </c>
      <c r="I77" s="70">
        <v>0</v>
      </c>
      <c r="J77" s="70">
        <v>0</v>
      </c>
      <c r="K77" s="70">
        <v>0</v>
      </c>
      <c r="L77" s="70">
        <v>0</v>
      </c>
      <c r="M77" s="70">
        <v>0</v>
      </c>
      <c r="N77" s="70">
        <v>0</v>
      </c>
      <c r="O77" s="67">
        <f t="shared" si="3"/>
        <v>172095716.33000001</v>
      </c>
    </row>
    <row r="78" spans="1:15" x14ac:dyDescent="0.2">
      <c r="A78" s="47" t="s">
        <v>270</v>
      </c>
      <c r="B78" s="25" t="s">
        <v>20</v>
      </c>
      <c r="C78" s="70">
        <v>1000000</v>
      </c>
      <c r="D78" s="70">
        <v>0</v>
      </c>
      <c r="E78" s="70">
        <f t="shared" si="7"/>
        <v>1000000</v>
      </c>
      <c r="F78" s="70">
        <v>0</v>
      </c>
      <c r="G78" s="70">
        <v>0</v>
      </c>
      <c r="H78" s="70">
        <v>0</v>
      </c>
      <c r="I78" s="70">
        <v>546146.74</v>
      </c>
      <c r="J78" s="70">
        <v>0</v>
      </c>
      <c r="K78" s="70">
        <v>0</v>
      </c>
      <c r="L78" s="70">
        <v>0</v>
      </c>
      <c r="M78" s="70">
        <v>0</v>
      </c>
      <c r="N78" s="70">
        <v>0</v>
      </c>
      <c r="O78" s="67">
        <f t="shared" si="3"/>
        <v>453853.26</v>
      </c>
    </row>
    <row r="79" spans="1:15" s="4" customFormat="1" x14ac:dyDescent="0.2">
      <c r="A79" s="47" t="s">
        <v>21</v>
      </c>
      <c r="B79" s="25" t="s">
        <v>22</v>
      </c>
      <c r="C79" s="70">
        <v>11000000</v>
      </c>
      <c r="D79" s="70">
        <v>0</v>
      </c>
      <c r="E79" s="70">
        <f t="shared" si="7"/>
        <v>11000000</v>
      </c>
      <c r="F79" s="70">
        <v>0</v>
      </c>
      <c r="G79" s="70">
        <v>150000</v>
      </c>
      <c r="H79" s="70">
        <v>1674984</v>
      </c>
      <c r="I79" s="70">
        <v>1167600</v>
      </c>
      <c r="J79" s="70">
        <v>1441910</v>
      </c>
      <c r="K79" s="70">
        <v>1741400</v>
      </c>
      <c r="L79" s="70">
        <v>80000</v>
      </c>
      <c r="M79" s="70">
        <v>0</v>
      </c>
      <c r="N79" s="70">
        <v>466300</v>
      </c>
      <c r="O79" s="67">
        <f t="shared" si="3"/>
        <v>4744106</v>
      </c>
    </row>
    <row r="80" spans="1:15" x14ac:dyDescent="0.2">
      <c r="A80" s="47" t="s">
        <v>23</v>
      </c>
      <c r="B80" s="25" t="s">
        <v>24</v>
      </c>
      <c r="C80" s="70">
        <v>14000000</v>
      </c>
      <c r="D80" s="70">
        <v>-2000000</v>
      </c>
      <c r="E80" s="70">
        <f t="shared" si="7"/>
        <v>12000000</v>
      </c>
      <c r="F80" s="70">
        <v>0</v>
      </c>
      <c r="G80" s="70">
        <v>115420.17</v>
      </c>
      <c r="H80" s="70">
        <v>3101900.84</v>
      </c>
      <c r="I80" s="70">
        <v>852707.43</v>
      </c>
      <c r="J80" s="70">
        <v>1370581.46</v>
      </c>
      <c r="K80" s="70">
        <v>1600811.48</v>
      </c>
      <c r="L80" s="70">
        <v>78449.47</v>
      </c>
      <c r="M80" s="70">
        <v>0</v>
      </c>
      <c r="N80" s="70">
        <v>1485791.39</v>
      </c>
      <c r="O80" s="67">
        <f t="shared" si="3"/>
        <v>4880129.1500000013</v>
      </c>
    </row>
    <row r="81" spans="1:15" s="4" customFormat="1" x14ac:dyDescent="0.2">
      <c r="A81" s="47" t="s">
        <v>25</v>
      </c>
      <c r="B81" s="25" t="s">
        <v>26</v>
      </c>
      <c r="C81" s="70">
        <v>20000000</v>
      </c>
      <c r="D81" s="70">
        <v>0</v>
      </c>
      <c r="E81" s="70">
        <f t="shared" si="7"/>
        <v>20000000</v>
      </c>
      <c r="F81" s="70">
        <v>448969.16</v>
      </c>
      <c r="G81" s="70">
        <v>1101855.8799999999</v>
      </c>
      <c r="H81" s="70">
        <v>782066.27</v>
      </c>
      <c r="I81" s="70">
        <v>1004110.7</v>
      </c>
      <c r="J81" s="70">
        <v>1098186.2</v>
      </c>
      <c r="K81" s="70">
        <v>1297614.7</v>
      </c>
      <c r="L81" s="70">
        <v>1475945.85</v>
      </c>
      <c r="M81" s="70">
        <v>100974.36</v>
      </c>
      <c r="N81" s="70">
        <v>1179995.56</v>
      </c>
      <c r="O81" s="67">
        <f t="shared" si="3"/>
        <v>12690276.880000005</v>
      </c>
    </row>
    <row r="82" spans="1:15" x14ac:dyDescent="0.2">
      <c r="A82" s="47" t="s">
        <v>27</v>
      </c>
      <c r="B82" s="25" t="s">
        <v>28</v>
      </c>
      <c r="C82" s="70">
        <v>1000000</v>
      </c>
      <c r="D82" s="70">
        <v>0</v>
      </c>
      <c r="E82" s="70">
        <f t="shared" si="7"/>
        <v>1000000</v>
      </c>
      <c r="F82" s="70">
        <v>70000</v>
      </c>
      <c r="G82" s="70">
        <v>70000</v>
      </c>
      <c r="H82" s="70">
        <v>70000</v>
      </c>
      <c r="I82" s="70">
        <v>70000</v>
      </c>
      <c r="J82" s="70">
        <v>70000</v>
      </c>
      <c r="K82" s="70">
        <v>70000</v>
      </c>
      <c r="L82" s="70">
        <v>70000</v>
      </c>
      <c r="M82" s="70">
        <v>70000</v>
      </c>
      <c r="N82" s="70">
        <v>70000</v>
      </c>
      <c r="O82" s="67">
        <f t="shared" si="3"/>
        <v>440000</v>
      </c>
    </row>
    <row r="83" spans="1:15" s="4" customFormat="1" x14ac:dyDescent="0.2">
      <c r="A83" s="47" t="s">
        <v>29</v>
      </c>
      <c r="B83" s="25" t="s">
        <v>30</v>
      </c>
      <c r="C83" s="70">
        <v>78000000</v>
      </c>
      <c r="D83" s="70">
        <v>0</v>
      </c>
      <c r="E83" s="70">
        <f t="shared" si="7"/>
        <v>78000000</v>
      </c>
      <c r="F83" s="70">
        <v>5718730</v>
      </c>
      <c r="G83" s="70">
        <v>5708730</v>
      </c>
      <c r="H83" s="70">
        <v>5716730</v>
      </c>
      <c r="I83" s="70">
        <v>5673730</v>
      </c>
      <c r="J83" s="70">
        <v>5697730</v>
      </c>
      <c r="K83" s="70">
        <v>5679730</v>
      </c>
      <c r="L83" s="70">
        <v>5754730</v>
      </c>
      <c r="M83" s="70">
        <v>5860380</v>
      </c>
      <c r="N83" s="70">
        <v>6210380</v>
      </c>
      <c r="O83" s="67">
        <f t="shared" si="3"/>
        <v>32189510</v>
      </c>
    </row>
    <row r="84" spans="1:15" s="4" customFormat="1" x14ac:dyDescent="0.2">
      <c r="A84" s="47" t="s">
        <v>31</v>
      </c>
      <c r="B84" s="25" t="s">
        <v>32</v>
      </c>
      <c r="C84" s="70">
        <v>85569000</v>
      </c>
      <c r="D84" s="70">
        <v>-5272891.97</v>
      </c>
      <c r="E84" s="70">
        <f t="shared" si="7"/>
        <v>80296108.030000001</v>
      </c>
      <c r="F84" s="70">
        <v>0</v>
      </c>
      <c r="G84" s="70">
        <v>0</v>
      </c>
      <c r="H84" s="70">
        <v>0</v>
      </c>
      <c r="I84" s="70">
        <v>78673875.030000001</v>
      </c>
      <c r="J84" s="70">
        <v>69073.89</v>
      </c>
      <c r="K84" s="70">
        <v>0</v>
      </c>
      <c r="L84" s="70">
        <v>591583.32999999996</v>
      </c>
      <c r="M84" s="70">
        <v>24587.5</v>
      </c>
      <c r="N84" s="70">
        <v>0</v>
      </c>
      <c r="O84" s="67">
        <f t="shared" si="3"/>
        <v>936988.28000000014</v>
      </c>
    </row>
    <row r="85" spans="1:15" x14ac:dyDescent="0.2">
      <c r="A85" s="47" t="s">
        <v>33</v>
      </c>
      <c r="B85" s="25" t="s">
        <v>34</v>
      </c>
      <c r="C85" s="70">
        <v>85569000</v>
      </c>
      <c r="D85" s="70">
        <v>8137250</v>
      </c>
      <c r="E85" s="70">
        <f t="shared" si="7"/>
        <v>93706250</v>
      </c>
      <c r="F85" s="70">
        <v>0</v>
      </c>
      <c r="G85" s="70">
        <v>0</v>
      </c>
      <c r="H85" s="70">
        <v>0</v>
      </c>
      <c r="I85" s="70">
        <v>0</v>
      </c>
      <c r="J85" s="70">
        <v>0</v>
      </c>
      <c r="K85" s="70">
        <v>50250</v>
      </c>
      <c r="L85" s="70">
        <v>0</v>
      </c>
      <c r="M85" s="70">
        <v>56000</v>
      </c>
      <c r="N85" s="70">
        <v>0</v>
      </c>
      <c r="O85" s="67">
        <f t="shared" si="3"/>
        <v>93600000</v>
      </c>
    </row>
    <row r="86" spans="1:15" x14ac:dyDescent="0.2">
      <c r="A86" s="47" t="s">
        <v>303</v>
      </c>
      <c r="B86" s="25" t="s">
        <v>304</v>
      </c>
      <c r="C86" s="70">
        <v>0</v>
      </c>
      <c r="D86" s="70">
        <v>0</v>
      </c>
      <c r="E86" s="70">
        <f t="shared" si="7"/>
        <v>0</v>
      </c>
      <c r="F86" s="70">
        <v>0</v>
      </c>
      <c r="G86" s="70">
        <v>0</v>
      </c>
      <c r="H86" s="70">
        <v>0</v>
      </c>
      <c r="I86" s="70">
        <v>0</v>
      </c>
      <c r="J86" s="70">
        <v>0</v>
      </c>
      <c r="K86" s="70">
        <v>0</v>
      </c>
      <c r="L86" s="70">
        <v>0</v>
      </c>
      <c r="M86" s="70">
        <v>0</v>
      </c>
      <c r="N86" s="70">
        <v>0</v>
      </c>
      <c r="O86" s="67">
        <f t="shared" si="3"/>
        <v>0</v>
      </c>
    </row>
    <row r="87" spans="1:15" s="4" customFormat="1" x14ac:dyDescent="0.2">
      <c r="A87" s="47" t="s">
        <v>271</v>
      </c>
      <c r="B87" s="25" t="s">
        <v>280</v>
      </c>
      <c r="C87" s="70">
        <v>15380000</v>
      </c>
      <c r="D87" s="70">
        <v>-11074358.029999999</v>
      </c>
      <c r="E87" s="70">
        <f t="shared" si="7"/>
        <v>4305641.9700000007</v>
      </c>
      <c r="F87" s="70">
        <v>0</v>
      </c>
      <c r="G87" s="70">
        <v>0</v>
      </c>
      <c r="H87" s="70">
        <v>0</v>
      </c>
      <c r="I87" s="70">
        <v>0</v>
      </c>
      <c r="J87" s="70">
        <v>0</v>
      </c>
      <c r="K87" s="70">
        <v>0</v>
      </c>
      <c r="L87" s="70">
        <v>0</v>
      </c>
      <c r="M87" s="70">
        <v>0</v>
      </c>
      <c r="N87" s="70">
        <v>0</v>
      </c>
      <c r="O87" s="67">
        <f t="shared" si="3"/>
        <v>4305641.9700000007</v>
      </c>
    </row>
    <row r="88" spans="1:15" x14ac:dyDescent="0.2">
      <c r="A88" s="47" t="s">
        <v>36</v>
      </c>
      <c r="B88" s="25" t="s">
        <v>35</v>
      </c>
      <c r="C88" s="70">
        <v>135761305</v>
      </c>
      <c r="D88" s="70">
        <v>0</v>
      </c>
      <c r="E88" s="70">
        <f t="shared" si="7"/>
        <v>135761305</v>
      </c>
      <c r="F88" s="70">
        <v>11181755.1</v>
      </c>
      <c r="G88" s="70">
        <v>11067489.17</v>
      </c>
      <c r="H88" s="70">
        <v>11079210.310000001</v>
      </c>
      <c r="I88" s="70">
        <v>11151639.1</v>
      </c>
      <c r="J88" s="70">
        <v>11163117.710000001</v>
      </c>
      <c r="K88" s="70">
        <v>11135746.74</v>
      </c>
      <c r="L88" s="70">
        <v>11196384.470000001</v>
      </c>
      <c r="M88" s="70">
        <v>11160523.130000001</v>
      </c>
      <c r="N88" s="70">
        <v>11206560.75</v>
      </c>
      <c r="O88" s="67">
        <f t="shared" ref="O88:O151" si="8">+E88-F88-G88-H88-I88-J88-K88-L88-M88</f>
        <v>46625439.270000018</v>
      </c>
    </row>
    <row r="89" spans="1:15" s="4" customFormat="1" x14ac:dyDescent="0.2">
      <c r="A89" s="47" t="s">
        <v>38</v>
      </c>
      <c r="B89" s="25" t="s">
        <v>37</v>
      </c>
      <c r="C89" s="70">
        <v>135952788</v>
      </c>
      <c r="D89" s="70">
        <v>0</v>
      </c>
      <c r="E89" s="70">
        <f t="shared" si="7"/>
        <v>135952788</v>
      </c>
      <c r="F89" s="70">
        <v>11217702.939999999</v>
      </c>
      <c r="G89" s="70">
        <v>11103275.82</v>
      </c>
      <c r="H89" s="70">
        <v>11115013.539999999</v>
      </c>
      <c r="I89" s="70">
        <v>11174433.369999999</v>
      </c>
      <c r="J89" s="70">
        <v>11185928.17</v>
      </c>
      <c r="K89" s="70">
        <v>11158518.58</v>
      </c>
      <c r="L89" s="70">
        <v>11219241.890000001</v>
      </c>
      <c r="M89" s="70">
        <v>11183329.939999999</v>
      </c>
      <c r="N89" s="70">
        <v>11229432.550000001</v>
      </c>
      <c r="O89" s="67">
        <f t="shared" si="8"/>
        <v>46595343.750000015</v>
      </c>
    </row>
    <row r="90" spans="1:15" x14ac:dyDescent="0.2">
      <c r="A90" s="47" t="s">
        <v>40</v>
      </c>
      <c r="B90" s="25" t="s">
        <v>39</v>
      </c>
      <c r="C90" s="70">
        <v>21063108</v>
      </c>
      <c r="D90" s="70">
        <v>0</v>
      </c>
      <c r="E90" s="70">
        <f t="shared" si="7"/>
        <v>21063108</v>
      </c>
      <c r="F90" s="70">
        <v>1677107.15</v>
      </c>
      <c r="G90" s="70">
        <v>1657895.99</v>
      </c>
      <c r="H90" s="70">
        <v>1660048.74</v>
      </c>
      <c r="I90" s="70">
        <v>1680887.29</v>
      </c>
      <c r="J90" s="70">
        <v>1682558.18</v>
      </c>
      <c r="K90" s="70">
        <v>1678750.56</v>
      </c>
      <c r="L90" s="70">
        <v>1688158.4</v>
      </c>
      <c r="M90" s="70">
        <v>1682795.89</v>
      </c>
      <c r="N90" s="70">
        <v>1689608.55</v>
      </c>
      <c r="O90" s="67">
        <f t="shared" si="8"/>
        <v>7654905.8000000017</v>
      </c>
    </row>
    <row r="91" spans="1:15" s="4" customFormat="1" x14ac:dyDescent="0.2">
      <c r="A91" s="47" t="s">
        <v>42</v>
      </c>
      <c r="B91" s="25" t="s">
        <v>41</v>
      </c>
      <c r="C91" s="70">
        <v>96846513</v>
      </c>
      <c r="D91" s="70">
        <v>-8866000</v>
      </c>
      <c r="E91" s="70">
        <f t="shared" si="7"/>
        <v>87980513</v>
      </c>
      <c r="F91" s="70">
        <v>6451863.5700000003</v>
      </c>
      <c r="G91" s="70">
        <v>6645088.79</v>
      </c>
      <c r="H91" s="70">
        <v>6331582.0800000001</v>
      </c>
      <c r="I91" s="70">
        <v>6386126.0599999996</v>
      </c>
      <c r="J91" s="70">
        <v>6015174.04</v>
      </c>
      <c r="K91" s="70">
        <v>6273741.5599999996</v>
      </c>
      <c r="L91" s="70">
        <v>6267804.5999999996</v>
      </c>
      <c r="M91" s="70">
        <v>6282832.2800000003</v>
      </c>
      <c r="N91" s="70">
        <v>7191416.4100000001</v>
      </c>
      <c r="O91" s="67">
        <f t="shared" si="8"/>
        <v>37326300.019999996</v>
      </c>
    </row>
    <row r="92" spans="1:15" x14ac:dyDescent="0.2">
      <c r="A92" s="47" t="s">
        <v>44</v>
      </c>
      <c r="B92" s="25" t="s">
        <v>43</v>
      </c>
      <c r="C92" s="70">
        <v>61881437</v>
      </c>
      <c r="D92" s="70">
        <v>-9438020</v>
      </c>
      <c r="E92" s="70">
        <f t="shared" si="7"/>
        <v>52443417</v>
      </c>
      <c r="F92" s="70">
        <v>3172656.9</v>
      </c>
      <c r="G92" s="70">
        <v>3444660.03</v>
      </c>
      <c r="H92" s="70">
        <v>2551792.88</v>
      </c>
      <c r="I92" s="70">
        <v>2913430.75</v>
      </c>
      <c r="J92" s="70">
        <v>2212313</v>
      </c>
      <c r="K92" s="70">
        <v>3817582.2</v>
      </c>
      <c r="L92" s="70">
        <v>2096525.9</v>
      </c>
      <c r="M92" s="70">
        <v>2285704.7200000002</v>
      </c>
      <c r="N92" s="70">
        <v>2580487.9</v>
      </c>
      <c r="O92" s="67">
        <f t="shared" si="8"/>
        <v>29948750.619999997</v>
      </c>
    </row>
    <row r="93" spans="1:15" s="4" customFormat="1" x14ac:dyDescent="0.2">
      <c r="A93" s="47" t="s">
        <v>45</v>
      </c>
      <c r="B93" s="25" t="s">
        <v>46</v>
      </c>
      <c r="C93" s="70">
        <v>62112774</v>
      </c>
      <c r="D93" s="70">
        <v>-13230566.57</v>
      </c>
      <c r="E93" s="70">
        <f t="shared" si="7"/>
        <v>48882207.43</v>
      </c>
      <c r="F93" s="70">
        <v>3153731.1</v>
      </c>
      <c r="G93" s="70">
        <v>2959596.66</v>
      </c>
      <c r="H93" s="70">
        <v>2855461.26</v>
      </c>
      <c r="I93" s="70">
        <v>3001269.76</v>
      </c>
      <c r="J93" s="70">
        <v>3004129.79</v>
      </c>
      <c r="K93" s="70">
        <v>3819280.54</v>
      </c>
      <c r="L93" s="70">
        <v>3689574.94</v>
      </c>
      <c r="M93" s="70">
        <v>3268498.55</v>
      </c>
      <c r="N93" s="70">
        <v>4479475.6500000004</v>
      </c>
      <c r="O93" s="67">
        <f t="shared" si="8"/>
        <v>23130664.830000006</v>
      </c>
    </row>
    <row r="94" spans="1:15" s="4" customFormat="1" x14ac:dyDescent="0.2">
      <c r="A94" s="47" t="s">
        <v>48</v>
      </c>
      <c r="B94" s="25" t="s">
        <v>47</v>
      </c>
      <c r="C94" s="70">
        <v>338000</v>
      </c>
      <c r="D94" s="70">
        <v>0</v>
      </c>
      <c r="E94" s="70">
        <f t="shared" si="7"/>
        <v>338000</v>
      </c>
      <c r="F94" s="70">
        <v>0</v>
      </c>
      <c r="G94" s="70">
        <v>0</v>
      </c>
      <c r="H94" s="70">
        <v>120103</v>
      </c>
      <c r="I94" s="70">
        <v>0</v>
      </c>
      <c r="J94" s="70">
        <v>93351.4</v>
      </c>
      <c r="K94" s="70">
        <v>0</v>
      </c>
      <c r="L94" s="70">
        <v>0</v>
      </c>
      <c r="M94" s="70">
        <v>0</v>
      </c>
      <c r="N94" s="70">
        <v>0</v>
      </c>
      <c r="O94" s="67">
        <f t="shared" si="8"/>
        <v>124545.60000000001</v>
      </c>
    </row>
    <row r="95" spans="1:15" s="4" customFormat="1" x14ac:dyDescent="0.2">
      <c r="A95" s="47" t="s">
        <v>50</v>
      </c>
      <c r="B95" s="25" t="s">
        <v>49</v>
      </c>
      <c r="C95" s="70">
        <v>338000</v>
      </c>
      <c r="D95" s="70">
        <v>0</v>
      </c>
      <c r="E95" s="70">
        <f t="shared" si="7"/>
        <v>338000</v>
      </c>
      <c r="F95" s="70">
        <v>0</v>
      </c>
      <c r="G95" s="70">
        <v>69446</v>
      </c>
      <c r="H95" s="70">
        <v>20500</v>
      </c>
      <c r="I95" s="70">
        <v>0</v>
      </c>
      <c r="J95" s="70">
        <v>0</v>
      </c>
      <c r="K95" s="70">
        <v>0</v>
      </c>
      <c r="L95" s="70">
        <v>0</v>
      </c>
      <c r="M95" s="70">
        <v>0</v>
      </c>
      <c r="N95" s="70">
        <v>0</v>
      </c>
      <c r="O95" s="67">
        <f t="shared" si="8"/>
        <v>248054</v>
      </c>
    </row>
    <row r="96" spans="1:15" x14ac:dyDescent="0.2">
      <c r="A96" s="47" t="s">
        <v>52</v>
      </c>
      <c r="B96" s="25" t="s">
        <v>51</v>
      </c>
      <c r="C96" s="70">
        <v>10000000</v>
      </c>
      <c r="D96" s="70">
        <v>7400000</v>
      </c>
      <c r="E96" s="70">
        <f t="shared" si="7"/>
        <v>17400000</v>
      </c>
      <c r="F96" s="70">
        <v>200000</v>
      </c>
      <c r="G96" s="70">
        <v>0</v>
      </c>
      <c r="H96" s="70">
        <v>247800</v>
      </c>
      <c r="I96" s="70">
        <v>0</v>
      </c>
      <c r="J96" s="70">
        <v>0</v>
      </c>
      <c r="K96" s="70">
        <v>0</v>
      </c>
      <c r="L96" s="70">
        <v>123900</v>
      </c>
      <c r="M96" s="70">
        <v>82539.98</v>
      </c>
      <c r="N96" s="70">
        <v>3032600</v>
      </c>
      <c r="O96" s="67">
        <f t="shared" si="8"/>
        <v>16745760.02</v>
      </c>
    </row>
    <row r="97" spans="1:15" s="4" customFormat="1" x14ac:dyDescent="0.2">
      <c r="A97" s="47" t="s">
        <v>53</v>
      </c>
      <c r="B97" s="25" t="s">
        <v>54</v>
      </c>
      <c r="C97" s="70">
        <v>1800000</v>
      </c>
      <c r="D97" s="70">
        <v>0</v>
      </c>
      <c r="E97" s="70">
        <f t="shared" si="7"/>
        <v>1800000</v>
      </c>
      <c r="F97" s="70">
        <v>0</v>
      </c>
      <c r="G97" s="70">
        <v>0</v>
      </c>
      <c r="H97" s="70">
        <v>111348.93</v>
      </c>
      <c r="I97" s="70">
        <v>222697.86</v>
      </c>
      <c r="J97" s="70">
        <v>0</v>
      </c>
      <c r="K97" s="70">
        <v>111348.93</v>
      </c>
      <c r="L97" s="70">
        <v>0</v>
      </c>
      <c r="M97" s="70">
        <v>0</v>
      </c>
      <c r="N97" s="70">
        <v>0</v>
      </c>
      <c r="O97" s="67">
        <f t="shared" si="8"/>
        <v>1354604.28</v>
      </c>
    </row>
    <row r="98" spans="1:15" s="4" customFormat="1" x14ac:dyDescent="0.2">
      <c r="A98" s="47" t="s">
        <v>56</v>
      </c>
      <c r="B98" s="25" t="s">
        <v>55</v>
      </c>
      <c r="C98" s="70">
        <v>1500000</v>
      </c>
      <c r="D98" s="70">
        <v>-1100000</v>
      </c>
      <c r="E98" s="70">
        <f t="shared" si="7"/>
        <v>400000</v>
      </c>
      <c r="F98" s="70">
        <v>0</v>
      </c>
      <c r="G98" s="70">
        <v>0</v>
      </c>
      <c r="H98" s="70">
        <v>0</v>
      </c>
      <c r="I98" s="70">
        <v>0</v>
      </c>
      <c r="J98" s="70">
        <v>0</v>
      </c>
      <c r="K98" s="70">
        <v>0</v>
      </c>
      <c r="L98" s="70">
        <v>0</v>
      </c>
      <c r="M98" s="70">
        <v>107380</v>
      </c>
      <c r="N98" s="70">
        <v>0</v>
      </c>
      <c r="O98" s="67">
        <f t="shared" si="8"/>
        <v>292620</v>
      </c>
    </row>
    <row r="99" spans="1:15" s="4" customFormat="1" x14ac:dyDescent="0.2">
      <c r="A99" s="47" t="s">
        <v>58</v>
      </c>
      <c r="B99" s="25" t="s">
        <v>57</v>
      </c>
      <c r="C99" s="70">
        <v>35000000</v>
      </c>
      <c r="D99" s="70">
        <v>-960206.85</v>
      </c>
      <c r="E99" s="70">
        <f t="shared" si="7"/>
        <v>34039793.149999999</v>
      </c>
      <c r="F99" s="70">
        <v>831450</v>
      </c>
      <c r="G99" s="70">
        <v>1710150.97</v>
      </c>
      <c r="H99" s="70">
        <v>2418219.4</v>
      </c>
      <c r="I99" s="70">
        <v>1957252.67</v>
      </c>
      <c r="J99" s="70">
        <v>3255991.49</v>
      </c>
      <c r="K99" s="70">
        <v>2080057.99</v>
      </c>
      <c r="L99" s="70">
        <v>7238056.9800000004</v>
      </c>
      <c r="M99" s="70">
        <v>2420451.81</v>
      </c>
      <c r="N99" s="70">
        <v>4201479.68</v>
      </c>
      <c r="O99" s="67">
        <f t="shared" si="8"/>
        <v>12128161.839999998</v>
      </c>
    </row>
    <row r="100" spans="1:15" x14ac:dyDescent="0.2">
      <c r="A100" s="47" t="s">
        <v>297</v>
      </c>
      <c r="B100" s="25" t="s">
        <v>298</v>
      </c>
      <c r="C100" s="70">
        <v>0</v>
      </c>
      <c r="D100" s="70">
        <v>1960206.85</v>
      </c>
      <c r="E100" s="70">
        <f t="shared" si="7"/>
        <v>1960206.85</v>
      </c>
      <c r="F100" s="70">
        <v>0</v>
      </c>
      <c r="G100" s="70">
        <v>377298</v>
      </c>
      <c r="H100" s="70">
        <v>574615.80000000005</v>
      </c>
      <c r="I100" s="70">
        <v>194428.79999999999</v>
      </c>
      <c r="J100" s="70">
        <v>0</v>
      </c>
      <c r="K100" s="70">
        <v>184365</v>
      </c>
      <c r="L100" s="70">
        <v>162735.25</v>
      </c>
      <c r="M100" s="70">
        <v>16729.29</v>
      </c>
      <c r="N100" s="70">
        <v>112516</v>
      </c>
      <c r="O100" s="67">
        <f t="shared" si="8"/>
        <v>450034.71</v>
      </c>
    </row>
    <row r="101" spans="1:15" x14ac:dyDescent="0.2">
      <c r="A101" s="47" t="s">
        <v>272</v>
      </c>
      <c r="B101" s="25" t="s">
        <v>281</v>
      </c>
      <c r="C101" s="70">
        <v>800000</v>
      </c>
      <c r="D101" s="70">
        <v>2076603.91</v>
      </c>
      <c r="E101" s="70">
        <f t="shared" si="7"/>
        <v>2876603.91</v>
      </c>
      <c r="F101" s="70">
        <v>0</v>
      </c>
      <c r="G101" s="70">
        <v>0</v>
      </c>
      <c r="H101" s="70">
        <v>117661.95</v>
      </c>
      <c r="I101" s="70">
        <v>270299</v>
      </c>
      <c r="J101" s="70">
        <v>0</v>
      </c>
      <c r="K101" s="70">
        <v>0</v>
      </c>
      <c r="L101" s="70">
        <v>90352.8</v>
      </c>
      <c r="M101" s="70">
        <v>222590.42</v>
      </c>
      <c r="N101" s="70">
        <v>0</v>
      </c>
      <c r="O101" s="67">
        <f t="shared" si="8"/>
        <v>2175699.7400000002</v>
      </c>
    </row>
    <row r="102" spans="1:15" x14ac:dyDescent="0.2">
      <c r="A102" s="47" t="s">
        <v>273</v>
      </c>
      <c r="B102" s="25" t="s">
        <v>282</v>
      </c>
      <c r="C102" s="70">
        <v>1000000</v>
      </c>
      <c r="D102" s="70">
        <v>-500000</v>
      </c>
      <c r="E102" s="70">
        <f t="shared" si="7"/>
        <v>500000</v>
      </c>
      <c r="F102" s="70">
        <v>0</v>
      </c>
      <c r="G102" s="70">
        <v>206485.85</v>
      </c>
      <c r="H102" s="70">
        <v>0</v>
      </c>
      <c r="I102" s="70">
        <v>0</v>
      </c>
      <c r="J102" s="70">
        <v>0</v>
      </c>
      <c r="K102" s="70">
        <v>0</v>
      </c>
      <c r="L102" s="70">
        <v>0</v>
      </c>
      <c r="M102" s="70">
        <v>0</v>
      </c>
      <c r="N102" s="70">
        <v>0</v>
      </c>
      <c r="O102" s="67">
        <f t="shared" si="8"/>
        <v>293514.15000000002</v>
      </c>
    </row>
    <row r="103" spans="1:15" s="4" customFormat="1" x14ac:dyDescent="0.2">
      <c r="A103" s="47" t="s">
        <v>60</v>
      </c>
      <c r="B103" s="25" t="s">
        <v>59</v>
      </c>
      <c r="C103" s="70">
        <v>2100000</v>
      </c>
      <c r="D103" s="70">
        <v>-290000</v>
      </c>
      <c r="E103" s="70">
        <f t="shared" si="7"/>
        <v>1810000</v>
      </c>
      <c r="F103" s="70">
        <v>0</v>
      </c>
      <c r="G103" s="70">
        <v>0</v>
      </c>
      <c r="H103" s="70">
        <v>500000</v>
      </c>
      <c r="I103" s="70">
        <v>0</v>
      </c>
      <c r="J103" s="70">
        <v>0</v>
      </c>
      <c r="K103" s="70">
        <v>500000</v>
      </c>
      <c r="L103" s="70">
        <v>0</v>
      </c>
      <c r="M103" s="70">
        <v>0</v>
      </c>
      <c r="N103" s="70">
        <v>700000</v>
      </c>
      <c r="O103" s="67">
        <f t="shared" si="8"/>
        <v>810000</v>
      </c>
    </row>
    <row r="104" spans="1:15" s="4" customFormat="1" x14ac:dyDescent="0.2">
      <c r="A104" s="47" t="s">
        <v>62</v>
      </c>
      <c r="B104" s="25" t="s">
        <v>61</v>
      </c>
      <c r="C104" s="70">
        <v>48000000</v>
      </c>
      <c r="D104" s="70">
        <v>-6443000</v>
      </c>
      <c r="E104" s="70">
        <f t="shared" si="7"/>
        <v>41557000</v>
      </c>
      <c r="F104" s="70">
        <v>78529</v>
      </c>
      <c r="G104" s="70">
        <v>1632306.17</v>
      </c>
      <c r="H104" s="70">
        <v>2572711.79</v>
      </c>
      <c r="I104" s="70">
        <v>1226170.4099999999</v>
      </c>
      <c r="J104" s="70">
        <v>498990.14</v>
      </c>
      <c r="K104" s="70">
        <v>4107156.77</v>
      </c>
      <c r="L104" s="70">
        <v>695537.31</v>
      </c>
      <c r="M104" s="70">
        <v>1128686.92</v>
      </c>
      <c r="N104" s="70">
        <v>2044017.71</v>
      </c>
      <c r="O104" s="67">
        <f t="shared" si="8"/>
        <v>29616911.490000002</v>
      </c>
    </row>
    <row r="105" spans="1:15" x14ac:dyDescent="0.2">
      <c r="A105" s="47" t="s">
        <v>63</v>
      </c>
      <c r="B105" s="25" t="s">
        <v>64</v>
      </c>
      <c r="C105" s="70">
        <v>4900000</v>
      </c>
      <c r="D105" s="70">
        <v>810000</v>
      </c>
      <c r="E105" s="70">
        <f t="shared" si="7"/>
        <v>5710000</v>
      </c>
      <c r="F105" s="70">
        <v>0</v>
      </c>
      <c r="G105" s="70">
        <v>0</v>
      </c>
      <c r="H105" s="70">
        <v>1125160.1000000001</v>
      </c>
      <c r="I105" s="70">
        <v>0</v>
      </c>
      <c r="J105" s="70">
        <v>66384</v>
      </c>
      <c r="K105" s="70">
        <v>135152</v>
      </c>
      <c r="L105" s="70">
        <v>504388.72</v>
      </c>
      <c r="M105" s="70">
        <v>371114.23999999999</v>
      </c>
      <c r="N105" s="70">
        <v>0</v>
      </c>
      <c r="O105" s="67">
        <f t="shared" si="8"/>
        <v>3507800.9400000004</v>
      </c>
    </row>
    <row r="106" spans="1:15" s="4" customFormat="1" x14ac:dyDescent="0.2">
      <c r="A106" s="47" t="s">
        <v>65</v>
      </c>
      <c r="B106" s="25" t="s">
        <v>66</v>
      </c>
      <c r="C106" s="70">
        <v>100000</v>
      </c>
      <c r="D106" s="70">
        <v>0</v>
      </c>
      <c r="E106" s="70">
        <f t="shared" si="7"/>
        <v>100000</v>
      </c>
      <c r="F106" s="70">
        <v>0</v>
      </c>
      <c r="G106" s="70">
        <v>0</v>
      </c>
      <c r="H106" s="70">
        <v>0</v>
      </c>
      <c r="I106" s="70">
        <v>0</v>
      </c>
      <c r="J106" s="70">
        <v>0</v>
      </c>
      <c r="K106" s="70">
        <v>0</v>
      </c>
      <c r="L106" s="70">
        <v>0</v>
      </c>
      <c r="M106" s="70">
        <v>0</v>
      </c>
      <c r="N106" s="70">
        <v>0</v>
      </c>
      <c r="O106" s="67">
        <f t="shared" si="8"/>
        <v>100000</v>
      </c>
    </row>
    <row r="107" spans="1:15" x14ac:dyDescent="0.2">
      <c r="A107" s="47" t="s">
        <v>67</v>
      </c>
      <c r="B107" s="25" t="s">
        <v>68</v>
      </c>
      <c r="C107" s="70">
        <v>7100000</v>
      </c>
      <c r="D107" s="70">
        <v>6050000.0099999998</v>
      </c>
      <c r="E107" s="70">
        <f t="shared" si="7"/>
        <v>13150000.01</v>
      </c>
      <c r="F107" s="70">
        <v>0</v>
      </c>
      <c r="G107" s="70">
        <v>1557313.03</v>
      </c>
      <c r="H107" s="70">
        <v>983639.27</v>
      </c>
      <c r="I107" s="70">
        <v>902423.88</v>
      </c>
      <c r="J107" s="70">
        <v>722663.98</v>
      </c>
      <c r="K107" s="70">
        <v>0</v>
      </c>
      <c r="L107" s="70">
        <v>0</v>
      </c>
      <c r="M107" s="70">
        <v>830414.97</v>
      </c>
      <c r="N107" s="70">
        <v>0</v>
      </c>
      <c r="O107" s="67">
        <f t="shared" si="8"/>
        <v>8153544.8799999999</v>
      </c>
    </row>
    <row r="108" spans="1:15" x14ac:dyDescent="0.2">
      <c r="A108" s="47" t="s">
        <v>70</v>
      </c>
      <c r="B108" s="25" t="s">
        <v>69</v>
      </c>
      <c r="C108" s="70">
        <v>14800000</v>
      </c>
      <c r="D108" s="70">
        <v>-2814431.43</v>
      </c>
      <c r="E108" s="70">
        <f t="shared" si="7"/>
        <v>11985568.57</v>
      </c>
      <c r="F108" s="70">
        <v>0</v>
      </c>
      <c r="G108" s="70">
        <v>0</v>
      </c>
      <c r="H108" s="70">
        <v>0</v>
      </c>
      <c r="I108" s="70">
        <v>0</v>
      </c>
      <c r="J108" s="70">
        <v>0</v>
      </c>
      <c r="K108" s="70">
        <v>0</v>
      </c>
      <c r="L108" s="70">
        <v>889903.62</v>
      </c>
      <c r="M108" s="70">
        <v>376144.82</v>
      </c>
      <c r="N108" s="70">
        <v>172007.53</v>
      </c>
      <c r="O108" s="67">
        <f t="shared" si="8"/>
        <v>10719520.130000001</v>
      </c>
    </row>
    <row r="109" spans="1:15" s="4" customFormat="1" x14ac:dyDescent="0.2">
      <c r="A109" s="47" t="s">
        <v>71</v>
      </c>
      <c r="B109" s="25" t="s">
        <v>72</v>
      </c>
      <c r="C109" s="70">
        <v>3500000</v>
      </c>
      <c r="D109" s="70">
        <v>6786304.1900000004</v>
      </c>
      <c r="E109" s="70">
        <f t="shared" si="7"/>
        <v>10286304.190000001</v>
      </c>
      <c r="F109" s="70">
        <v>0</v>
      </c>
      <c r="G109" s="70">
        <v>0</v>
      </c>
      <c r="H109" s="70">
        <v>569503</v>
      </c>
      <c r="I109" s="70">
        <v>0</v>
      </c>
      <c r="J109" s="70">
        <v>0</v>
      </c>
      <c r="K109" s="70">
        <v>0</v>
      </c>
      <c r="L109" s="70">
        <v>515991.9</v>
      </c>
      <c r="M109" s="70">
        <v>266552.02</v>
      </c>
      <c r="N109" s="70">
        <v>0</v>
      </c>
      <c r="O109" s="67">
        <f t="shared" si="8"/>
        <v>8934257.2700000014</v>
      </c>
    </row>
    <row r="110" spans="1:15" x14ac:dyDescent="0.2">
      <c r="A110" s="47" t="s">
        <v>73</v>
      </c>
      <c r="B110" s="25" t="s">
        <v>74</v>
      </c>
      <c r="C110" s="70">
        <v>1000000</v>
      </c>
      <c r="D110" s="70">
        <v>0</v>
      </c>
      <c r="E110" s="70">
        <f t="shared" si="7"/>
        <v>1000000</v>
      </c>
      <c r="F110" s="70">
        <v>317841.64</v>
      </c>
      <c r="G110" s="70">
        <v>0</v>
      </c>
      <c r="H110" s="70">
        <v>0</v>
      </c>
      <c r="I110" s="70">
        <v>0</v>
      </c>
      <c r="J110" s="70">
        <v>234517.32</v>
      </c>
      <c r="K110" s="70">
        <v>0</v>
      </c>
      <c r="L110" s="70">
        <v>0</v>
      </c>
      <c r="M110" s="70">
        <v>0</v>
      </c>
      <c r="N110" s="70">
        <v>0</v>
      </c>
      <c r="O110" s="67">
        <f t="shared" si="8"/>
        <v>447641.04</v>
      </c>
    </row>
    <row r="111" spans="1:15" x14ac:dyDescent="0.2">
      <c r="A111" s="47" t="s">
        <v>76</v>
      </c>
      <c r="B111" s="25" t="s">
        <v>75</v>
      </c>
      <c r="C111" s="70">
        <v>22000000</v>
      </c>
      <c r="D111" s="70">
        <v>-400000</v>
      </c>
      <c r="E111" s="70">
        <f t="shared" si="7"/>
        <v>21600000</v>
      </c>
      <c r="F111" s="70">
        <v>153313.44</v>
      </c>
      <c r="G111" s="70">
        <v>0</v>
      </c>
      <c r="H111" s="70">
        <v>10533554.67</v>
      </c>
      <c r="I111" s="70">
        <v>1842218.09</v>
      </c>
      <c r="J111" s="70">
        <v>6960</v>
      </c>
      <c r="K111" s="70">
        <v>0</v>
      </c>
      <c r="L111" s="70">
        <v>150080.70000000001</v>
      </c>
      <c r="M111" s="70">
        <v>0</v>
      </c>
      <c r="N111" s="70">
        <v>0</v>
      </c>
      <c r="O111" s="67">
        <f t="shared" si="8"/>
        <v>8913873.0999999996</v>
      </c>
    </row>
    <row r="112" spans="1:15" s="4" customFormat="1" x14ac:dyDescent="0.2">
      <c r="A112" s="47" t="s">
        <v>78</v>
      </c>
      <c r="B112" s="25" t="s">
        <v>77</v>
      </c>
      <c r="C112" s="70">
        <v>44000000</v>
      </c>
      <c r="D112" s="70">
        <v>-5700000</v>
      </c>
      <c r="E112" s="70">
        <f t="shared" si="7"/>
        <v>38300000</v>
      </c>
      <c r="F112" s="70">
        <v>2182143.11</v>
      </c>
      <c r="G112" s="70">
        <v>608714.80000000005</v>
      </c>
      <c r="H112" s="70">
        <v>3829988.74</v>
      </c>
      <c r="I112" s="70">
        <v>2540566.0299999998</v>
      </c>
      <c r="J112" s="70">
        <v>2528190.2000000002</v>
      </c>
      <c r="K112" s="70">
        <v>3904015.67</v>
      </c>
      <c r="L112" s="70">
        <v>2622538.5699999998</v>
      </c>
      <c r="M112" s="70">
        <v>667857.30000000005</v>
      </c>
      <c r="N112" s="70">
        <v>2659768.86</v>
      </c>
      <c r="O112" s="67">
        <f t="shared" si="8"/>
        <v>19415985.580000002</v>
      </c>
    </row>
    <row r="113" spans="1:15" x14ac:dyDescent="0.2">
      <c r="A113" s="47" t="s">
        <v>80</v>
      </c>
      <c r="B113" s="25" t="s">
        <v>79</v>
      </c>
      <c r="C113" s="70">
        <v>2000000</v>
      </c>
      <c r="D113" s="70">
        <v>-1800000</v>
      </c>
      <c r="E113" s="70">
        <f t="shared" si="7"/>
        <v>200000</v>
      </c>
      <c r="F113" s="70">
        <v>0</v>
      </c>
      <c r="G113" s="70">
        <v>0</v>
      </c>
      <c r="H113" s="70">
        <v>0</v>
      </c>
      <c r="I113" s="70">
        <v>0</v>
      </c>
      <c r="J113" s="70">
        <v>17400</v>
      </c>
      <c r="K113" s="70">
        <v>0</v>
      </c>
      <c r="L113" s="70">
        <v>0</v>
      </c>
      <c r="M113" s="70">
        <v>0</v>
      </c>
      <c r="N113" s="70">
        <v>0</v>
      </c>
      <c r="O113" s="67">
        <f t="shared" si="8"/>
        <v>182600</v>
      </c>
    </row>
    <row r="114" spans="1:15" s="4" customFormat="1" x14ac:dyDescent="0.2">
      <c r="A114" s="47" t="s">
        <v>81</v>
      </c>
      <c r="B114" s="25" t="s">
        <v>82</v>
      </c>
      <c r="C114" s="70">
        <v>10400000</v>
      </c>
      <c r="D114" s="70">
        <v>5400000</v>
      </c>
      <c r="E114" s="70">
        <f t="shared" si="7"/>
        <v>15800000</v>
      </c>
      <c r="F114" s="70">
        <v>0</v>
      </c>
      <c r="G114" s="70">
        <v>4875435.32</v>
      </c>
      <c r="H114" s="70">
        <v>174999.82</v>
      </c>
      <c r="I114" s="70">
        <v>173155.88</v>
      </c>
      <c r="J114" s="70">
        <v>0</v>
      </c>
      <c r="K114" s="70">
        <v>0</v>
      </c>
      <c r="L114" s="70">
        <v>60000</v>
      </c>
      <c r="M114" s="70">
        <v>0</v>
      </c>
      <c r="N114" s="70">
        <v>937072.33</v>
      </c>
      <c r="O114" s="67">
        <f t="shared" si="8"/>
        <v>10516408.979999999</v>
      </c>
    </row>
    <row r="115" spans="1:15" x14ac:dyDescent="0.2">
      <c r="A115" s="47" t="s">
        <v>83</v>
      </c>
      <c r="B115" s="25" t="s">
        <v>84</v>
      </c>
      <c r="C115" s="70">
        <v>450000</v>
      </c>
      <c r="D115" s="70">
        <v>-300000</v>
      </c>
      <c r="E115" s="70">
        <f t="shared" si="7"/>
        <v>150000</v>
      </c>
      <c r="F115" s="70">
        <v>0</v>
      </c>
      <c r="G115" s="70">
        <v>0</v>
      </c>
      <c r="H115" s="70">
        <v>0</v>
      </c>
      <c r="I115" s="70">
        <v>0</v>
      </c>
      <c r="J115" s="70">
        <v>0</v>
      </c>
      <c r="K115" s="70">
        <v>0</v>
      </c>
      <c r="L115" s="70">
        <v>0</v>
      </c>
      <c r="M115" s="70">
        <v>0</v>
      </c>
      <c r="N115" s="70">
        <v>0</v>
      </c>
      <c r="O115" s="67">
        <f t="shared" si="8"/>
        <v>150000</v>
      </c>
    </row>
    <row r="116" spans="1:15" s="4" customFormat="1" x14ac:dyDescent="0.2">
      <c r="A116" s="47" t="s">
        <v>85</v>
      </c>
      <c r="B116" s="25" t="s">
        <v>86</v>
      </c>
      <c r="C116" s="70">
        <v>200000</v>
      </c>
      <c r="D116" s="70">
        <v>188200</v>
      </c>
      <c r="E116" s="70">
        <f t="shared" si="7"/>
        <v>388200</v>
      </c>
      <c r="F116" s="70">
        <v>0</v>
      </c>
      <c r="G116" s="70">
        <v>0</v>
      </c>
      <c r="H116" s="70">
        <v>0</v>
      </c>
      <c r="I116" s="70">
        <v>0</v>
      </c>
      <c r="J116" s="70">
        <v>0</v>
      </c>
      <c r="K116" s="70">
        <v>0</v>
      </c>
      <c r="L116" s="70">
        <v>0</v>
      </c>
      <c r="M116" s="70">
        <v>0</v>
      </c>
      <c r="N116" s="70">
        <v>0</v>
      </c>
      <c r="O116" s="67">
        <f t="shared" si="8"/>
        <v>388200</v>
      </c>
    </row>
    <row r="117" spans="1:15" x14ac:dyDescent="0.2">
      <c r="A117" s="47" t="s">
        <v>274</v>
      </c>
      <c r="B117" s="25" t="s">
        <v>283</v>
      </c>
      <c r="C117" s="70">
        <v>500000</v>
      </c>
      <c r="D117" s="70">
        <v>-470000</v>
      </c>
      <c r="E117" s="70">
        <f t="shared" si="7"/>
        <v>30000</v>
      </c>
      <c r="F117" s="70">
        <v>0</v>
      </c>
      <c r="G117" s="70">
        <v>0</v>
      </c>
      <c r="H117" s="70">
        <v>0</v>
      </c>
      <c r="I117" s="70">
        <v>0</v>
      </c>
      <c r="J117" s="70">
        <v>0</v>
      </c>
      <c r="K117" s="70">
        <v>0</v>
      </c>
      <c r="L117" s="70">
        <v>0</v>
      </c>
      <c r="M117" s="70">
        <v>0</v>
      </c>
      <c r="N117" s="70">
        <v>0</v>
      </c>
      <c r="O117" s="67">
        <f t="shared" si="8"/>
        <v>30000</v>
      </c>
    </row>
    <row r="118" spans="1:15" s="4" customFormat="1" x14ac:dyDescent="0.2">
      <c r="A118" s="47" t="s">
        <v>87</v>
      </c>
      <c r="B118" s="25" t="s">
        <v>88</v>
      </c>
      <c r="C118" s="70">
        <v>1000000</v>
      </c>
      <c r="D118" s="70">
        <v>-900000</v>
      </c>
      <c r="E118" s="70">
        <f t="shared" si="7"/>
        <v>100000</v>
      </c>
      <c r="F118" s="70">
        <v>0</v>
      </c>
      <c r="G118" s="70">
        <v>0</v>
      </c>
      <c r="H118" s="70">
        <v>0</v>
      </c>
      <c r="I118" s="70">
        <v>0</v>
      </c>
      <c r="J118" s="70">
        <v>0</v>
      </c>
      <c r="K118" s="70">
        <v>0</v>
      </c>
      <c r="L118" s="70">
        <v>0</v>
      </c>
      <c r="M118" s="70">
        <v>0</v>
      </c>
      <c r="N118" s="70">
        <v>0</v>
      </c>
      <c r="O118" s="67">
        <f t="shared" si="8"/>
        <v>100000</v>
      </c>
    </row>
    <row r="119" spans="1:15" x14ac:dyDescent="0.2">
      <c r="A119" s="47" t="s">
        <v>89</v>
      </c>
      <c r="B119" s="25" t="s">
        <v>90</v>
      </c>
      <c r="C119" s="70">
        <v>6000000</v>
      </c>
      <c r="D119" s="70">
        <v>900000</v>
      </c>
      <c r="E119" s="70">
        <f t="shared" si="7"/>
        <v>6900000</v>
      </c>
      <c r="F119" s="70">
        <v>0</v>
      </c>
      <c r="G119" s="70">
        <v>0</v>
      </c>
      <c r="H119" s="70">
        <v>0</v>
      </c>
      <c r="I119" s="70">
        <v>53448.02</v>
      </c>
      <c r="J119" s="70">
        <v>0</v>
      </c>
      <c r="K119" s="70">
        <v>856891.22</v>
      </c>
      <c r="L119" s="70">
        <v>418595.36</v>
      </c>
      <c r="M119" s="70">
        <v>586931.68000000005</v>
      </c>
      <c r="N119" s="70">
        <v>501452.93</v>
      </c>
      <c r="O119" s="67">
        <f t="shared" si="8"/>
        <v>4984133.7200000007</v>
      </c>
    </row>
    <row r="120" spans="1:15" s="4" customFormat="1" x14ac:dyDescent="0.2">
      <c r="A120" s="47" t="s">
        <v>91</v>
      </c>
      <c r="B120" s="25" t="s">
        <v>92</v>
      </c>
      <c r="C120" s="70">
        <v>400000</v>
      </c>
      <c r="D120" s="70">
        <v>2950000</v>
      </c>
      <c r="E120" s="70">
        <f t="shared" si="7"/>
        <v>3350000</v>
      </c>
      <c r="F120" s="70">
        <v>0</v>
      </c>
      <c r="G120" s="70">
        <v>0</v>
      </c>
      <c r="H120" s="70">
        <v>0</v>
      </c>
      <c r="I120" s="70">
        <v>0</v>
      </c>
      <c r="J120" s="70">
        <v>0</v>
      </c>
      <c r="K120" s="70">
        <v>0</v>
      </c>
      <c r="L120" s="70">
        <v>0</v>
      </c>
      <c r="M120" s="70">
        <v>823640</v>
      </c>
      <c r="N120" s="70">
        <v>0</v>
      </c>
      <c r="O120" s="67">
        <f t="shared" si="8"/>
        <v>2526360</v>
      </c>
    </row>
    <row r="121" spans="1:15" x14ac:dyDescent="0.2">
      <c r="A121" s="47" t="s">
        <v>93</v>
      </c>
      <c r="B121" s="25" t="s">
        <v>94</v>
      </c>
      <c r="C121" s="70">
        <v>5600000</v>
      </c>
      <c r="D121" s="70">
        <v>-1900000</v>
      </c>
      <c r="E121" s="70">
        <f t="shared" si="7"/>
        <v>3700000</v>
      </c>
      <c r="F121" s="70">
        <v>0</v>
      </c>
      <c r="G121" s="70">
        <v>53218</v>
      </c>
      <c r="H121" s="70">
        <v>0</v>
      </c>
      <c r="I121" s="70">
        <v>0</v>
      </c>
      <c r="J121" s="70">
        <v>0</v>
      </c>
      <c r="K121" s="70">
        <v>116289</v>
      </c>
      <c r="L121" s="70">
        <v>268237.92</v>
      </c>
      <c r="M121" s="70">
        <v>413412.61</v>
      </c>
      <c r="N121" s="70">
        <v>23592.33</v>
      </c>
      <c r="O121" s="67">
        <f t="shared" si="8"/>
        <v>2848842.47</v>
      </c>
    </row>
    <row r="122" spans="1:15" x14ac:dyDescent="0.2">
      <c r="A122" s="47" t="s">
        <v>96</v>
      </c>
      <c r="B122" s="25" t="s">
        <v>95</v>
      </c>
      <c r="C122" s="70">
        <v>50000</v>
      </c>
      <c r="D122" s="70">
        <v>0</v>
      </c>
      <c r="E122" s="70">
        <f t="shared" si="7"/>
        <v>50000</v>
      </c>
      <c r="F122" s="70">
        <v>0</v>
      </c>
      <c r="G122" s="70">
        <v>0</v>
      </c>
      <c r="H122" s="70">
        <v>0</v>
      </c>
      <c r="I122" s="70">
        <v>0</v>
      </c>
      <c r="J122" s="70">
        <v>0</v>
      </c>
      <c r="K122" s="70">
        <v>0</v>
      </c>
      <c r="L122" s="70">
        <v>0</v>
      </c>
      <c r="M122" s="70">
        <v>0</v>
      </c>
      <c r="N122" s="70">
        <v>0</v>
      </c>
      <c r="O122" s="67">
        <f t="shared" si="8"/>
        <v>50000</v>
      </c>
    </row>
    <row r="123" spans="1:15" x14ac:dyDescent="0.2">
      <c r="A123" s="47" t="s">
        <v>97</v>
      </c>
      <c r="B123" s="25" t="s">
        <v>98</v>
      </c>
      <c r="C123" s="70">
        <v>2000000</v>
      </c>
      <c r="D123" s="70">
        <v>-505460.01</v>
      </c>
      <c r="E123" s="70">
        <f t="shared" si="7"/>
        <v>1494539.99</v>
      </c>
      <c r="F123" s="70">
        <v>0</v>
      </c>
      <c r="G123" s="70">
        <v>0</v>
      </c>
      <c r="H123" s="70">
        <v>0</v>
      </c>
      <c r="I123" s="70">
        <v>342907.99</v>
      </c>
      <c r="J123" s="70">
        <v>0</v>
      </c>
      <c r="K123" s="70">
        <v>0</v>
      </c>
      <c r="L123" s="70">
        <v>224629.23</v>
      </c>
      <c r="M123" s="70">
        <v>0</v>
      </c>
      <c r="N123" s="70">
        <v>0</v>
      </c>
      <c r="O123" s="67">
        <f t="shared" si="8"/>
        <v>927002.77</v>
      </c>
    </row>
    <row r="124" spans="1:15" x14ac:dyDescent="0.2">
      <c r="A124" s="47" t="s">
        <v>275</v>
      </c>
      <c r="B124" s="25" t="s">
        <v>284</v>
      </c>
      <c r="C124" s="70">
        <v>600000</v>
      </c>
      <c r="D124" s="70">
        <v>-114539.99</v>
      </c>
      <c r="E124" s="70">
        <f t="shared" si="7"/>
        <v>485460.01</v>
      </c>
      <c r="F124" s="70">
        <v>0</v>
      </c>
      <c r="G124" s="70">
        <v>37001.269999999997</v>
      </c>
      <c r="H124" s="70">
        <v>0</v>
      </c>
      <c r="I124" s="70">
        <v>7199.93</v>
      </c>
      <c r="J124" s="70">
        <v>0</v>
      </c>
      <c r="K124" s="70">
        <v>0</v>
      </c>
      <c r="L124" s="70">
        <v>0</v>
      </c>
      <c r="M124" s="70">
        <v>0</v>
      </c>
      <c r="N124" s="70">
        <v>0</v>
      </c>
      <c r="O124" s="67">
        <f t="shared" si="8"/>
        <v>441258.81</v>
      </c>
    </row>
    <row r="125" spans="1:15" x14ac:dyDescent="0.2">
      <c r="A125" s="47" t="s">
        <v>99</v>
      </c>
      <c r="B125" s="25" t="s">
        <v>100</v>
      </c>
      <c r="C125" s="70">
        <v>15600000</v>
      </c>
      <c r="D125" s="70">
        <v>-610420</v>
      </c>
      <c r="E125" s="70">
        <f t="shared" si="7"/>
        <v>14989580</v>
      </c>
      <c r="F125" s="70">
        <v>0</v>
      </c>
      <c r="G125" s="70">
        <v>0</v>
      </c>
      <c r="H125" s="70">
        <v>0</v>
      </c>
      <c r="I125" s="70">
        <v>0</v>
      </c>
      <c r="J125" s="70">
        <v>0</v>
      </c>
      <c r="K125" s="70">
        <v>395890</v>
      </c>
      <c r="L125" s="70">
        <v>1403822.4</v>
      </c>
      <c r="M125" s="70">
        <v>1806816</v>
      </c>
      <c r="N125" s="70">
        <v>196499.5</v>
      </c>
      <c r="O125" s="67">
        <f t="shared" si="8"/>
        <v>11383051.6</v>
      </c>
    </row>
    <row r="126" spans="1:15" s="4" customFormat="1" x14ac:dyDescent="0.2">
      <c r="A126" s="47" t="s">
        <v>265</v>
      </c>
      <c r="B126" s="25" t="s">
        <v>101</v>
      </c>
      <c r="C126" s="70">
        <v>1200000</v>
      </c>
      <c r="D126" s="70">
        <v>17597580</v>
      </c>
      <c r="E126" s="70">
        <f t="shared" si="7"/>
        <v>18797580</v>
      </c>
      <c r="F126" s="70">
        <v>0</v>
      </c>
      <c r="G126" s="70">
        <v>0</v>
      </c>
      <c r="H126" s="70">
        <v>0</v>
      </c>
      <c r="I126" s="70">
        <v>0</v>
      </c>
      <c r="J126" s="70">
        <v>0</v>
      </c>
      <c r="K126" s="70">
        <v>0</v>
      </c>
      <c r="L126" s="70">
        <v>17924350</v>
      </c>
      <c r="M126" s="70">
        <v>0</v>
      </c>
      <c r="N126" s="70">
        <v>0</v>
      </c>
      <c r="O126" s="67">
        <f t="shared" si="8"/>
        <v>873230</v>
      </c>
    </row>
    <row r="127" spans="1:15" x14ac:dyDescent="0.2">
      <c r="A127" s="47" t="s">
        <v>266</v>
      </c>
      <c r="B127" s="25" t="s">
        <v>102</v>
      </c>
      <c r="C127" s="70">
        <v>3000000</v>
      </c>
      <c r="D127" s="70">
        <v>4360339.3</v>
      </c>
      <c r="E127" s="70">
        <f t="shared" si="7"/>
        <v>7360339.2999999998</v>
      </c>
      <c r="F127" s="70">
        <v>348796.2</v>
      </c>
      <c r="G127" s="70">
        <v>703610.4</v>
      </c>
      <c r="H127" s="70">
        <v>533843.80000000005</v>
      </c>
      <c r="I127" s="70">
        <v>1587071.8</v>
      </c>
      <c r="J127" s="70">
        <v>573090.6</v>
      </c>
      <c r="K127" s="70">
        <v>140561.60000000001</v>
      </c>
      <c r="L127" s="70">
        <v>876409.6</v>
      </c>
      <c r="M127" s="70">
        <v>960921.2</v>
      </c>
      <c r="N127" s="70">
        <v>682252.4</v>
      </c>
      <c r="O127" s="67">
        <f t="shared" si="8"/>
        <v>1636034.0999999994</v>
      </c>
    </row>
    <row r="128" spans="1:15" s="4" customFormat="1" x14ac:dyDescent="0.2">
      <c r="A128" s="47" t="s">
        <v>267</v>
      </c>
      <c r="B128" s="25" t="s">
        <v>103</v>
      </c>
      <c r="C128" s="70">
        <v>5200000</v>
      </c>
      <c r="D128" s="70">
        <v>-1257075.71</v>
      </c>
      <c r="E128" s="70">
        <f t="shared" si="7"/>
        <v>3942924.29</v>
      </c>
      <c r="F128" s="70">
        <v>1186914.1100000001</v>
      </c>
      <c r="G128" s="70">
        <v>0</v>
      </c>
      <c r="H128" s="70">
        <v>1322842.26</v>
      </c>
      <c r="I128" s="70">
        <v>0</v>
      </c>
      <c r="J128" s="70">
        <v>4000</v>
      </c>
      <c r="K128" s="70">
        <v>0</v>
      </c>
      <c r="L128" s="70">
        <v>179205.05</v>
      </c>
      <c r="M128" s="70">
        <v>180000</v>
      </c>
      <c r="N128" s="70">
        <v>39627</v>
      </c>
      <c r="O128" s="67">
        <f t="shared" si="8"/>
        <v>1069962.8699999996</v>
      </c>
    </row>
    <row r="129" spans="1:15" x14ac:dyDescent="0.2">
      <c r="A129" s="47" t="s">
        <v>104</v>
      </c>
      <c r="B129" s="25" t="s">
        <v>105</v>
      </c>
      <c r="C129" s="70">
        <v>2500000</v>
      </c>
      <c r="D129" s="70">
        <v>4525736.4000000004</v>
      </c>
      <c r="E129" s="70">
        <f t="shared" si="7"/>
        <v>7025736.4000000004</v>
      </c>
      <c r="F129" s="70">
        <v>0</v>
      </c>
      <c r="G129" s="70">
        <v>57123.040000000001</v>
      </c>
      <c r="H129" s="70">
        <v>0</v>
      </c>
      <c r="I129" s="70">
        <v>3014953.1</v>
      </c>
      <c r="J129" s="70">
        <v>0</v>
      </c>
      <c r="K129" s="70">
        <v>200000.56</v>
      </c>
      <c r="L129" s="70">
        <v>936819.7</v>
      </c>
      <c r="M129" s="70">
        <v>1637999.3</v>
      </c>
      <c r="N129" s="70">
        <v>516840</v>
      </c>
      <c r="O129" s="67">
        <f t="shared" si="8"/>
        <v>1178840.7</v>
      </c>
    </row>
    <row r="130" spans="1:15" s="4" customFormat="1" x14ac:dyDescent="0.2">
      <c r="A130" s="47" t="s">
        <v>106</v>
      </c>
      <c r="B130" s="25" t="s">
        <v>107</v>
      </c>
      <c r="C130" s="70">
        <v>10804223</v>
      </c>
      <c r="D130" s="70">
        <v>-7990580</v>
      </c>
      <c r="E130" s="70">
        <f t="shared" si="7"/>
        <v>2813643</v>
      </c>
      <c r="F130" s="70">
        <v>15787.64</v>
      </c>
      <c r="G130" s="70">
        <v>0</v>
      </c>
      <c r="H130" s="70">
        <v>0</v>
      </c>
      <c r="I130" s="70">
        <v>0</v>
      </c>
      <c r="J130" s="70">
        <v>0</v>
      </c>
      <c r="K130" s="70">
        <v>0</v>
      </c>
      <c r="L130" s="70">
        <v>160134</v>
      </c>
      <c r="M130" s="70">
        <v>129800</v>
      </c>
      <c r="N130" s="70">
        <v>1700000</v>
      </c>
      <c r="O130" s="67">
        <f t="shared" si="8"/>
        <v>2507921.36</v>
      </c>
    </row>
    <row r="131" spans="1:15" x14ac:dyDescent="0.2">
      <c r="A131" s="47" t="s">
        <v>108</v>
      </c>
      <c r="B131" s="25" t="s">
        <v>109</v>
      </c>
      <c r="C131" s="70">
        <v>2500000</v>
      </c>
      <c r="D131" s="70">
        <v>-2250000</v>
      </c>
      <c r="E131" s="70">
        <f t="shared" si="7"/>
        <v>250000</v>
      </c>
      <c r="F131" s="70">
        <v>0</v>
      </c>
      <c r="G131" s="70">
        <v>0</v>
      </c>
      <c r="H131" s="70">
        <v>0</v>
      </c>
      <c r="I131" s="70">
        <v>0</v>
      </c>
      <c r="J131" s="70">
        <v>0</v>
      </c>
      <c r="K131" s="70">
        <v>0</v>
      </c>
      <c r="L131" s="70">
        <v>0</v>
      </c>
      <c r="M131" s="70">
        <v>30000</v>
      </c>
      <c r="N131" s="70">
        <v>0</v>
      </c>
      <c r="O131" s="67">
        <f t="shared" si="8"/>
        <v>220000</v>
      </c>
    </row>
    <row r="132" spans="1:15" x14ac:dyDescent="0.2">
      <c r="A132" s="47" t="s">
        <v>111</v>
      </c>
      <c r="B132" s="25" t="s">
        <v>110</v>
      </c>
      <c r="C132" s="70">
        <v>1000000</v>
      </c>
      <c r="D132" s="70">
        <v>-542014.06000000006</v>
      </c>
      <c r="E132" s="70">
        <f t="shared" si="7"/>
        <v>457985.93999999994</v>
      </c>
      <c r="F132" s="70">
        <v>0</v>
      </c>
      <c r="G132" s="70">
        <v>0</v>
      </c>
      <c r="H132" s="70">
        <v>0</v>
      </c>
      <c r="I132" s="70">
        <v>0</v>
      </c>
      <c r="J132" s="70">
        <v>0</v>
      </c>
      <c r="K132" s="70">
        <v>0</v>
      </c>
      <c r="L132" s="70">
        <v>0</v>
      </c>
      <c r="M132" s="70">
        <v>0</v>
      </c>
      <c r="N132" s="70">
        <v>248000</v>
      </c>
      <c r="O132" s="67">
        <f t="shared" si="8"/>
        <v>457985.93999999994</v>
      </c>
    </row>
    <row r="133" spans="1:15" s="4" customFormat="1" x14ac:dyDescent="0.2">
      <c r="A133" s="47" t="s">
        <v>113</v>
      </c>
      <c r="B133" s="25" t="s">
        <v>112</v>
      </c>
      <c r="C133" s="70">
        <v>15000000</v>
      </c>
      <c r="D133" s="70">
        <v>-7757985.9400000004</v>
      </c>
      <c r="E133" s="70">
        <f t="shared" si="7"/>
        <v>7242014.0599999996</v>
      </c>
      <c r="F133" s="70">
        <v>0</v>
      </c>
      <c r="G133" s="70">
        <v>0</v>
      </c>
      <c r="H133" s="70">
        <v>0</v>
      </c>
      <c r="I133" s="70">
        <v>0</v>
      </c>
      <c r="J133" s="70">
        <v>0</v>
      </c>
      <c r="K133" s="70">
        <v>368000.7</v>
      </c>
      <c r="L133" s="70">
        <v>151995.79999999999</v>
      </c>
      <c r="M133" s="70">
        <v>247758.7</v>
      </c>
      <c r="N133" s="70">
        <v>1157481</v>
      </c>
      <c r="O133" s="67">
        <f t="shared" si="8"/>
        <v>6474258.8599999994</v>
      </c>
    </row>
    <row r="134" spans="1:15" s="4" customFormat="1" x14ac:dyDescent="0.2">
      <c r="A134" s="47" t="s">
        <v>114</v>
      </c>
      <c r="B134" s="25" t="s">
        <v>115</v>
      </c>
      <c r="C134" s="70">
        <v>15100000</v>
      </c>
      <c r="D134" s="70">
        <v>-4503020.16</v>
      </c>
      <c r="E134" s="70">
        <f t="shared" si="7"/>
        <v>10596979.84</v>
      </c>
      <c r="F134" s="70">
        <v>0</v>
      </c>
      <c r="G134" s="70">
        <v>201178.19</v>
      </c>
      <c r="H134" s="70">
        <v>0</v>
      </c>
      <c r="I134" s="70">
        <v>0</v>
      </c>
      <c r="J134" s="70">
        <v>0</v>
      </c>
      <c r="K134" s="70">
        <v>133900.5</v>
      </c>
      <c r="L134" s="70">
        <v>0</v>
      </c>
      <c r="M134" s="70">
        <v>281288.40000000002</v>
      </c>
      <c r="N134" s="70">
        <v>1494076</v>
      </c>
      <c r="O134" s="67">
        <f t="shared" si="8"/>
        <v>9980612.75</v>
      </c>
    </row>
    <row r="135" spans="1:15" x14ac:dyDescent="0.2">
      <c r="A135" s="47" t="s">
        <v>117</v>
      </c>
      <c r="B135" s="25" t="s">
        <v>116</v>
      </c>
      <c r="C135" s="70">
        <v>9000000</v>
      </c>
      <c r="D135" s="70">
        <v>-2300000</v>
      </c>
      <c r="E135" s="70">
        <f t="shared" si="7"/>
        <v>6700000</v>
      </c>
      <c r="F135" s="70">
        <v>1080</v>
      </c>
      <c r="G135" s="70">
        <v>16020</v>
      </c>
      <c r="H135" s="70">
        <v>1275440</v>
      </c>
      <c r="I135" s="70">
        <v>28260</v>
      </c>
      <c r="J135" s="70">
        <v>1029564</v>
      </c>
      <c r="K135" s="70">
        <v>256932</v>
      </c>
      <c r="L135" s="70">
        <v>17100</v>
      </c>
      <c r="M135" s="70">
        <v>472306.8</v>
      </c>
      <c r="N135" s="70">
        <v>50856</v>
      </c>
      <c r="O135" s="67">
        <f t="shared" si="8"/>
        <v>3603297.2</v>
      </c>
    </row>
    <row r="136" spans="1:15" s="4" customFormat="1" x14ac:dyDescent="0.2">
      <c r="A136" s="47" t="s">
        <v>118</v>
      </c>
      <c r="B136" s="25" t="s">
        <v>119</v>
      </c>
      <c r="C136" s="70">
        <v>1000000</v>
      </c>
      <c r="D136" s="70">
        <v>-15000</v>
      </c>
      <c r="E136" s="70">
        <f t="shared" si="7"/>
        <v>985000</v>
      </c>
      <c r="F136" s="70">
        <v>0</v>
      </c>
      <c r="G136" s="70">
        <v>43837</v>
      </c>
      <c r="H136" s="70">
        <v>51560.1</v>
      </c>
      <c r="I136" s="70">
        <v>76924.2</v>
      </c>
      <c r="J136" s="70">
        <v>162556.79999999999</v>
      </c>
      <c r="K136" s="70">
        <v>230294.7</v>
      </c>
      <c r="L136" s="70">
        <v>0</v>
      </c>
      <c r="M136" s="70">
        <v>47772.3</v>
      </c>
      <c r="N136" s="70">
        <v>0</v>
      </c>
      <c r="O136" s="67">
        <f t="shared" si="8"/>
        <v>372054.90000000014</v>
      </c>
    </row>
    <row r="137" spans="1:15" x14ac:dyDescent="0.2">
      <c r="A137" s="47" t="s">
        <v>121</v>
      </c>
      <c r="B137" s="25" t="s">
        <v>120</v>
      </c>
      <c r="C137" s="70">
        <v>500000</v>
      </c>
      <c r="D137" s="70">
        <v>-22000</v>
      </c>
      <c r="E137" s="70">
        <f t="shared" si="7"/>
        <v>478000</v>
      </c>
      <c r="F137" s="70">
        <v>0</v>
      </c>
      <c r="G137" s="70">
        <v>0</v>
      </c>
      <c r="H137" s="70">
        <v>0</v>
      </c>
      <c r="I137" s="70">
        <v>0</v>
      </c>
      <c r="J137" s="70">
        <v>0</v>
      </c>
      <c r="K137" s="70">
        <v>0</v>
      </c>
      <c r="L137" s="70">
        <v>0</v>
      </c>
      <c r="M137" s="70">
        <v>3469.2</v>
      </c>
      <c r="N137" s="70">
        <v>47065.71</v>
      </c>
      <c r="O137" s="67">
        <f t="shared" si="8"/>
        <v>474530.8</v>
      </c>
    </row>
    <row r="138" spans="1:15" x14ac:dyDescent="0.2">
      <c r="A138" s="47" t="s">
        <v>123</v>
      </c>
      <c r="B138" s="25" t="s">
        <v>122</v>
      </c>
      <c r="C138" s="70">
        <v>1000000</v>
      </c>
      <c r="D138" s="70">
        <v>268000</v>
      </c>
      <c r="E138" s="70">
        <f t="shared" si="7"/>
        <v>1268000</v>
      </c>
      <c r="F138" s="70">
        <v>0</v>
      </c>
      <c r="G138" s="70">
        <v>0</v>
      </c>
      <c r="H138" s="70">
        <v>0</v>
      </c>
      <c r="I138" s="70">
        <v>0</v>
      </c>
      <c r="J138" s="70">
        <v>973.5</v>
      </c>
      <c r="K138" s="70">
        <v>167383</v>
      </c>
      <c r="L138" s="70">
        <v>0</v>
      </c>
      <c r="M138" s="70">
        <v>29523.599999999999</v>
      </c>
      <c r="N138" s="70">
        <v>0</v>
      </c>
      <c r="O138" s="67">
        <f t="shared" si="8"/>
        <v>1070119.8999999999</v>
      </c>
    </row>
    <row r="139" spans="1:15" s="4" customFormat="1" x14ac:dyDescent="0.2">
      <c r="A139" s="47" t="s">
        <v>125</v>
      </c>
      <c r="B139" s="25" t="s">
        <v>124</v>
      </c>
      <c r="C139" s="70">
        <v>300000</v>
      </c>
      <c r="D139" s="70">
        <v>0</v>
      </c>
      <c r="E139" s="70">
        <f t="shared" ref="E139:E203" si="9">+C139+D139</f>
        <v>300000</v>
      </c>
      <c r="F139" s="70">
        <v>0</v>
      </c>
      <c r="G139" s="70">
        <v>0</v>
      </c>
      <c r="H139" s="70">
        <v>69162.149999999994</v>
      </c>
      <c r="I139" s="70">
        <v>0</v>
      </c>
      <c r="J139" s="70">
        <v>0</v>
      </c>
      <c r="K139" s="70">
        <v>0</v>
      </c>
      <c r="L139" s="70">
        <v>0</v>
      </c>
      <c r="M139" s="70">
        <v>0</v>
      </c>
      <c r="N139" s="70">
        <v>0</v>
      </c>
      <c r="O139" s="67">
        <f t="shared" si="8"/>
        <v>230837.85</v>
      </c>
    </row>
    <row r="140" spans="1:15" x14ac:dyDescent="0.2">
      <c r="A140" s="47" t="s">
        <v>127</v>
      </c>
      <c r="B140" s="25" t="s">
        <v>126</v>
      </c>
      <c r="C140" s="70">
        <v>3475800</v>
      </c>
      <c r="D140" s="70">
        <v>-2925800</v>
      </c>
      <c r="E140" s="70">
        <f t="shared" si="9"/>
        <v>550000</v>
      </c>
      <c r="F140" s="70">
        <v>0</v>
      </c>
      <c r="G140" s="70">
        <v>0</v>
      </c>
      <c r="H140" s="70">
        <v>37760</v>
      </c>
      <c r="I140" s="70">
        <v>0</v>
      </c>
      <c r="J140" s="70">
        <v>0</v>
      </c>
      <c r="K140" s="70">
        <v>0</v>
      </c>
      <c r="L140" s="70">
        <v>0</v>
      </c>
      <c r="M140" s="70">
        <v>247800</v>
      </c>
      <c r="N140" s="70">
        <v>0</v>
      </c>
      <c r="O140" s="67">
        <f t="shared" si="8"/>
        <v>264440</v>
      </c>
    </row>
    <row r="141" spans="1:15" s="4" customFormat="1" x14ac:dyDescent="0.2">
      <c r="A141" s="47" t="s">
        <v>129</v>
      </c>
      <c r="B141" s="25" t="s">
        <v>128</v>
      </c>
      <c r="C141" s="70">
        <v>1193082</v>
      </c>
      <c r="D141" s="70">
        <v>-1100000</v>
      </c>
      <c r="E141" s="70">
        <f t="shared" si="9"/>
        <v>93082</v>
      </c>
      <c r="F141" s="70">
        <v>0</v>
      </c>
      <c r="G141" s="70">
        <v>0</v>
      </c>
      <c r="H141" s="70">
        <v>0</v>
      </c>
      <c r="I141" s="70">
        <v>0</v>
      </c>
      <c r="J141" s="70">
        <v>0</v>
      </c>
      <c r="K141" s="70">
        <v>0</v>
      </c>
      <c r="L141" s="70">
        <v>0</v>
      </c>
      <c r="M141" s="70">
        <v>0</v>
      </c>
      <c r="N141" s="70">
        <v>0</v>
      </c>
      <c r="O141" s="67">
        <f t="shared" si="8"/>
        <v>93082</v>
      </c>
    </row>
    <row r="142" spans="1:15" x14ac:dyDescent="0.2">
      <c r="A142" s="47" t="s">
        <v>131</v>
      </c>
      <c r="B142" s="25" t="s">
        <v>130</v>
      </c>
      <c r="C142" s="70">
        <v>1950000</v>
      </c>
      <c r="D142" s="70">
        <v>370000</v>
      </c>
      <c r="E142" s="70">
        <f t="shared" si="9"/>
        <v>2320000</v>
      </c>
      <c r="F142" s="70">
        <v>0</v>
      </c>
      <c r="G142" s="70">
        <v>0</v>
      </c>
      <c r="H142" s="70">
        <v>282517.96000000002</v>
      </c>
      <c r="I142" s="70">
        <v>0</v>
      </c>
      <c r="J142" s="70">
        <v>337480</v>
      </c>
      <c r="K142" s="70">
        <v>3750</v>
      </c>
      <c r="L142" s="70">
        <v>503497.15</v>
      </c>
      <c r="M142" s="70">
        <v>584100</v>
      </c>
      <c r="N142" s="70">
        <v>0</v>
      </c>
      <c r="O142" s="67">
        <f t="shared" si="8"/>
        <v>608654.89000000013</v>
      </c>
    </row>
    <row r="143" spans="1:15" s="4" customFormat="1" x14ac:dyDescent="0.2">
      <c r="A143" s="47" t="s">
        <v>133</v>
      </c>
      <c r="B143" s="25" t="s">
        <v>132</v>
      </c>
      <c r="C143" s="70">
        <v>1700000</v>
      </c>
      <c r="D143" s="70">
        <v>-1100000</v>
      </c>
      <c r="E143" s="70">
        <f t="shared" si="9"/>
        <v>600000</v>
      </c>
      <c r="F143" s="70">
        <v>22419.99</v>
      </c>
      <c r="G143" s="70">
        <v>0</v>
      </c>
      <c r="H143" s="70">
        <v>0</v>
      </c>
      <c r="I143" s="70">
        <v>0</v>
      </c>
      <c r="J143" s="70">
        <v>0</v>
      </c>
      <c r="K143" s="70">
        <v>0</v>
      </c>
      <c r="L143" s="70">
        <v>354000</v>
      </c>
      <c r="M143" s="70">
        <v>0</v>
      </c>
      <c r="N143" s="70">
        <v>0</v>
      </c>
      <c r="O143" s="67">
        <f t="shared" si="8"/>
        <v>223580.01</v>
      </c>
    </row>
    <row r="144" spans="1:15" x14ac:dyDescent="0.2">
      <c r="A144" s="47" t="s">
        <v>276</v>
      </c>
      <c r="B144" s="25" t="s">
        <v>285</v>
      </c>
      <c r="C144" s="70">
        <v>200000</v>
      </c>
      <c r="D144" s="70">
        <v>-55000</v>
      </c>
      <c r="E144" s="70">
        <f t="shared" si="9"/>
        <v>145000</v>
      </c>
      <c r="F144" s="70">
        <v>0</v>
      </c>
      <c r="G144" s="70">
        <v>0</v>
      </c>
      <c r="H144" s="70">
        <v>0</v>
      </c>
      <c r="I144" s="70">
        <v>0</v>
      </c>
      <c r="J144" s="70">
        <v>0</v>
      </c>
      <c r="K144" s="70">
        <v>64330</v>
      </c>
      <c r="L144" s="70">
        <v>0</v>
      </c>
      <c r="M144" s="70">
        <v>0</v>
      </c>
      <c r="N144" s="70">
        <v>0</v>
      </c>
      <c r="O144" s="67">
        <f t="shared" si="8"/>
        <v>80670</v>
      </c>
    </row>
    <row r="145" spans="1:15" s="4" customFormat="1" x14ac:dyDescent="0.2">
      <c r="A145" s="47" t="s">
        <v>135</v>
      </c>
      <c r="B145" s="25" t="s">
        <v>134</v>
      </c>
      <c r="C145" s="70">
        <v>4000000</v>
      </c>
      <c r="D145" s="70">
        <v>-649946.91099999996</v>
      </c>
      <c r="E145" s="70">
        <f t="shared" si="9"/>
        <v>3350053.0890000002</v>
      </c>
      <c r="F145" s="70">
        <v>0</v>
      </c>
      <c r="G145" s="70">
        <v>117774.74</v>
      </c>
      <c r="H145" s="70">
        <v>0</v>
      </c>
      <c r="I145" s="70">
        <v>365403.71</v>
      </c>
      <c r="J145" s="70">
        <v>182596.55</v>
      </c>
      <c r="K145" s="70">
        <v>312597.51</v>
      </c>
      <c r="L145" s="70">
        <v>206631.56</v>
      </c>
      <c r="M145" s="70">
        <v>243766.38</v>
      </c>
      <c r="N145" s="70">
        <v>0</v>
      </c>
      <c r="O145" s="67">
        <f t="shared" si="8"/>
        <v>1921282.639</v>
      </c>
    </row>
    <row r="146" spans="1:15" x14ac:dyDescent="0.2">
      <c r="A146" s="47" t="s">
        <v>137</v>
      </c>
      <c r="B146" s="25" t="s">
        <v>136</v>
      </c>
      <c r="C146" s="70">
        <v>3000000</v>
      </c>
      <c r="D146" s="70">
        <v>-1107000</v>
      </c>
      <c r="E146" s="70">
        <f t="shared" si="9"/>
        <v>1893000</v>
      </c>
      <c r="F146" s="70">
        <v>0</v>
      </c>
      <c r="G146" s="70">
        <v>0</v>
      </c>
      <c r="H146" s="70">
        <v>0</v>
      </c>
      <c r="I146" s="70">
        <v>0</v>
      </c>
      <c r="J146" s="70">
        <v>0</v>
      </c>
      <c r="K146" s="70">
        <v>0</v>
      </c>
      <c r="L146" s="70">
        <v>1054769.77</v>
      </c>
      <c r="M146" s="70">
        <v>0</v>
      </c>
      <c r="N146" s="70">
        <v>0</v>
      </c>
      <c r="O146" s="67">
        <f t="shared" si="8"/>
        <v>838230.23</v>
      </c>
    </row>
    <row r="147" spans="1:15" s="4" customFormat="1" x14ac:dyDescent="0.2">
      <c r="A147" s="47" t="s">
        <v>139</v>
      </c>
      <c r="B147" s="25" t="s">
        <v>138</v>
      </c>
      <c r="C147" s="70">
        <v>1000000</v>
      </c>
      <c r="D147" s="70">
        <v>-700000</v>
      </c>
      <c r="E147" s="70">
        <f t="shared" si="9"/>
        <v>300000</v>
      </c>
      <c r="F147" s="70">
        <v>0</v>
      </c>
      <c r="G147" s="70">
        <v>0</v>
      </c>
      <c r="H147" s="70">
        <v>0</v>
      </c>
      <c r="I147" s="70">
        <v>0</v>
      </c>
      <c r="J147" s="70">
        <v>0</v>
      </c>
      <c r="K147" s="70">
        <v>0</v>
      </c>
      <c r="L147" s="70">
        <v>11328</v>
      </c>
      <c r="M147" s="70">
        <v>0</v>
      </c>
      <c r="N147" s="70">
        <v>0</v>
      </c>
      <c r="O147" s="67">
        <f t="shared" si="8"/>
        <v>288672</v>
      </c>
    </row>
    <row r="148" spans="1:15" x14ac:dyDescent="0.2">
      <c r="A148" s="47" t="s">
        <v>141</v>
      </c>
      <c r="B148" s="25" t="s">
        <v>140</v>
      </c>
      <c r="C148" s="70">
        <v>500000</v>
      </c>
      <c r="D148" s="70">
        <v>-250000</v>
      </c>
      <c r="E148" s="70">
        <f t="shared" si="9"/>
        <v>250000</v>
      </c>
      <c r="F148" s="70">
        <v>0</v>
      </c>
      <c r="G148" s="70">
        <v>0</v>
      </c>
      <c r="H148" s="70">
        <v>0</v>
      </c>
      <c r="I148" s="70">
        <v>1941.1</v>
      </c>
      <c r="J148" s="70">
        <v>24975.119999999999</v>
      </c>
      <c r="K148" s="70">
        <v>166203</v>
      </c>
      <c r="L148" s="70">
        <v>0</v>
      </c>
      <c r="M148" s="70">
        <v>0</v>
      </c>
      <c r="N148" s="70">
        <v>0</v>
      </c>
      <c r="O148" s="67">
        <f t="shared" si="8"/>
        <v>56880.78</v>
      </c>
    </row>
    <row r="149" spans="1:15" s="4" customFormat="1" x14ac:dyDescent="0.2">
      <c r="A149" s="47" t="s">
        <v>142</v>
      </c>
      <c r="B149" s="25" t="s">
        <v>143</v>
      </c>
      <c r="C149" s="70">
        <v>1000000</v>
      </c>
      <c r="D149" s="70">
        <v>-747260</v>
      </c>
      <c r="E149" s="70">
        <f t="shared" si="9"/>
        <v>252740</v>
      </c>
      <c r="F149" s="70">
        <v>0</v>
      </c>
      <c r="G149" s="70">
        <v>0</v>
      </c>
      <c r="H149" s="70">
        <v>0</v>
      </c>
      <c r="I149" s="70">
        <v>0</v>
      </c>
      <c r="J149" s="70">
        <v>14500.31</v>
      </c>
      <c r="K149" s="70">
        <v>0</v>
      </c>
      <c r="L149" s="70">
        <v>0</v>
      </c>
      <c r="M149" s="70">
        <v>11460.16</v>
      </c>
      <c r="N149" s="70">
        <v>1770</v>
      </c>
      <c r="O149" s="67">
        <f t="shared" si="8"/>
        <v>226779.53</v>
      </c>
    </row>
    <row r="150" spans="1:15" x14ac:dyDescent="0.2">
      <c r="A150" s="47" t="s">
        <v>144</v>
      </c>
      <c r="B150" s="25" t="s">
        <v>145</v>
      </c>
      <c r="C150" s="70">
        <v>700000</v>
      </c>
      <c r="D150" s="70">
        <v>-550000</v>
      </c>
      <c r="E150" s="70">
        <f t="shared" si="9"/>
        <v>150000</v>
      </c>
      <c r="F150" s="70">
        <v>0</v>
      </c>
      <c r="G150" s="70">
        <v>0</v>
      </c>
      <c r="H150" s="70">
        <v>0</v>
      </c>
      <c r="I150" s="70">
        <v>0</v>
      </c>
      <c r="J150" s="70">
        <v>0</v>
      </c>
      <c r="K150" s="70">
        <v>0</v>
      </c>
      <c r="L150" s="70">
        <v>0</v>
      </c>
      <c r="M150" s="70">
        <v>0</v>
      </c>
      <c r="N150" s="70">
        <v>16484.599999999999</v>
      </c>
      <c r="O150" s="67">
        <f t="shared" si="8"/>
        <v>150000</v>
      </c>
    </row>
    <row r="151" spans="1:15" s="4" customFormat="1" x14ac:dyDescent="0.2">
      <c r="A151" s="47" t="s">
        <v>146</v>
      </c>
      <c r="B151" s="25" t="s">
        <v>147</v>
      </c>
      <c r="C151" s="70">
        <v>400000</v>
      </c>
      <c r="D151" s="70">
        <v>-50000</v>
      </c>
      <c r="E151" s="70">
        <f t="shared" si="9"/>
        <v>350000</v>
      </c>
      <c r="F151" s="70">
        <v>0</v>
      </c>
      <c r="G151" s="70">
        <v>0</v>
      </c>
      <c r="H151" s="70">
        <v>0</v>
      </c>
      <c r="I151" s="70">
        <v>0</v>
      </c>
      <c r="J151" s="70">
        <v>294002.31</v>
      </c>
      <c r="K151" s="70">
        <v>0</v>
      </c>
      <c r="L151" s="70">
        <v>0</v>
      </c>
      <c r="M151" s="70">
        <v>0</v>
      </c>
      <c r="N151" s="70">
        <v>0</v>
      </c>
      <c r="O151" s="67">
        <f t="shared" si="8"/>
        <v>55997.69</v>
      </c>
    </row>
    <row r="152" spans="1:15" x14ac:dyDescent="0.2">
      <c r="A152" s="47" t="s">
        <v>148</v>
      </c>
      <c r="B152" s="25" t="s">
        <v>149</v>
      </c>
      <c r="C152" s="70">
        <v>800000</v>
      </c>
      <c r="D152" s="70">
        <v>-485900</v>
      </c>
      <c r="E152" s="70">
        <f t="shared" si="9"/>
        <v>314100</v>
      </c>
      <c r="F152" s="70">
        <v>0</v>
      </c>
      <c r="G152" s="70">
        <v>0</v>
      </c>
      <c r="H152" s="70">
        <v>0</v>
      </c>
      <c r="I152" s="70">
        <v>0</v>
      </c>
      <c r="J152" s="70">
        <v>0</v>
      </c>
      <c r="K152" s="70">
        <v>0</v>
      </c>
      <c r="L152" s="70">
        <v>0</v>
      </c>
      <c r="M152" s="70">
        <v>0</v>
      </c>
      <c r="N152" s="70">
        <v>0</v>
      </c>
      <c r="O152" s="67">
        <f t="shared" ref="O152:O216" si="10">+E152-F152-G152-H152-I152-J152-K152-L152-M152</f>
        <v>314100</v>
      </c>
    </row>
    <row r="153" spans="1:15" s="4" customFormat="1" x14ac:dyDescent="0.2">
      <c r="A153" s="47" t="s">
        <v>150</v>
      </c>
      <c r="B153" s="25" t="s">
        <v>151</v>
      </c>
      <c r="C153" s="70">
        <v>1500000</v>
      </c>
      <c r="D153" s="70">
        <v>-910800</v>
      </c>
      <c r="E153" s="70">
        <f t="shared" si="9"/>
        <v>589200</v>
      </c>
      <c r="F153" s="70">
        <v>0</v>
      </c>
      <c r="G153" s="70">
        <v>0</v>
      </c>
      <c r="H153" s="70">
        <v>0</v>
      </c>
      <c r="I153" s="70">
        <v>0</v>
      </c>
      <c r="J153" s="70">
        <v>0</v>
      </c>
      <c r="K153" s="70">
        <v>0</v>
      </c>
      <c r="L153" s="70">
        <v>0</v>
      </c>
      <c r="M153" s="70">
        <v>25795.98</v>
      </c>
      <c r="N153" s="70">
        <v>54870</v>
      </c>
      <c r="O153" s="67">
        <f t="shared" si="10"/>
        <v>563404.02</v>
      </c>
    </row>
    <row r="154" spans="1:15" x14ac:dyDescent="0.2">
      <c r="A154" s="47" t="s">
        <v>152</v>
      </c>
      <c r="B154" s="25" t="s">
        <v>153</v>
      </c>
      <c r="C154" s="70">
        <v>2000000</v>
      </c>
      <c r="D154" s="70">
        <v>24485</v>
      </c>
      <c r="E154" s="70">
        <f t="shared" si="9"/>
        <v>2024485</v>
      </c>
      <c r="F154" s="70">
        <v>0</v>
      </c>
      <c r="G154" s="70">
        <v>0</v>
      </c>
      <c r="H154" s="70">
        <v>0</v>
      </c>
      <c r="I154" s="70">
        <v>81700.84</v>
      </c>
      <c r="J154" s="70">
        <v>17248.25</v>
      </c>
      <c r="K154" s="70">
        <v>52840.4</v>
      </c>
      <c r="L154" s="70">
        <v>0</v>
      </c>
      <c r="M154" s="70">
        <v>174730.74</v>
      </c>
      <c r="N154" s="70">
        <v>14326.38</v>
      </c>
      <c r="O154" s="67">
        <f t="shared" si="10"/>
        <v>1697964.77</v>
      </c>
    </row>
    <row r="155" spans="1:15" s="4" customFormat="1" x14ac:dyDescent="0.2">
      <c r="A155" s="47" t="s">
        <v>154</v>
      </c>
      <c r="B155" s="25" t="s">
        <v>155</v>
      </c>
      <c r="C155" s="70">
        <v>1000000</v>
      </c>
      <c r="D155" s="70">
        <v>343444.04</v>
      </c>
      <c r="E155" s="70">
        <f t="shared" si="9"/>
        <v>1343444.04</v>
      </c>
      <c r="F155" s="70">
        <v>0</v>
      </c>
      <c r="G155" s="70">
        <v>0</v>
      </c>
      <c r="H155" s="70">
        <v>0.01</v>
      </c>
      <c r="I155" s="70">
        <v>114016.32000000001</v>
      </c>
      <c r="J155" s="70">
        <v>345434.09</v>
      </c>
      <c r="K155" s="70">
        <v>0</v>
      </c>
      <c r="L155" s="70">
        <v>0</v>
      </c>
      <c r="M155" s="70">
        <v>99407.21</v>
      </c>
      <c r="N155" s="70">
        <v>186383.35999999999</v>
      </c>
      <c r="O155" s="67">
        <f t="shared" si="10"/>
        <v>784586.40999999992</v>
      </c>
    </row>
    <row r="156" spans="1:15" x14ac:dyDescent="0.2">
      <c r="A156" s="47" t="s">
        <v>156</v>
      </c>
      <c r="B156" s="25" t="s">
        <v>157</v>
      </c>
      <c r="C156" s="70">
        <v>300000</v>
      </c>
      <c r="D156" s="70">
        <v>0</v>
      </c>
      <c r="E156" s="70">
        <f t="shared" si="9"/>
        <v>300000</v>
      </c>
      <c r="F156" s="70">
        <v>0</v>
      </c>
      <c r="G156" s="70">
        <v>0</v>
      </c>
      <c r="H156" s="70">
        <v>0</v>
      </c>
      <c r="I156" s="70">
        <v>0</v>
      </c>
      <c r="J156" s="70">
        <v>5820</v>
      </c>
      <c r="K156" s="70">
        <v>0</v>
      </c>
      <c r="L156" s="70">
        <v>0</v>
      </c>
      <c r="M156" s="70">
        <v>6584.4</v>
      </c>
      <c r="N156" s="70">
        <v>4283.3999999999996</v>
      </c>
      <c r="O156" s="67">
        <f t="shared" si="10"/>
        <v>287595.59999999998</v>
      </c>
    </row>
    <row r="157" spans="1:15" s="4" customFormat="1" x14ac:dyDescent="0.2">
      <c r="A157" s="47" t="s">
        <v>158</v>
      </c>
      <c r="B157" s="25" t="s">
        <v>159</v>
      </c>
      <c r="C157" s="70">
        <v>250000</v>
      </c>
      <c r="D157" s="70">
        <v>-100000</v>
      </c>
      <c r="E157" s="70">
        <f t="shared" si="9"/>
        <v>150000</v>
      </c>
      <c r="F157" s="70">
        <v>0</v>
      </c>
      <c r="G157" s="70">
        <v>0</v>
      </c>
      <c r="H157" s="70">
        <v>0</v>
      </c>
      <c r="I157" s="70">
        <v>0</v>
      </c>
      <c r="J157" s="70">
        <v>0</v>
      </c>
      <c r="K157" s="70">
        <v>0</v>
      </c>
      <c r="L157" s="70">
        <v>0</v>
      </c>
      <c r="M157" s="70">
        <v>2652.05</v>
      </c>
      <c r="N157" s="70">
        <v>354</v>
      </c>
      <c r="O157" s="67">
        <f t="shared" si="10"/>
        <v>147347.95000000001</v>
      </c>
    </row>
    <row r="158" spans="1:15" x14ac:dyDescent="0.2">
      <c r="A158" s="47" t="s">
        <v>160</v>
      </c>
      <c r="B158" s="25" t="s">
        <v>161</v>
      </c>
      <c r="C158" s="70">
        <v>52000000</v>
      </c>
      <c r="D158" s="70">
        <v>0</v>
      </c>
      <c r="E158" s="70">
        <f t="shared" si="9"/>
        <v>52000000</v>
      </c>
      <c r="F158" s="70">
        <v>676300</v>
      </c>
      <c r="G158" s="70">
        <v>671879.21</v>
      </c>
      <c r="H158" s="70">
        <v>653118.67000000004</v>
      </c>
      <c r="I158" s="70">
        <v>681300</v>
      </c>
      <c r="J158" s="70">
        <v>696300</v>
      </c>
      <c r="K158" s="70">
        <v>34096300</v>
      </c>
      <c r="L158" s="70">
        <v>651167.93000000005</v>
      </c>
      <c r="M158" s="70">
        <v>10666300</v>
      </c>
      <c r="N158" s="70">
        <v>674300</v>
      </c>
      <c r="O158" s="67">
        <f t="shared" si="10"/>
        <v>3207334.1899999976</v>
      </c>
    </row>
    <row r="159" spans="1:15" s="4" customFormat="1" x14ac:dyDescent="0.2">
      <c r="A159" s="47" t="s">
        <v>162</v>
      </c>
      <c r="B159" s="25" t="s">
        <v>163</v>
      </c>
      <c r="C159" s="70">
        <v>3000000</v>
      </c>
      <c r="D159" s="70">
        <v>0</v>
      </c>
      <c r="E159" s="70">
        <f t="shared" si="9"/>
        <v>3000000</v>
      </c>
      <c r="F159" s="70">
        <v>0</v>
      </c>
      <c r="G159" s="70">
        <v>0</v>
      </c>
      <c r="H159" s="70">
        <v>0</v>
      </c>
      <c r="I159" s="70">
        <v>0</v>
      </c>
      <c r="J159" s="70">
        <v>0</v>
      </c>
      <c r="K159" s="70">
        <v>0</v>
      </c>
      <c r="L159" s="70">
        <v>0</v>
      </c>
      <c r="M159" s="70">
        <v>0</v>
      </c>
      <c r="N159" s="70">
        <v>427120</v>
      </c>
      <c r="O159" s="67">
        <f t="shared" si="10"/>
        <v>3000000</v>
      </c>
    </row>
    <row r="160" spans="1:15" x14ac:dyDescent="0.2">
      <c r="A160" s="47" t="s">
        <v>164</v>
      </c>
      <c r="B160" s="25" t="s">
        <v>165</v>
      </c>
      <c r="C160" s="70">
        <v>700000</v>
      </c>
      <c r="D160" s="70">
        <v>0</v>
      </c>
      <c r="E160" s="70">
        <f t="shared" si="9"/>
        <v>700000</v>
      </c>
      <c r="F160" s="70">
        <v>0</v>
      </c>
      <c r="G160" s="70">
        <v>6800.01</v>
      </c>
      <c r="H160" s="70">
        <v>5000</v>
      </c>
      <c r="I160" s="70">
        <v>50312.74</v>
      </c>
      <c r="J160" s="70">
        <v>0</v>
      </c>
      <c r="K160" s="70">
        <v>62261.2</v>
      </c>
      <c r="L160" s="70">
        <v>40303.870000000003</v>
      </c>
      <c r="M160" s="70">
        <v>35098.18</v>
      </c>
      <c r="N160" s="70">
        <v>17542.490000000002</v>
      </c>
      <c r="O160" s="67">
        <f t="shared" si="10"/>
        <v>500224.00000000006</v>
      </c>
    </row>
    <row r="161" spans="1:15" s="4" customFormat="1" x14ac:dyDescent="0.2">
      <c r="A161" s="47" t="s">
        <v>166</v>
      </c>
      <c r="B161" s="25" t="s">
        <v>167</v>
      </c>
      <c r="C161" s="70">
        <v>1200000</v>
      </c>
      <c r="D161" s="70">
        <v>390200</v>
      </c>
      <c r="E161" s="70">
        <f t="shared" si="9"/>
        <v>1590200</v>
      </c>
      <c r="F161" s="70">
        <v>0</v>
      </c>
      <c r="G161" s="70">
        <v>0</v>
      </c>
      <c r="H161" s="70">
        <v>34999.980000000003</v>
      </c>
      <c r="I161" s="70">
        <v>196939.05</v>
      </c>
      <c r="J161" s="70">
        <v>1784.16</v>
      </c>
      <c r="K161" s="70">
        <v>819935.98</v>
      </c>
      <c r="L161" s="70">
        <v>16284</v>
      </c>
      <c r="M161" s="70">
        <v>0</v>
      </c>
      <c r="N161" s="70">
        <v>0</v>
      </c>
      <c r="O161" s="67">
        <f t="shared" si="10"/>
        <v>520256.83000000007</v>
      </c>
    </row>
    <row r="162" spans="1:15" x14ac:dyDescent="0.2">
      <c r="A162" s="47" t="s">
        <v>168</v>
      </c>
      <c r="B162" s="25" t="s">
        <v>169</v>
      </c>
      <c r="C162" s="70">
        <v>1000000</v>
      </c>
      <c r="D162" s="70">
        <v>-874400</v>
      </c>
      <c r="E162" s="70">
        <f t="shared" si="9"/>
        <v>125600</v>
      </c>
      <c r="F162" s="70">
        <v>0</v>
      </c>
      <c r="G162" s="70">
        <v>0</v>
      </c>
      <c r="H162" s="70">
        <v>0</v>
      </c>
      <c r="I162" s="70">
        <v>0</v>
      </c>
      <c r="J162" s="70">
        <v>0</v>
      </c>
      <c r="K162" s="70">
        <v>37170</v>
      </c>
      <c r="L162" s="70">
        <v>0</v>
      </c>
      <c r="M162" s="70">
        <v>41772</v>
      </c>
      <c r="N162" s="70">
        <v>0</v>
      </c>
      <c r="O162" s="67">
        <f t="shared" si="10"/>
        <v>46658</v>
      </c>
    </row>
    <row r="163" spans="1:15" s="78" customFormat="1" x14ac:dyDescent="0.2">
      <c r="A163" s="76" t="s">
        <v>402</v>
      </c>
      <c r="B163" s="77" t="s">
        <v>403</v>
      </c>
      <c r="C163" s="70">
        <v>0</v>
      </c>
      <c r="D163" s="70">
        <v>23000</v>
      </c>
      <c r="E163" s="70">
        <f t="shared" si="9"/>
        <v>23000</v>
      </c>
      <c r="F163" s="70">
        <v>0</v>
      </c>
      <c r="G163" s="70">
        <v>0</v>
      </c>
      <c r="H163" s="70">
        <v>0</v>
      </c>
      <c r="I163" s="70">
        <v>0</v>
      </c>
      <c r="J163" s="70">
        <v>0</v>
      </c>
      <c r="K163" s="70">
        <v>0</v>
      </c>
      <c r="L163" s="70">
        <v>0</v>
      </c>
      <c r="M163" s="70">
        <v>0</v>
      </c>
      <c r="N163" s="70">
        <v>0</v>
      </c>
      <c r="O163" s="67">
        <f t="shared" si="10"/>
        <v>23000</v>
      </c>
    </row>
    <row r="164" spans="1:15" s="4" customFormat="1" x14ac:dyDescent="0.2">
      <c r="A164" s="47" t="s">
        <v>170</v>
      </c>
      <c r="B164" s="25" t="s">
        <v>171</v>
      </c>
      <c r="C164" s="70">
        <v>75000</v>
      </c>
      <c r="D164" s="70">
        <v>0</v>
      </c>
      <c r="E164" s="70">
        <f t="shared" si="9"/>
        <v>75000</v>
      </c>
      <c r="F164" s="70">
        <v>0</v>
      </c>
      <c r="G164" s="70">
        <v>0</v>
      </c>
      <c r="H164" s="70">
        <v>0</v>
      </c>
      <c r="I164" s="70">
        <v>0</v>
      </c>
      <c r="J164" s="70">
        <v>0</v>
      </c>
      <c r="K164" s="70">
        <v>0</v>
      </c>
      <c r="L164" s="70">
        <v>0</v>
      </c>
      <c r="M164" s="70">
        <v>0</v>
      </c>
      <c r="N164" s="70">
        <v>0</v>
      </c>
      <c r="O164" s="67">
        <f t="shared" si="10"/>
        <v>75000</v>
      </c>
    </row>
    <row r="165" spans="1:15" x14ac:dyDescent="0.2">
      <c r="A165" s="47" t="s">
        <v>172</v>
      </c>
      <c r="B165" s="25" t="s">
        <v>173</v>
      </c>
      <c r="C165" s="70">
        <v>50000</v>
      </c>
      <c r="D165" s="70">
        <v>0</v>
      </c>
      <c r="E165" s="70">
        <f t="shared" si="9"/>
        <v>50000</v>
      </c>
      <c r="F165" s="70">
        <v>0</v>
      </c>
      <c r="G165" s="70">
        <v>0</v>
      </c>
      <c r="H165" s="70">
        <v>0</v>
      </c>
      <c r="I165" s="70">
        <v>0</v>
      </c>
      <c r="J165" s="70">
        <v>0</v>
      </c>
      <c r="K165" s="70">
        <v>0</v>
      </c>
      <c r="L165" s="70">
        <v>0</v>
      </c>
      <c r="M165" s="70">
        <v>0</v>
      </c>
      <c r="N165" s="70">
        <v>0</v>
      </c>
      <c r="O165" s="67">
        <f t="shared" si="10"/>
        <v>50000</v>
      </c>
    </row>
    <row r="166" spans="1:15" s="4" customFormat="1" x14ac:dyDescent="0.2">
      <c r="A166" s="47" t="s">
        <v>174</v>
      </c>
      <c r="B166" s="25" t="s">
        <v>175</v>
      </c>
      <c r="C166" s="70">
        <v>3500000</v>
      </c>
      <c r="D166" s="70">
        <v>-1389908.98</v>
      </c>
      <c r="E166" s="70">
        <f t="shared" si="9"/>
        <v>2110091.02</v>
      </c>
      <c r="F166" s="70">
        <v>0</v>
      </c>
      <c r="G166" s="70">
        <v>0</v>
      </c>
      <c r="H166" s="70">
        <v>0</v>
      </c>
      <c r="I166" s="70">
        <v>0</v>
      </c>
      <c r="J166" s="70">
        <v>393922.23</v>
      </c>
      <c r="K166" s="70">
        <v>0</v>
      </c>
      <c r="L166" s="70">
        <v>0</v>
      </c>
      <c r="M166" s="70">
        <v>825381.87</v>
      </c>
      <c r="N166" s="70">
        <v>242224.5</v>
      </c>
      <c r="O166" s="67">
        <f t="shared" si="10"/>
        <v>890786.92</v>
      </c>
    </row>
    <row r="167" spans="1:15" x14ac:dyDescent="0.2">
      <c r="A167" s="47" t="s">
        <v>176</v>
      </c>
      <c r="B167" s="25" t="s">
        <v>177</v>
      </c>
      <c r="C167" s="70">
        <v>500000</v>
      </c>
      <c r="D167" s="70">
        <v>0</v>
      </c>
      <c r="E167" s="70">
        <f t="shared" si="9"/>
        <v>500000</v>
      </c>
      <c r="F167" s="70">
        <v>0</v>
      </c>
      <c r="G167" s="70">
        <v>0</v>
      </c>
      <c r="H167" s="70">
        <v>0</v>
      </c>
      <c r="I167" s="70">
        <v>0</v>
      </c>
      <c r="J167" s="70">
        <v>20699.86</v>
      </c>
      <c r="K167" s="70">
        <v>2010</v>
      </c>
      <c r="L167" s="70">
        <v>0</v>
      </c>
      <c r="M167" s="70">
        <v>95762.9</v>
      </c>
      <c r="N167" s="70">
        <v>34214.1</v>
      </c>
      <c r="O167" s="67">
        <f t="shared" si="10"/>
        <v>381527.24</v>
      </c>
    </row>
    <row r="168" spans="1:15" x14ac:dyDescent="0.2">
      <c r="A168" s="47" t="s">
        <v>179</v>
      </c>
      <c r="B168" s="25" t="s">
        <v>178</v>
      </c>
      <c r="C168" s="70">
        <v>2000000</v>
      </c>
      <c r="D168" s="70">
        <v>488000</v>
      </c>
      <c r="E168" s="70">
        <f t="shared" si="9"/>
        <v>2488000</v>
      </c>
      <c r="F168" s="70">
        <v>0</v>
      </c>
      <c r="G168" s="70">
        <v>0</v>
      </c>
      <c r="H168" s="70">
        <v>960260.4</v>
      </c>
      <c r="I168" s="70">
        <v>0</v>
      </c>
      <c r="J168" s="70">
        <v>1800.68</v>
      </c>
      <c r="K168" s="70">
        <v>0</v>
      </c>
      <c r="L168" s="70">
        <v>408038.1</v>
      </c>
      <c r="M168" s="70">
        <v>3030</v>
      </c>
      <c r="N168" s="70">
        <v>0</v>
      </c>
      <c r="O168" s="67">
        <f t="shared" si="10"/>
        <v>1114870.8200000003</v>
      </c>
    </row>
    <row r="169" spans="1:15" x14ac:dyDescent="0.2">
      <c r="A169" s="47" t="s">
        <v>277</v>
      </c>
      <c r="B169" s="25" t="s">
        <v>286</v>
      </c>
      <c r="C169" s="70">
        <v>800000</v>
      </c>
      <c r="D169" s="70">
        <v>-200000</v>
      </c>
      <c r="E169" s="70">
        <f t="shared" si="9"/>
        <v>600000</v>
      </c>
      <c r="F169" s="70">
        <v>0</v>
      </c>
      <c r="G169" s="70">
        <v>0</v>
      </c>
      <c r="H169" s="70">
        <v>0</v>
      </c>
      <c r="I169" s="70">
        <v>0</v>
      </c>
      <c r="J169" s="70">
        <v>0</v>
      </c>
      <c r="K169" s="70">
        <v>0</v>
      </c>
      <c r="L169" s="70">
        <v>0</v>
      </c>
      <c r="M169" s="70">
        <v>0</v>
      </c>
      <c r="N169" s="70">
        <v>0</v>
      </c>
      <c r="O169" s="67">
        <f t="shared" si="10"/>
        <v>600000</v>
      </c>
    </row>
    <row r="170" spans="1:15" x14ac:dyDescent="0.2">
      <c r="A170" s="47" t="s">
        <v>180</v>
      </c>
      <c r="B170" s="25" t="s">
        <v>181</v>
      </c>
      <c r="C170" s="70">
        <v>4100000</v>
      </c>
      <c r="D170" s="70">
        <v>400000</v>
      </c>
      <c r="E170" s="70">
        <f t="shared" si="9"/>
        <v>4500000</v>
      </c>
      <c r="F170" s="70">
        <v>0</v>
      </c>
      <c r="G170" s="70">
        <v>0</v>
      </c>
      <c r="H170" s="70">
        <v>0</v>
      </c>
      <c r="I170" s="70">
        <v>49591.86</v>
      </c>
      <c r="J170" s="70">
        <v>817911.7</v>
      </c>
      <c r="K170" s="70">
        <v>456172.19</v>
      </c>
      <c r="L170" s="70">
        <v>1209384.01</v>
      </c>
      <c r="M170" s="70">
        <v>338616.14</v>
      </c>
      <c r="N170" s="70">
        <v>0</v>
      </c>
      <c r="O170" s="67">
        <f t="shared" si="10"/>
        <v>1628324.0999999996</v>
      </c>
    </row>
    <row r="171" spans="1:15" s="4" customFormat="1" x14ac:dyDescent="0.2">
      <c r="A171" s="47" t="s">
        <v>182</v>
      </c>
      <c r="B171" s="25" t="s">
        <v>183</v>
      </c>
      <c r="C171" s="70">
        <v>500000</v>
      </c>
      <c r="D171" s="70">
        <v>-323000</v>
      </c>
      <c r="E171" s="70">
        <f t="shared" si="9"/>
        <v>177000</v>
      </c>
      <c r="F171" s="70">
        <v>0</v>
      </c>
      <c r="G171" s="70">
        <v>0</v>
      </c>
      <c r="H171" s="70">
        <v>0</v>
      </c>
      <c r="I171" s="70">
        <v>0</v>
      </c>
      <c r="J171" s="70">
        <v>10679</v>
      </c>
      <c r="K171" s="70">
        <v>39589.94</v>
      </c>
      <c r="L171" s="70">
        <v>0</v>
      </c>
      <c r="M171" s="70">
        <v>0</v>
      </c>
      <c r="N171" s="70">
        <v>0</v>
      </c>
      <c r="O171" s="67">
        <f t="shared" si="10"/>
        <v>126731.06</v>
      </c>
    </row>
    <row r="172" spans="1:15" x14ac:dyDescent="0.2">
      <c r="A172" s="47" t="s">
        <v>185</v>
      </c>
      <c r="B172" s="25" t="s">
        <v>184</v>
      </c>
      <c r="C172" s="70">
        <v>150000</v>
      </c>
      <c r="D172" s="70">
        <v>0</v>
      </c>
      <c r="E172" s="70">
        <f t="shared" si="9"/>
        <v>150000</v>
      </c>
      <c r="F172" s="70">
        <v>0</v>
      </c>
      <c r="G172" s="70">
        <v>0</v>
      </c>
      <c r="H172" s="70">
        <v>0</v>
      </c>
      <c r="I172" s="70">
        <v>0</v>
      </c>
      <c r="J172" s="70">
        <v>0</v>
      </c>
      <c r="K172" s="70">
        <v>28026.400000000001</v>
      </c>
      <c r="L172" s="70">
        <v>0</v>
      </c>
      <c r="M172" s="70">
        <v>0</v>
      </c>
      <c r="N172" s="70">
        <v>0</v>
      </c>
      <c r="O172" s="67">
        <f t="shared" si="10"/>
        <v>121973.6</v>
      </c>
    </row>
    <row r="173" spans="1:15" x14ac:dyDescent="0.2">
      <c r="A173" s="47" t="s">
        <v>187</v>
      </c>
      <c r="B173" s="25" t="s">
        <v>186</v>
      </c>
      <c r="C173" s="70">
        <v>400000</v>
      </c>
      <c r="D173" s="70">
        <v>0</v>
      </c>
      <c r="E173" s="70">
        <f t="shared" si="9"/>
        <v>400000</v>
      </c>
      <c r="F173" s="70">
        <v>0</v>
      </c>
      <c r="G173" s="70">
        <v>0</v>
      </c>
      <c r="H173" s="70">
        <v>0</v>
      </c>
      <c r="I173" s="70">
        <v>132018.4</v>
      </c>
      <c r="J173" s="70">
        <v>0</v>
      </c>
      <c r="K173" s="70">
        <v>0</v>
      </c>
      <c r="L173" s="70">
        <v>0</v>
      </c>
      <c r="M173" s="70">
        <v>0</v>
      </c>
      <c r="N173" s="70">
        <v>65785</v>
      </c>
      <c r="O173" s="67">
        <f t="shared" si="10"/>
        <v>267981.59999999998</v>
      </c>
    </row>
    <row r="174" spans="1:15" x14ac:dyDescent="0.2">
      <c r="A174" s="47" t="s">
        <v>189</v>
      </c>
      <c r="B174" s="25" t="s">
        <v>188</v>
      </c>
      <c r="C174" s="70">
        <v>3800000</v>
      </c>
      <c r="D174" s="70">
        <v>-1500000</v>
      </c>
      <c r="E174" s="70">
        <f t="shared" si="9"/>
        <v>2300000</v>
      </c>
      <c r="F174" s="70">
        <v>0</v>
      </c>
      <c r="G174" s="70">
        <v>0</v>
      </c>
      <c r="H174" s="70">
        <v>258102.58</v>
      </c>
      <c r="I174" s="70">
        <v>0</v>
      </c>
      <c r="J174" s="70">
        <v>0</v>
      </c>
      <c r="K174" s="70">
        <v>431903.6</v>
      </c>
      <c r="L174" s="70">
        <v>29997.96</v>
      </c>
      <c r="M174" s="70">
        <v>0</v>
      </c>
      <c r="N174" s="70">
        <v>0</v>
      </c>
      <c r="O174" s="67">
        <f t="shared" si="10"/>
        <v>1579995.8599999999</v>
      </c>
    </row>
    <row r="175" spans="1:15" s="4" customFormat="1" x14ac:dyDescent="0.2">
      <c r="A175" s="47" t="s">
        <v>191</v>
      </c>
      <c r="B175" s="25" t="s">
        <v>190</v>
      </c>
      <c r="C175" s="70">
        <v>8000000</v>
      </c>
      <c r="D175" s="70">
        <v>-1100000</v>
      </c>
      <c r="E175" s="70">
        <f t="shared" si="9"/>
        <v>6900000</v>
      </c>
      <c r="F175" s="70">
        <v>0</v>
      </c>
      <c r="G175" s="70">
        <v>0</v>
      </c>
      <c r="H175" s="70">
        <v>0</v>
      </c>
      <c r="I175" s="70">
        <v>1813955.24</v>
      </c>
      <c r="J175" s="70">
        <v>21594</v>
      </c>
      <c r="K175" s="70">
        <v>91236.4</v>
      </c>
      <c r="L175" s="70">
        <v>286758.02</v>
      </c>
      <c r="M175" s="70">
        <v>1040027.93</v>
      </c>
      <c r="N175" s="70">
        <v>478321.38</v>
      </c>
      <c r="O175" s="67">
        <f t="shared" si="10"/>
        <v>3646428.4099999997</v>
      </c>
    </row>
    <row r="176" spans="1:15" x14ac:dyDescent="0.2">
      <c r="A176" s="47" t="s">
        <v>192</v>
      </c>
      <c r="B176" s="25" t="s">
        <v>193</v>
      </c>
      <c r="C176" s="70">
        <v>5000000</v>
      </c>
      <c r="D176" s="70">
        <v>-1601840</v>
      </c>
      <c r="E176" s="70">
        <f t="shared" si="9"/>
        <v>3398160</v>
      </c>
      <c r="F176" s="70">
        <v>0</v>
      </c>
      <c r="G176" s="70">
        <v>107575</v>
      </c>
      <c r="H176" s="70">
        <v>0</v>
      </c>
      <c r="I176" s="70">
        <v>149149.31</v>
      </c>
      <c r="J176" s="70">
        <v>29175.08</v>
      </c>
      <c r="K176" s="70">
        <v>75402</v>
      </c>
      <c r="L176" s="70">
        <v>717410</v>
      </c>
      <c r="M176" s="70">
        <v>125068.2</v>
      </c>
      <c r="N176" s="70">
        <v>126555.94</v>
      </c>
      <c r="O176" s="67">
        <f t="shared" si="10"/>
        <v>2194380.4099999997</v>
      </c>
    </row>
    <row r="177" spans="1:15" x14ac:dyDescent="0.2">
      <c r="A177" s="47" t="s">
        <v>194</v>
      </c>
      <c r="B177" s="25" t="s">
        <v>195</v>
      </c>
      <c r="C177" s="70">
        <v>2000000</v>
      </c>
      <c r="D177" s="70">
        <v>1828702.82</v>
      </c>
      <c r="E177" s="70">
        <f t="shared" si="9"/>
        <v>3828702.8200000003</v>
      </c>
      <c r="F177" s="70">
        <v>0</v>
      </c>
      <c r="G177" s="70">
        <v>0</v>
      </c>
      <c r="H177" s="70">
        <v>0</v>
      </c>
      <c r="I177" s="70">
        <v>221972.75</v>
      </c>
      <c r="J177" s="70">
        <v>732208.69</v>
      </c>
      <c r="K177" s="70">
        <v>114578</v>
      </c>
      <c r="L177" s="70">
        <v>0</v>
      </c>
      <c r="M177" s="70">
        <v>476439.3</v>
      </c>
      <c r="N177" s="70">
        <v>374248.8</v>
      </c>
      <c r="O177" s="67">
        <f t="shared" si="10"/>
        <v>2283504.0800000005</v>
      </c>
    </row>
    <row r="178" spans="1:15" s="4" customFormat="1" x14ac:dyDescent="0.2">
      <c r="A178" s="47" t="s">
        <v>196</v>
      </c>
      <c r="B178" s="25" t="s">
        <v>197</v>
      </c>
      <c r="C178" s="70">
        <v>13900000</v>
      </c>
      <c r="D178" s="70">
        <v>-13843124.390000001</v>
      </c>
      <c r="E178" s="70">
        <f t="shared" si="9"/>
        <v>56875.609999999404</v>
      </c>
      <c r="F178" s="70">
        <v>0</v>
      </c>
      <c r="G178" s="70">
        <v>0</v>
      </c>
      <c r="H178" s="70">
        <v>0</v>
      </c>
      <c r="I178" s="70">
        <v>0</v>
      </c>
      <c r="J178" s="70">
        <v>0</v>
      </c>
      <c r="K178" s="70">
        <v>0</v>
      </c>
      <c r="L178" s="70">
        <v>0</v>
      </c>
      <c r="M178" s="70">
        <v>0</v>
      </c>
      <c r="N178" s="70">
        <v>0</v>
      </c>
      <c r="O178" s="67">
        <f t="shared" si="10"/>
        <v>56875.609999999404</v>
      </c>
    </row>
    <row r="179" spans="1:15" x14ac:dyDescent="0.2">
      <c r="A179" s="47" t="s">
        <v>198</v>
      </c>
      <c r="B179" s="25" t="s">
        <v>287</v>
      </c>
      <c r="C179" s="70">
        <v>4000000</v>
      </c>
      <c r="D179" s="70">
        <v>2800000</v>
      </c>
      <c r="E179" s="70">
        <f t="shared" si="9"/>
        <v>6800000</v>
      </c>
      <c r="F179" s="70">
        <v>0</v>
      </c>
      <c r="G179" s="70">
        <v>0</v>
      </c>
      <c r="H179" s="70">
        <v>0</v>
      </c>
      <c r="I179" s="70">
        <v>0</v>
      </c>
      <c r="J179" s="70">
        <v>0</v>
      </c>
      <c r="K179" s="70">
        <v>1800000</v>
      </c>
      <c r="L179" s="70">
        <v>0</v>
      </c>
      <c r="M179" s="70">
        <v>0</v>
      </c>
      <c r="N179" s="70">
        <v>0</v>
      </c>
      <c r="O179" s="67">
        <f t="shared" si="10"/>
        <v>5000000</v>
      </c>
    </row>
    <row r="180" spans="1:15" x14ac:dyDescent="0.2">
      <c r="A180" s="47" t="s">
        <v>199</v>
      </c>
      <c r="B180" s="25" t="s">
        <v>200</v>
      </c>
      <c r="C180" s="70">
        <v>1000000</v>
      </c>
      <c r="D180" s="70">
        <v>728054</v>
      </c>
      <c r="E180" s="70">
        <f t="shared" si="9"/>
        <v>1728054</v>
      </c>
      <c r="F180" s="70">
        <v>0</v>
      </c>
      <c r="G180" s="70">
        <v>0</v>
      </c>
      <c r="H180" s="70">
        <v>0</v>
      </c>
      <c r="I180" s="70">
        <v>2442.6</v>
      </c>
      <c r="J180" s="70">
        <v>71501.03</v>
      </c>
      <c r="K180" s="70">
        <v>257004</v>
      </c>
      <c r="L180" s="70">
        <v>0</v>
      </c>
      <c r="M180" s="70">
        <v>1175988</v>
      </c>
      <c r="N180" s="70">
        <v>7817.5</v>
      </c>
      <c r="O180" s="67">
        <f t="shared" si="10"/>
        <v>221118.36999999988</v>
      </c>
    </row>
    <row r="181" spans="1:15" s="4" customFormat="1" x14ac:dyDescent="0.2">
      <c r="A181" s="47" t="s">
        <v>201</v>
      </c>
      <c r="B181" s="25" t="s">
        <v>202</v>
      </c>
      <c r="C181" s="70">
        <v>5500000</v>
      </c>
      <c r="D181" s="70">
        <v>-2264142</v>
      </c>
      <c r="E181" s="70">
        <f t="shared" si="9"/>
        <v>3235858</v>
      </c>
      <c r="F181" s="70">
        <v>0</v>
      </c>
      <c r="G181" s="70">
        <v>0</v>
      </c>
      <c r="H181" s="70">
        <v>0</v>
      </c>
      <c r="I181" s="70">
        <v>58840.7</v>
      </c>
      <c r="J181" s="70">
        <v>3259.87</v>
      </c>
      <c r="K181" s="70">
        <v>290451.09999999998</v>
      </c>
      <c r="L181" s="70">
        <v>9345.6</v>
      </c>
      <c r="M181" s="70">
        <v>261847.99</v>
      </c>
      <c r="N181" s="70">
        <v>39095.760000000002</v>
      </c>
      <c r="O181" s="67">
        <f t="shared" si="10"/>
        <v>2612112.7399999993</v>
      </c>
    </row>
    <row r="182" spans="1:15" x14ac:dyDescent="0.2">
      <c r="A182" s="47" t="s">
        <v>203</v>
      </c>
      <c r="B182" s="25" t="s">
        <v>204</v>
      </c>
      <c r="C182" s="70">
        <v>21800000</v>
      </c>
      <c r="D182" s="70">
        <v>-18200</v>
      </c>
      <c r="E182" s="70">
        <f t="shared" si="9"/>
        <v>21781800</v>
      </c>
      <c r="F182" s="70">
        <v>0</v>
      </c>
      <c r="G182" s="70">
        <v>586864.01</v>
      </c>
      <c r="H182" s="70">
        <v>2312972.14</v>
      </c>
      <c r="I182" s="70">
        <v>1977872.06</v>
      </c>
      <c r="J182" s="70">
        <v>1370537.66</v>
      </c>
      <c r="K182" s="70">
        <v>1556993.61</v>
      </c>
      <c r="L182" s="70">
        <v>2444635.4900000002</v>
      </c>
      <c r="M182" s="70">
        <v>1940040</v>
      </c>
      <c r="N182" s="70">
        <v>3583407.82</v>
      </c>
      <c r="O182" s="67">
        <f t="shared" si="10"/>
        <v>9591885.0299999993</v>
      </c>
    </row>
    <row r="183" spans="1:15" x14ac:dyDescent="0.2">
      <c r="A183" s="47" t="s">
        <v>205</v>
      </c>
      <c r="B183" s="25" t="s">
        <v>206</v>
      </c>
      <c r="C183" s="70">
        <v>5000000</v>
      </c>
      <c r="D183" s="70">
        <v>8255000</v>
      </c>
      <c r="E183" s="70">
        <f t="shared" si="9"/>
        <v>13255000</v>
      </c>
      <c r="F183" s="70">
        <v>38000</v>
      </c>
      <c r="G183" s="70">
        <v>35050</v>
      </c>
      <c r="H183" s="70">
        <v>68875</v>
      </c>
      <c r="I183" s="70">
        <v>439578.57</v>
      </c>
      <c r="J183" s="70">
        <v>643148.69999999995</v>
      </c>
      <c r="K183" s="70">
        <v>737653.59</v>
      </c>
      <c r="L183" s="70">
        <v>1442598.75</v>
      </c>
      <c r="M183" s="70">
        <v>311000</v>
      </c>
      <c r="N183" s="70">
        <v>224686</v>
      </c>
      <c r="O183" s="67">
        <f t="shared" si="10"/>
        <v>9539095.3900000006</v>
      </c>
    </row>
    <row r="184" spans="1:15" x14ac:dyDescent="0.2">
      <c r="A184" s="47" t="s">
        <v>305</v>
      </c>
      <c r="B184" s="25" t="s">
        <v>306</v>
      </c>
      <c r="C184" s="70">
        <v>0</v>
      </c>
      <c r="D184" s="70">
        <v>4371000</v>
      </c>
      <c r="E184" s="70">
        <f t="shared" si="9"/>
        <v>4371000</v>
      </c>
      <c r="F184" s="70">
        <v>0</v>
      </c>
      <c r="G184" s="70">
        <v>0</v>
      </c>
      <c r="H184" s="70">
        <v>0</v>
      </c>
      <c r="I184" s="70">
        <v>915000</v>
      </c>
      <c r="J184" s="70">
        <v>0</v>
      </c>
      <c r="K184" s="70">
        <v>0</v>
      </c>
      <c r="L184" s="70">
        <v>497525.45</v>
      </c>
      <c r="M184" s="70">
        <v>250805.24</v>
      </c>
      <c r="N184" s="70">
        <v>0</v>
      </c>
      <c r="O184" s="67">
        <f t="shared" si="10"/>
        <v>2707669.3099999996</v>
      </c>
    </row>
    <row r="185" spans="1:15" x14ac:dyDescent="0.2">
      <c r="A185" s="47" t="s">
        <v>278</v>
      </c>
      <c r="B185" s="25" t="s">
        <v>288</v>
      </c>
      <c r="C185" s="70">
        <v>150000</v>
      </c>
      <c r="D185" s="70">
        <v>1650000</v>
      </c>
      <c r="E185" s="70">
        <f t="shared" si="9"/>
        <v>1800000</v>
      </c>
      <c r="F185" s="70">
        <v>0</v>
      </c>
      <c r="G185" s="70">
        <v>0</v>
      </c>
      <c r="H185" s="70">
        <v>0</v>
      </c>
      <c r="I185" s="70">
        <v>0</v>
      </c>
      <c r="J185" s="70">
        <v>0</v>
      </c>
      <c r="K185" s="70">
        <v>0</v>
      </c>
      <c r="L185" s="70">
        <v>0</v>
      </c>
      <c r="M185" s="70">
        <v>0</v>
      </c>
      <c r="N185" s="70">
        <v>0</v>
      </c>
      <c r="O185" s="67">
        <f t="shared" si="10"/>
        <v>1800000</v>
      </c>
    </row>
    <row r="186" spans="1:15" x14ac:dyDescent="0.2">
      <c r="A186" s="47" t="s">
        <v>208</v>
      </c>
      <c r="B186" s="25" t="s">
        <v>207</v>
      </c>
      <c r="C186" s="70">
        <v>9000000</v>
      </c>
      <c r="D186" s="70">
        <v>9281062.5</v>
      </c>
      <c r="E186" s="70">
        <f t="shared" si="9"/>
        <v>18281062.5</v>
      </c>
      <c r="F186" s="70">
        <v>0</v>
      </c>
      <c r="G186" s="70">
        <v>0</v>
      </c>
      <c r="H186" s="70">
        <v>0</v>
      </c>
      <c r="I186" s="70">
        <v>0</v>
      </c>
      <c r="J186" s="70">
        <v>0</v>
      </c>
      <c r="K186" s="70">
        <v>139830</v>
      </c>
      <c r="L186" s="70">
        <v>1875938.04</v>
      </c>
      <c r="M186" s="70">
        <v>1011971.52</v>
      </c>
      <c r="N186" s="70">
        <v>182107.15</v>
      </c>
      <c r="O186" s="67">
        <f t="shared" si="10"/>
        <v>15253322.940000001</v>
      </c>
    </row>
    <row r="187" spans="1:15" s="4" customFormat="1" x14ac:dyDescent="0.2">
      <c r="A187" s="47" t="s">
        <v>210</v>
      </c>
      <c r="B187" s="25" t="s">
        <v>209</v>
      </c>
      <c r="C187" s="70">
        <v>1658000</v>
      </c>
      <c r="D187" s="70">
        <v>-1658000</v>
      </c>
      <c r="E187" s="70">
        <f t="shared" si="9"/>
        <v>0</v>
      </c>
      <c r="F187" s="70">
        <v>0</v>
      </c>
      <c r="G187" s="70">
        <v>0</v>
      </c>
      <c r="H187" s="70">
        <v>0</v>
      </c>
      <c r="I187" s="70">
        <v>0</v>
      </c>
      <c r="J187" s="70">
        <v>0</v>
      </c>
      <c r="K187" s="70">
        <v>0</v>
      </c>
      <c r="L187" s="70">
        <v>0</v>
      </c>
      <c r="M187" s="70">
        <v>0</v>
      </c>
      <c r="N187" s="70">
        <v>0</v>
      </c>
      <c r="O187" s="67">
        <f t="shared" si="10"/>
        <v>0</v>
      </c>
    </row>
    <row r="188" spans="1:15" x14ac:dyDescent="0.2">
      <c r="A188" s="47" t="s">
        <v>212</v>
      </c>
      <c r="B188" s="25" t="s">
        <v>211</v>
      </c>
      <c r="C188" s="70">
        <v>7000000</v>
      </c>
      <c r="D188" s="70">
        <v>6406271.2000000002</v>
      </c>
      <c r="E188" s="70">
        <f t="shared" si="9"/>
        <v>13406271.199999999</v>
      </c>
      <c r="F188" s="70">
        <v>0</v>
      </c>
      <c r="G188" s="70">
        <v>0</v>
      </c>
      <c r="H188" s="70">
        <v>0</v>
      </c>
      <c r="I188" s="70">
        <v>0</v>
      </c>
      <c r="J188" s="70">
        <v>106082</v>
      </c>
      <c r="K188" s="70">
        <v>1415528</v>
      </c>
      <c r="L188" s="70">
        <v>324513</v>
      </c>
      <c r="M188" s="70">
        <v>0</v>
      </c>
      <c r="N188" s="70">
        <v>917042.37</v>
      </c>
      <c r="O188" s="67">
        <f t="shared" si="10"/>
        <v>11560148.199999999</v>
      </c>
    </row>
    <row r="189" spans="1:15" x14ac:dyDescent="0.2">
      <c r="A189" s="47" t="s">
        <v>214</v>
      </c>
      <c r="B189" s="25" t="s">
        <v>213</v>
      </c>
      <c r="C189" s="70">
        <v>6500000</v>
      </c>
      <c r="D189" s="70">
        <v>-1038737.5</v>
      </c>
      <c r="E189" s="70">
        <f t="shared" si="9"/>
        <v>5461262.5</v>
      </c>
      <c r="F189" s="70">
        <v>0</v>
      </c>
      <c r="G189" s="70">
        <v>0</v>
      </c>
      <c r="H189" s="70">
        <v>99499.99</v>
      </c>
      <c r="I189" s="70">
        <v>0</v>
      </c>
      <c r="J189" s="70">
        <v>185500.43</v>
      </c>
      <c r="K189" s="70">
        <v>0</v>
      </c>
      <c r="L189" s="70">
        <v>413033.04</v>
      </c>
      <c r="M189" s="70">
        <v>1228236.95</v>
      </c>
      <c r="N189" s="70">
        <v>0</v>
      </c>
      <c r="O189" s="67">
        <f t="shared" si="10"/>
        <v>3534992.09</v>
      </c>
    </row>
    <row r="190" spans="1:15" x14ac:dyDescent="0.2">
      <c r="A190" s="47" t="s">
        <v>215</v>
      </c>
      <c r="B190" s="25" t="s">
        <v>216</v>
      </c>
      <c r="C190" s="70">
        <v>1000000</v>
      </c>
      <c r="D190" s="70">
        <v>75348.800000000003</v>
      </c>
      <c r="E190" s="70">
        <f t="shared" si="9"/>
        <v>1075348.8</v>
      </c>
      <c r="F190" s="70">
        <v>0</v>
      </c>
      <c r="G190" s="70">
        <v>0</v>
      </c>
      <c r="H190" s="70">
        <v>189999.99</v>
      </c>
      <c r="I190" s="70">
        <v>0</v>
      </c>
      <c r="J190" s="70">
        <v>0</v>
      </c>
      <c r="K190" s="70">
        <v>0</v>
      </c>
      <c r="L190" s="70">
        <v>245428.2</v>
      </c>
      <c r="M190" s="70">
        <v>0</v>
      </c>
      <c r="N190" s="70">
        <v>0</v>
      </c>
      <c r="O190" s="67">
        <f t="shared" si="10"/>
        <v>639920.6100000001</v>
      </c>
    </row>
    <row r="191" spans="1:15" x14ac:dyDescent="0.2">
      <c r="A191" s="47" t="s">
        <v>217</v>
      </c>
      <c r="B191" s="25" t="s">
        <v>218</v>
      </c>
      <c r="C191" s="70">
        <v>500000</v>
      </c>
      <c r="D191" s="70">
        <v>820000</v>
      </c>
      <c r="E191" s="70">
        <f t="shared" si="9"/>
        <v>1320000</v>
      </c>
      <c r="F191" s="70">
        <v>0</v>
      </c>
      <c r="G191" s="70">
        <v>0</v>
      </c>
      <c r="H191" s="70">
        <v>0</v>
      </c>
      <c r="I191" s="70">
        <v>0</v>
      </c>
      <c r="J191" s="70">
        <v>0</v>
      </c>
      <c r="K191" s="70">
        <v>42939.68</v>
      </c>
      <c r="L191" s="70">
        <v>0</v>
      </c>
      <c r="M191" s="70">
        <v>0</v>
      </c>
      <c r="N191" s="70">
        <v>166316.53</v>
      </c>
      <c r="O191" s="67">
        <f t="shared" si="10"/>
        <v>1277060.32</v>
      </c>
    </row>
    <row r="192" spans="1:15" x14ac:dyDescent="0.2">
      <c r="A192" s="47" t="s">
        <v>220</v>
      </c>
      <c r="B192" s="25" t="s">
        <v>219</v>
      </c>
      <c r="C192" s="70">
        <v>200000</v>
      </c>
      <c r="D192" s="70">
        <v>-100000</v>
      </c>
      <c r="E192" s="70">
        <f t="shared" si="9"/>
        <v>100000</v>
      </c>
      <c r="F192" s="70">
        <v>0</v>
      </c>
      <c r="G192" s="70">
        <v>0</v>
      </c>
      <c r="H192" s="70">
        <v>0</v>
      </c>
      <c r="I192" s="70">
        <v>0</v>
      </c>
      <c r="J192" s="70">
        <v>0</v>
      </c>
      <c r="K192" s="70">
        <v>0</v>
      </c>
      <c r="L192" s="70">
        <v>0</v>
      </c>
      <c r="M192" s="70">
        <v>0</v>
      </c>
      <c r="N192" s="70">
        <v>0</v>
      </c>
      <c r="O192" s="67">
        <f t="shared" si="10"/>
        <v>100000</v>
      </c>
    </row>
    <row r="193" spans="1:16384" s="4" customFormat="1" x14ac:dyDescent="0.2">
      <c r="A193" s="47" t="s">
        <v>222</v>
      </c>
      <c r="B193" s="25" t="s">
        <v>221</v>
      </c>
      <c r="C193" s="70">
        <v>500000</v>
      </c>
      <c r="D193" s="70">
        <v>-250000</v>
      </c>
      <c r="E193" s="70">
        <f t="shared" si="9"/>
        <v>250000</v>
      </c>
      <c r="F193" s="70">
        <v>0</v>
      </c>
      <c r="G193" s="70">
        <v>0</v>
      </c>
      <c r="H193" s="70">
        <v>0</v>
      </c>
      <c r="I193" s="70">
        <v>0</v>
      </c>
      <c r="J193" s="70">
        <v>0</v>
      </c>
      <c r="K193" s="70">
        <v>178398.84</v>
      </c>
      <c r="L193" s="70">
        <v>0</v>
      </c>
      <c r="M193" s="70">
        <v>0</v>
      </c>
      <c r="N193" s="70">
        <v>0</v>
      </c>
      <c r="O193" s="67">
        <f t="shared" si="10"/>
        <v>71601.16</v>
      </c>
    </row>
    <row r="194" spans="1:16384" s="1" customFormat="1" x14ac:dyDescent="0.2">
      <c r="A194" s="47" t="s">
        <v>224</v>
      </c>
      <c r="B194" s="25" t="s">
        <v>223</v>
      </c>
      <c r="C194" s="70">
        <v>2000000</v>
      </c>
      <c r="D194" s="70">
        <v>-635640</v>
      </c>
      <c r="E194" s="70">
        <f t="shared" si="9"/>
        <v>1364360</v>
      </c>
      <c r="F194" s="70">
        <v>0</v>
      </c>
      <c r="G194" s="70">
        <v>0</v>
      </c>
      <c r="H194" s="70">
        <v>0</v>
      </c>
      <c r="I194" s="70">
        <v>0</v>
      </c>
      <c r="J194" s="70">
        <v>0</v>
      </c>
      <c r="K194" s="70">
        <v>59737.5</v>
      </c>
      <c r="L194" s="70">
        <v>175525</v>
      </c>
      <c r="M194" s="70">
        <v>0</v>
      </c>
      <c r="N194" s="70">
        <v>0</v>
      </c>
      <c r="O194" s="67">
        <f t="shared" si="10"/>
        <v>1129097.5</v>
      </c>
    </row>
    <row r="195" spans="1:16384" s="1" customFormat="1" x14ac:dyDescent="0.2">
      <c r="A195" s="47" t="s">
        <v>279</v>
      </c>
      <c r="B195" s="25" t="s">
        <v>289</v>
      </c>
      <c r="C195" s="70">
        <v>800000</v>
      </c>
      <c r="D195" s="70">
        <v>-652000</v>
      </c>
      <c r="E195" s="70">
        <f t="shared" si="9"/>
        <v>148000</v>
      </c>
      <c r="F195" s="70">
        <v>0</v>
      </c>
      <c r="G195" s="70">
        <v>0</v>
      </c>
      <c r="H195" s="70">
        <v>0</v>
      </c>
      <c r="I195" s="70">
        <v>0</v>
      </c>
      <c r="J195" s="70">
        <v>0</v>
      </c>
      <c r="K195" s="70">
        <v>0</v>
      </c>
      <c r="L195" s="70">
        <v>147736</v>
      </c>
      <c r="M195" s="70">
        <v>0</v>
      </c>
      <c r="N195" s="70">
        <v>0</v>
      </c>
      <c r="O195" s="67">
        <f t="shared" si="10"/>
        <v>264</v>
      </c>
    </row>
    <row r="196" spans="1:16384" s="4" customFormat="1" x14ac:dyDescent="0.2">
      <c r="A196" s="47" t="s">
        <v>226</v>
      </c>
      <c r="B196" s="25" t="s">
        <v>225</v>
      </c>
      <c r="C196" s="70">
        <v>200000</v>
      </c>
      <c r="D196" s="70">
        <v>-150000</v>
      </c>
      <c r="E196" s="70">
        <f t="shared" si="9"/>
        <v>50000</v>
      </c>
      <c r="F196" s="70">
        <v>0</v>
      </c>
      <c r="G196" s="70">
        <v>0</v>
      </c>
      <c r="H196" s="70">
        <v>0</v>
      </c>
      <c r="I196" s="70">
        <v>0</v>
      </c>
      <c r="J196" s="70">
        <v>0</v>
      </c>
      <c r="K196" s="70">
        <v>0</v>
      </c>
      <c r="L196" s="70">
        <v>0</v>
      </c>
      <c r="M196" s="70">
        <v>0</v>
      </c>
      <c r="N196" s="70">
        <v>0</v>
      </c>
      <c r="O196" s="67">
        <f t="shared" si="10"/>
        <v>50000</v>
      </c>
    </row>
    <row r="197" spans="1:16384" s="1" customFormat="1" x14ac:dyDescent="0.2">
      <c r="A197" s="47" t="s">
        <v>227</v>
      </c>
      <c r="B197" s="25" t="s">
        <v>228</v>
      </c>
      <c r="C197" s="70">
        <v>50000</v>
      </c>
      <c r="D197" s="70">
        <v>0</v>
      </c>
      <c r="E197" s="70">
        <f t="shared" si="9"/>
        <v>50000</v>
      </c>
      <c r="F197" s="70">
        <v>0</v>
      </c>
      <c r="G197" s="70">
        <v>0</v>
      </c>
      <c r="H197" s="70">
        <v>0</v>
      </c>
      <c r="I197" s="70">
        <v>0</v>
      </c>
      <c r="J197" s="70">
        <v>0</v>
      </c>
      <c r="K197" s="70">
        <v>39742.400000000001</v>
      </c>
      <c r="L197" s="70">
        <v>0</v>
      </c>
      <c r="M197" s="70">
        <v>0</v>
      </c>
      <c r="N197" s="70">
        <v>0</v>
      </c>
      <c r="O197" s="67">
        <f t="shared" si="10"/>
        <v>10257.599999999999</v>
      </c>
    </row>
    <row r="198" spans="1:16384" s="1" customFormat="1" x14ac:dyDescent="0.2">
      <c r="A198" s="47" t="s">
        <v>230</v>
      </c>
      <c r="B198" s="25" t="s">
        <v>229</v>
      </c>
      <c r="C198" s="70">
        <v>2600000</v>
      </c>
      <c r="D198" s="70">
        <v>1900000</v>
      </c>
      <c r="E198" s="70">
        <f t="shared" si="9"/>
        <v>4500000</v>
      </c>
      <c r="F198" s="70">
        <v>0</v>
      </c>
      <c r="G198" s="70">
        <v>0</v>
      </c>
      <c r="H198" s="70">
        <v>0</v>
      </c>
      <c r="I198" s="70">
        <v>0</v>
      </c>
      <c r="J198" s="70">
        <v>0</v>
      </c>
      <c r="K198" s="70">
        <v>0</v>
      </c>
      <c r="L198" s="70">
        <v>0</v>
      </c>
      <c r="M198" s="70">
        <v>0</v>
      </c>
      <c r="N198" s="70">
        <v>0</v>
      </c>
      <c r="O198" s="67">
        <f t="shared" si="10"/>
        <v>4500000</v>
      </c>
    </row>
    <row r="199" spans="1:16384" s="4" customFormat="1" x14ac:dyDescent="0.2">
      <c r="A199" s="47" t="s">
        <v>232</v>
      </c>
      <c r="B199" s="25" t="s">
        <v>231</v>
      </c>
      <c r="C199" s="70">
        <v>100000</v>
      </c>
      <c r="D199" s="70">
        <v>0</v>
      </c>
      <c r="E199" s="70">
        <f t="shared" si="9"/>
        <v>100000</v>
      </c>
      <c r="F199" s="70">
        <v>0</v>
      </c>
      <c r="G199" s="70">
        <v>0</v>
      </c>
      <c r="H199" s="70">
        <v>0</v>
      </c>
      <c r="I199" s="70">
        <v>19116</v>
      </c>
      <c r="J199" s="70">
        <v>0</v>
      </c>
      <c r="K199" s="70">
        <v>0</v>
      </c>
      <c r="L199" s="70">
        <v>51365.4</v>
      </c>
      <c r="M199" s="70">
        <v>0</v>
      </c>
      <c r="N199" s="70">
        <v>0</v>
      </c>
      <c r="O199" s="67">
        <f t="shared" si="10"/>
        <v>29518.6</v>
      </c>
    </row>
    <row r="200" spans="1:16384" s="1" customFormat="1" x14ac:dyDescent="0.2">
      <c r="A200" s="47" t="s">
        <v>233</v>
      </c>
      <c r="B200" s="25" t="s">
        <v>320</v>
      </c>
      <c r="C200" s="70">
        <v>500000</v>
      </c>
      <c r="D200" s="70">
        <v>-500000</v>
      </c>
      <c r="E200" s="70">
        <f t="shared" si="9"/>
        <v>0</v>
      </c>
      <c r="F200" s="70">
        <v>0</v>
      </c>
      <c r="G200" s="70">
        <v>0</v>
      </c>
      <c r="H200" s="70">
        <v>0</v>
      </c>
      <c r="I200" s="70">
        <v>0</v>
      </c>
      <c r="J200" s="70">
        <v>0</v>
      </c>
      <c r="K200" s="70">
        <v>0</v>
      </c>
      <c r="L200" s="70">
        <v>0</v>
      </c>
      <c r="M200" s="70">
        <v>0</v>
      </c>
      <c r="N200" s="70">
        <v>0</v>
      </c>
      <c r="O200" s="67">
        <f t="shared" si="10"/>
        <v>0</v>
      </c>
    </row>
    <row r="201" spans="1:16384" s="4" customFormat="1" x14ac:dyDescent="0.2">
      <c r="A201" s="47" t="s">
        <v>301</v>
      </c>
      <c r="B201" s="25" t="s">
        <v>300</v>
      </c>
      <c r="C201" s="70">
        <v>0</v>
      </c>
      <c r="D201" s="70">
        <v>350000</v>
      </c>
      <c r="E201" s="70">
        <f t="shared" si="9"/>
        <v>350000</v>
      </c>
      <c r="F201" s="70">
        <v>0</v>
      </c>
      <c r="G201" s="70">
        <v>0</v>
      </c>
      <c r="H201" s="70">
        <v>0</v>
      </c>
      <c r="I201" s="70">
        <v>0</v>
      </c>
      <c r="J201" s="70">
        <v>26271.52</v>
      </c>
      <c r="K201" s="70">
        <v>0</v>
      </c>
      <c r="L201" s="70">
        <v>0</v>
      </c>
      <c r="M201" s="70">
        <v>155734.04</v>
      </c>
      <c r="N201" s="70">
        <v>0</v>
      </c>
      <c r="O201" s="67">
        <f t="shared" si="10"/>
        <v>167994.43999999997</v>
      </c>
    </row>
    <row r="202" spans="1:16384" s="1" customFormat="1" x14ac:dyDescent="0.2">
      <c r="A202" s="47" t="s">
        <v>235</v>
      </c>
      <c r="B202" s="25" t="s">
        <v>234</v>
      </c>
      <c r="C202" s="70">
        <v>2500000</v>
      </c>
      <c r="D202" s="70">
        <v>150000</v>
      </c>
      <c r="E202" s="70">
        <f t="shared" si="9"/>
        <v>2650000</v>
      </c>
      <c r="F202" s="70">
        <v>0</v>
      </c>
      <c r="G202" s="70">
        <v>0</v>
      </c>
      <c r="H202" s="70">
        <v>113020</v>
      </c>
      <c r="I202" s="70">
        <v>268740.28000000003</v>
      </c>
      <c r="J202" s="70">
        <v>19589</v>
      </c>
      <c r="K202" s="70">
        <v>9829.4</v>
      </c>
      <c r="L202" s="70">
        <v>74200</v>
      </c>
      <c r="M202" s="70">
        <v>143460.85999999999</v>
      </c>
      <c r="N202" s="70">
        <v>9292.5</v>
      </c>
      <c r="O202" s="67">
        <f t="shared" si="10"/>
        <v>2021160.46</v>
      </c>
    </row>
    <row r="203" spans="1:16384" s="4" customFormat="1" x14ac:dyDescent="0.2">
      <c r="A203" s="47" t="s">
        <v>237</v>
      </c>
      <c r="B203" s="25" t="s">
        <v>236</v>
      </c>
      <c r="C203" s="70">
        <v>100000</v>
      </c>
      <c r="D203" s="70">
        <v>0</v>
      </c>
      <c r="E203" s="70">
        <f t="shared" si="9"/>
        <v>100000</v>
      </c>
      <c r="F203" s="70">
        <v>0</v>
      </c>
      <c r="G203" s="70">
        <v>0</v>
      </c>
      <c r="H203" s="70">
        <v>0</v>
      </c>
      <c r="I203" s="70">
        <v>0</v>
      </c>
      <c r="J203" s="70">
        <v>0</v>
      </c>
      <c r="K203" s="70">
        <v>0</v>
      </c>
      <c r="L203" s="70">
        <v>0</v>
      </c>
      <c r="M203" s="70">
        <v>10018.200000000001</v>
      </c>
      <c r="N203" s="70">
        <v>0</v>
      </c>
      <c r="O203" s="67">
        <f t="shared" si="10"/>
        <v>89981.8</v>
      </c>
    </row>
    <row r="204" spans="1:16384" s="27" customFormat="1" x14ac:dyDescent="0.2">
      <c r="A204" s="47" t="s">
        <v>239</v>
      </c>
      <c r="B204" s="25" t="s">
        <v>238</v>
      </c>
      <c r="C204" s="70">
        <v>200000</v>
      </c>
      <c r="D204" s="70">
        <v>300000</v>
      </c>
      <c r="E204" s="70">
        <f t="shared" ref="E204:E269" si="11">+C204+D204</f>
        <v>500000</v>
      </c>
      <c r="F204" s="70">
        <v>0</v>
      </c>
      <c r="G204" s="70">
        <v>0</v>
      </c>
      <c r="H204" s="70">
        <v>155000</v>
      </c>
      <c r="I204" s="70">
        <v>0</v>
      </c>
      <c r="J204" s="70">
        <v>0</v>
      </c>
      <c r="K204" s="70">
        <v>0</v>
      </c>
      <c r="L204" s="70">
        <v>0</v>
      </c>
      <c r="M204" s="70">
        <v>0</v>
      </c>
      <c r="N204" s="70">
        <v>0</v>
      </c>
      <c r="O204" s="67">
        <f t="shared" si="10"/>
        <v>345000</v>
      </c>
      <c r="P204" s="25"/>
      <c r="Q204" s="25"/>
      <c r="R204" s="25"/>
      <c r="S204" s="25"/>
      <c r="T204" s="25"/>
      <c r="U204" s="25"/>
      <c r="V204" s="25"/>
      <c r="W204" s="25"/>
      <c r="X204" s="25"/>
      <c r="Y204" s="25"/>
      <c r="Z204" s="25"/>
      <c r="AA204" s="25"/>
      <c r="AB204" s="25"/>
      <c r="AC204" s="25"/>
      <c r="AD204" s="25"/>
      <c r="AE204" s="25"/>
      <c r="AF204" s="25"/>
      <c r="AG204" s="25"/>
      <c r="AH204" s="25"/>
      <c r="AI204" s="25"/>
      <c r="AJ204" s="25"/>
      <c r="AK204" s="25"/>
      <c r="AL204" s="25"/>
      <c r="AM204" s="25"/>
      <c r="AN204" s="25"/>
      <c r="AO204" s="25"/>
      <c r="AP204" s="25"/>
      <c r="AQ204" s="25"/>
      <c r="AR204" s="25"/>
      <c r="AS204" s="25"/>
      <c r="AT204" s="25"/>
      <c r="AU204" s="25"/>
      <c r="AV204" s="25"/>
      <c r="AW204" s="25"/>
      <c r="AX204" s="25"/>
      <c r="AY204" s="25"/>
      <c r="AZ204" s="25"/>
      <c r="BA204" s="25"/>
      <c r="BB204" s="25"/>
      <c r="BC204" s="25"/>
      <c r="BD204" s="25"/>
      <c r="BE204" s="25"/>
      <c r="BF204" s="25"/>
      <c r="BG204" s="25"/>
      <c r="BH204" s="25"/>
      <c r="BI204" s="25"/>
      <c r="BJ204" s="25"/>
      <c r="BK204" s="25"/>
      <c r="BL204" s="25"/>
      <c r="BM204" s="25"/>
      <c r="BN204" s="25"/>
      <c r="BO204" s="25"/>
      <c r="BP204" s="25"/>
      <c r="BQ204" s="25"/>
      <c r="BR204" s="25"/>
      <c r="BS204" s="25"/>
      <c r="BT204" s="25"/>
      <c r="BU204" s="25"/>
      <c r="BV204" s="25"/>
      <c r="BW204" s="25"/>
      <c r="BX204" s="25"/>
      <c r="BY204" s="25"/>
      <c r="BZ204" s="25"/>
      <c r="CA204" s="25"/>
      <c r="CB204" s="25"/>
      <c r="CC204" s="25"/>
      <c r="CD204" s="25"/>
      <c r="CE204" s="25"/>
      <c r="CF204" s="25"/>
      <c r="CG204" s="25"/>
      <c r="CH204" s="25"/>
      <c r="CI204" s="25"/>
      <c r="CJ204" s="25"/>
      <c r="CK204" s="25"/>
      <c r="CL204" s="25"/>
      <c r="CM204" s="25"/>
      <c r="CN204" s="25"/>
      <c r="CO204" s="25"/>
      <c r="CP204" s="25"/>
      <c r="CQ204" s="25"/>
      <c r="CR204" s="25"/>
      <c r="CS204" s="25"/>
      <c r="CT204" s="25"/>
      <c r="CU204" s="25"/>
      <c r="CV204" s="25"/>
      <c r="CW204" s="25"/>
      <c r="CX204" s="25"/>
      <c r="CY204" s="25"/>
      <c r="CZ204" s="25"/>
      <c r="DA204" s="25"/>
      <c r="DB204" s="25"/>
      <c r="DC204" s="25"/>
      <c r="DD204" s="25"/>
      <c r="DE204" s="25"/>
      <c r="DF204" s="25"/>
      <c r="DG204" s="25"/>
      <c r="DH204" s="25"/>
      <c r="DI204" s="25"/>
      <c r="DJ204" s="25"/>
      <c r="DK204" s="25"/>
      <c r="DL204" s="25"/>
      <c r="DM204" s="25"/>
      <c r="DN204" s="25"/>
      <c r="DO204" s="25"/>
      <c r="DP204" s="25"/>
      <c r="DQ204" s="25"/>
      <c r="DR204" s="25"/>
      <c r="DS204" s="25"/>
      <c r="DT204" s="25"/>
      <c r="DU204" s="25"/>
      <c r="DV204" s="25"/>
      <c r="DW204" s="25"/>
      <c r="DX204" s="25"/>
      <c r="DY204" s="25"/>
      <c r="DZ204" s="25"/>
      <c r="EA204" s="25"/>
      <c r="EB204" s="25"/>
      <c r="EC204" s="25"/>
      <c r="ED204" s="25"/>
      <c r="EE204" s="25"/>
      <c r="EF204" s="25"/>
      <c r="EG204" s="25"/>
      <c r="EH204" s="25"/>
      <c r="EI204" s="25"/>
      <c r="EJ204" s="25"/>
      <c r="EK204" s="25"/>
      <c r="EL204" s="25"/>
      <c r="EM204" s="25"/>
      <c r="EN204" s="25"/>
      <c r="EO204" s="25"/>
      <c r="EP204" s="25"/>
      <c r="EQ204" s="25"/>
      <c r="ER204" s="25"/>
      <c r="ES204" s="25"/>
      <c r="ET204" s="25"/>
      <c r="EU204" s="25"/>
      <c r="EV204" s="25"/>
      <c r="EW204" s="25"/>
      <c r="EX204" s="25"/>
      <c r="EY204" s="25"/>
      <c r="EZ204" s="25"/>
      <c r="FA204" s="25"/>
      <c r="FB204" s="25"/>
      <c r="FC204" s="25"/>
      <c r="FD204" s="25"/>
      <c r="FE204" s="25"/>
      <c r="FF204" s="25"/>
      <c r="FG204" s="25"/>
      <c r="FH204" s="25"/>
      <c r="FI204" s="25"/>
      <c r="FJ204" s="25"/>
      <c r="FK204" s="25"/>
      <c r="FL204" s="25"/>
      <c r="FM204" s="25"/>
      <c r="FN204" s="25"/>
      <c r="FO204" s="25"/>
      <c r="FP204" s="25"/>
      <c r="FQ204" s="25"/>
      <c r="FR204" s="25"/>
      <c r="FS204" s="25"/>
      <c r="FT204" s="25"/>
      <c r="FU204" s="25"/>
      <c r="FV204" s="25"/>
      <c r="FW204" s="25"/>
      <c r="FX204" s="25"/>
      <c r="FY204" s="25"/>
      <c r="FZ204" s="25"/>
      <c r="GA204" s="25"/>
      <c r="GB204" s="25"/>
      <c r="GC204" s="25"/>
      <c r="GD204" s="25"/>
      <c r="GE204" s="25"/>
      <c r="GF204" s="25"/>
      <c r="GG204" s="25"/>
      <c r="GH204" s="25"/>
      <c r="GI204" s="25"/>
      <c r="GJ204" s="25"/>
      <c r="GK204" s="25"/>
      <c r="GL204" s="25"/>
      <c r="GM204" s="25"/>
      <c r="GN204" s="25"/>
      <c r="GO204" s="25"/>
      <c r="GP204" s="25"/>
      <c r="GQ204" s="25"/>
      <c r="GR204" s="25"/>
      <c r="GS204" s="25"/>
      <c r="GT204" s="25"/>
      <c r="GU204" s="25"/>
      <c r="GV204" s="25"/>
      <c r="GW204" s="25"/>
      <c r="GX204" s="25"/>
      <c r="GY204" s="25"/>
      <c r="GZ204" s="25"/>
      <c r="HA204" s="25"/>
      <c r="HB204" s="25"/>
      <c r="HC204" s="25"/>
      <c r="HD204" s="25"/>
      <c r="HE204" s="25"/>
      <c r="HF204" s="25"/>
      <c r="HG204" s="25"/>
      <c r="HH204" s="25"/>
      <c r="HI204" s="25"/>
      <c r="HJ204" s="25"/>
      <c r="HK204" s="25"/>
      <c r="HL204" s="25"/>
      <c r="HM204" s="25"/>
      <c r="HN204" s="25"/>
      <c r="HO204" s="25"/>
      <c r="HP204" s="25"/>
      <c r="HQ204" s="25"/>
      <c r="HR204" s="25"/>
      <c r="HS204" s="25"/>
      <c r="HT204" s="25"/>
      <c r="HU204" s="25"/>
      <c r="HV204" s="25"/>
      <c r="HW204" s="25"/>
      <c r="HX204" s="25"/>
      <c r="HY204" s="25"/>
      <c r="HZ204" s="25"/>
      <c r="IA204" s="25"/>
      <c r="IB204" s="25"/>
      <c r="IC204" s="25"/>
      <c r="ID204" s="25"/>
      <c r="IE204" s="25"/>
      <c r="IF204" s="25"/>
      <c r="IG204" s="25"/>
      <c r="IH204" s="25"/>
      <c r="II204" s="25"/>
      <c r="IJ204" s="25"/>
      <c r="IK204" s="25"/>
      <c r="IL204" s="25"/>
      <c r="IM204" s="25"/>
      <c r="IN204" s="25"/>
      <c r="IO204" s="25"/>
      <c r="IP204" s="25"/>
      <c r="IQ204" s="25"/>
      <c r="IR204" s="25"/>
      <c r="IS204" s="25"/>
      <c r="IT204" s="25"/>
      <c r="IU204" s="25"/>
      <c r="IV204" s="25"/>
      <c r="IW204" s="25"/>
      <c r="IX204" s="25"/>
      <c r="IY204" s="25"/>
      <c r="IZ204" s="25"/>
      <c r="JA204" s="25"/>
      <c r="JB204" s="25"/>
      <c r="JC204" s="25"/>
      <c r="JD204" s="25"/>
      <c r="JE204" s="25"/>
      <c r="JF204" s="25"/>
      <c r="JG204" s="25"/>
      <c r="JH204" s="25"/>
      <c r="JI204" s="25"/>
      <c r="JJ204" s="25"/>
      <c r="JK204" s="25"/>
      <c r="JL204" s="25"/>
      <c r="JM204" s="25"/>
      <c r="JN204" s="25"/>
      <c r="JO204" s="25"/>
      <c r="JP204" s="25"/>
      <c r="JQ204" s="25"/>
      <c r="JR204" s="25"/>
      <c r="JS204" s="25"/>
      <c r="JT204" s="25"/>
      <c r="JU204" s="25"/>
      <c r="JV204" s="25"/>
      <c r="JW204" s="25"/>
      <c r="JX204" s="25"/>
      <c r="JY204" s="25"/>
      <c r="JZ204" s="25"/>
      <c r="KA204" s="25"/>
      <c r="KB204" s="25"/>
      <c r="KC204" s="25"/>
      <c r="KD204" s="25"/>
      <c r="KE204" s="25"/>
      <c r="KF204" s="25"/>
      <c r="KG204" s="25"/>
      <c r="KH204" s="25"/>
      <c r="KI204" s="25"/>
      <c r="KJ204" s="25"/>
      <c r="KK204" s="25"/>
      <c r="KL204" s="25"/>
      <c r="KM204" s="25"/>
      <c r="KN204" s="25"/>
      <c r="KO204" s="25"/>
      <c r="KP204" s="25"/>
      <c r="KQ204" s="25"/>
      <c r="KR204" s="25"/>
      <c r="KS204" s="25"/>
      <c r="KT204" s="25"/>
      <c r="KU204" s="25"/>
      <c r="KV204" s="25"/>
      <c r="KW204" s="25"/>
      <c r="KX204" s="25"/>
      <c r="KY204" s="25"/>
      <c r="KZ204" s="25"/>
      <c r="LA204" s="25"/>
      <c r="LB204" s="25"/>
      <c r="LC204" s="25"/>
      <c r="LD204" s="25"/>
      <c r="LE204" s="25"/>
      <c r="LF204" s="25"/>
      <c r="LG204" s="25"/>
      <c r="LH204" s="25"/>
      <c r="LI204" s="25"/>
      <c r="LJ204" s="25"/>
      <c r="LK204" s="25"/>
      <c r="LL204" s="25"/>
      <c r="LM204" s="25"/>
      <c r="LN204" s="25"/>
      <c r="LO204" s="25"/>
      <c r="LP204" s="25"/>
      <c r="LQ204" s="25"/>
      <c r="LR204" s="25"/>
      <c r="LS204" s="25"/>
      <c r="LT204" s="25"/>
      <c r="LU204" s="25"/>
      <c r="LV204" s="25"/>
      <c r="LW204" s="25"/>
      <c r="LX204" s="25"/>
      <c r="LY204" s="25"/>
      <c r="LZ204" s="25"/>
      <c r="MA204" s="25"/>
      <c r="MB204" s="25"/>
      <c r="MC204" s="25"/>
      <c r="MD204" s="25"/>
      <c r="ME204" s="25"/>
      <c r="MF204" s="25"/>
      <c r="MG204" s="25"/>
      <c r="MH204" s="25"/>
      <c r="MI204" s="25"/>
      <c r="MJ204" s="25"/>
      <c r="MK204" s="25"/>
      <c r="ML204" s="25"/>
      <c r="MM204" s="25"/>
      <c r="MN204" s="25"/>
      <c r="MO204" s="25"/>
      <c r="MP204" s="25"/>
      <c r="MQ204" s="25"/>
      <c r="MR204" s="25"/>
      <c r="MS204" s="25"/>
      <c r="MT204" s="25"/>
      <c r="MU204" s="25"/>
      <c r="MV204" s="25"/>
      <c r="MW204" s="25"/>
      <c r="MX204" s="25"/>
      <c r="MY204" s="25"/>
      <c r="MZ204" s="25"/>
      <c r="NA204" s="25"/>
      <c r="NB204" s="25"/>
      <c r="NC204" s="25"/>
      <c r="ND204" s="25"/>
      <c r="NE204" s="25"/>
      <c r="NF204" s="25"/>
      <c r="NG204" s="25"/>
      <c r="NH204" s="25"/>
      <c r="NI204" s="25"/>
      <c r="NJ204" s="25"/>
      <c r="NK204" s="25"/>
      <c r="NL204" s="25"/>
      <c r="NM204" s="25"/>
      <c r="NN204" s="25"/>
      <c r="NO204" s="25"/>
      <c r="NP204" s="25"/>
      <c r="NQ204" s="25"/>
      <c r="NR204" s="25"/>
      <c r="NS204" s="25"/>
      <c r="NT204" s="25"/>
      <c r="NU204" s="25"/>
      <c r="NV204" s="25"/>
      <c r="NW204" s="25"/>
      <c r="NX204" s="25"/>
      <c r="NY204" s="25"/>
      <c r="NZ204" s="25"/>
      <c r="OA204" s="25"/>
      <c r="OB204" s="25"/>
      <c r="OC204" s="25"/>
      <c r="OD204" s="25"/>
      <c r="OE204" s="25"/>
      <c r="OF204" s="25"/>
      <c r="OG204" s="25"/>
      <c r="OH204" s="25"/>
      <c r="OI204" s="25"/>
      <c r="OJ204" s="25"/>
      <c r="OK204" s="25"/>
      <c r="OL204" s="25"/>
      <c r="OM204" s="25"/>
      <c r="ON204" s="25"/>
      <c r="OO204" s="25"/>
      <c r="OP204" s="25"/>
      <c r="OQ204" s="25"/>
      <c r="OR204" s="25"/>
      <c r="OS204" s="25"/>
      <c r="OT204" s="25"/>
      <c r="OU204" s="25"/>
      <c r="OV204" s="25"/>
      <c r="OW204" s="25"/>
      <c r="OX204" s="25"/>
      <c r="OY204" s="25"/>
      <c r="OZ204" s="25"/>
      <c r="PA204" s="25"/>
      <c r="PB204" s="25"/>
      <c r="PC204" s="25"/>
      <c r="PD204" s="25"/>
      <c r="PE204" s="25"/>
      <c r="PF204" s="25"/>
      <c r="PG204" s="25"/>
      <c r="PH204" s="25"/>
      <c r="PI204" s="25"/>
      <c r="PJ204" s="25"/>
      <c r="PK204" s="25"/>
      <c r="PL204" s="25"/>
      <c r="PM204" s="25"/>
      <c r="PN204" s="25"/>
      <c r="PO204" s="25"/>
      <c r="PP204" s="25"/>
      <c r="PQ204" s="25"/>
      <c r="PR204" s="25"/>
      <c r="PS204" s="25"/>
      <c r="PT204" s="25"/>
      <c r="PU204" s="25"/>
      <c r="PV204" s="25"/>
      <c r="PW204" s="25"/>
      <c r="PX204" s="25"/>
      <c r="PY204" s="25"/>
      <c r="PZ204" s="25"/>
      <c r="QA204" s="25"/>
      <c r="QB204" s="25"/>
      <c r="QC204" s="25"/>
      <c r="QD204" s="25"/>
      <c r="QE204" s="25"/>
      <c r="QF204" s="25"/>
      <c r="QG204" s="25"/>
      <c r="QH204" s="25"/>
      <c r="QI204" s="25"/>
      <c r="QJ204" s="25"/>
      <c r="QK204" s="25"/>
      <c r="QL204" s="25"/>
      <c r="QM204" s="25"/>
      <c r="QN204" s="25"/>
      <c r="QO204" s="25"/>
      <c r="QP204" s="25"/>
      <c r="QQ204" s="25"/>
      <c r="QR204" s="25"/>
      <c r="QS204" s="25"/>
      <c r="QT204" s="25"/>
      <c r="QU204" s="25"/>
      <c r="QV204" s="25"/>
      <c r="QW204" s="25"/>
      <c r="QX204" s="25"/>
      <c r="QY204" s="25"/>
      <c r="QZ204" s="25"/>
      <c r="RA204" s="25"/>
      <c r="RB204" s="25"/>
      <c r="RC204" s="25"/>
      <c r="RD204" s="25"/>
      <c r="RE204" s="25"/>
      <c r="RF204" s="25"/>
      <c r="RG204" s="25"/>
      <c r="RH204" s="25"/>
      <c r="RI204" s="25"/>
      <c r="RJ204" s="25"/>
      <c r="RK204" s="25"/>
      <c r="RL204" s="25"/>
      <c r="RM204" s="25"/>
      <c r="RN204" s="25"/>
      <c r="RO204" s="25"/>
      <c r="RP204" s="25"/>
      <c r="RQ204" s="25"/>
      <c r="RR204" s="25"/>
      <c r="RS204" s="25"/>
      <c r="RT204" s="25"/>
      <c r="RU204" s="25"/>
      <c r="RV204" s="25"/>
      <c r="RW204" s="25"/>
      <c r="RX204" s="25"/>
      <c r="RY204" s="25"/>
      <c r="RZ204" s="25"/>
      <c r="SA204" s="25"/>
      <c r="SB204" s="25"/>
      <c r="SC204" s="25"/>
      <c r="SD204" s="25"/>
      <c r="SE204" s="25"/>
      <c r="SF204" s="25"/>
      <c r="SG204" s="25"/>
      <c r="SH204" s="25"/>
      <c r="SI204" s="25"/>
      <c r="SJ204" s="25"/>
      <c r="SK204" s="25"/>
      <c r="SL204" s="25"/>
      <c r="SM204" s="25"/>
      <c r="SN204" s="25"/>
      <c r="SO204" s="25"/>
      <c r="SP204" s="25"/>
      <c r="SQ204" s="25"/>
      <c r="SR204" s="25"/>
      <c r="SS204" s="25"/>
      <c r="ST204" s="25"/>
      <c r="SU204" s="25"/>
      <c r="SV204" s="25"/>
      <c r="SW204" s="25"/>
      <c r="SX204" s="25"/>
      <c r="SY204" s="25"/>
      <c r="SZ204" s="25"/>
      <c r="TA204" s="25"/>
      <c r="TB204" s="25"/>
      <c r="TC204" s="25"/>
      <c r="TD204" s="25"/>
      <c r="TE204" s="25"/>
      <c r="TF204" s="25"/>
      <c r="TG204" s="25"/>
      <c r="TH204" s="25"/>
      <c r="TI204" s="25"/>
      <c r="TJ204" s="25"/>
      <c r="TK204" s="25"/>
      <c r="TL204" s="25"/>
      <c r="TM204" s="25"/>
      <c r="TN204" s="25"/>
      <c r="TO204" s="25"/>
      <c r="TP204" s="25"/>
      <c r="TQ204" s="25"/>
      <c r="TR204" s="25"/>
      <c r="TS204" s="25"/>
      <c r="TT204" s="25"/>
      <c r="TU204" s="25"/>
      <c r="TV204" s="25"/>
      <c r="TW204" s="25"/>
      <c r="TX204" s="25"/>
      <c r="TY204" s="25"/>
      <c r="TZ204" s="25"/>
      <c r="UA204" s="25"/>
      <c r="UB204" s="25"/>
      <c r="UC204" s="25"/>
      <c r="UD204" s="25"/>
      <c r="UE204" s="25"/>
      <c r="UF204" s="25"/>
      <c r="UG204" s="25"/>
      <c r="UH204" s="25"/>
      <c r="UI204" s="25"/>
      <c r="UJ204" s="25"/>
      <c r="UK204" s="25"/>
      <c r="UL204" s="25"/>
      <c r="UM204" s="25"/>
      <c r="UN204" s="25"/>
      <c r="UO204" s="25"/>
      <c r="UP204" s="25"/>
      <c r="UQ204" s="25"/>
      <c r="UR204" s="25"/>
      <c r="US204" s="25"/>
      <c r="UT204" s="25"/>
      <c r="UU204" s="25"/>
      <c r="UV204" s="25"/>
      <c r="UW204" s="25"/>
      <c r="UX204" s="25"/>
      <c r="UY204" s="25"/>
      <c r="UZ204" s="25"/>
      <c r="VA204" s="25"/>
      <c r="VB204" s="25"/>
      <c r="VC204" s="25"/>
      <c r="VD204" s="25"/>
      <c r="VE204" s="25"/>
      <c r="VF204" s="25"/>
      <c r="VG204" s="25"/>
      <c r="VH204" s="25"/>
      <c r="VI204" s="25"/>
      <c r="VJ204" s="25"/>
      <c r="VK204" s="25"/>
      <c r="VL204" s="25"/>
      <c r="VM204" s="25"/>
      <c r="VN204" s="25"/>
      <c r="VO204" s="25"/>
      <c r="VP204" s="25"/>
      <c r="VQ204" s="25"/>
      <c r="VR204" s="25"/>
      <c r="VS204" s="25"/>
      <c r="VT204" s="25"/>
      <c r="VU204" s="25"/>
      <c r="VV204" s="25"/>
      <c r="VW204" s="25"/>
      <c r="VX204" s="25"/>
      <c r="VY204" s="25"/>
      <c r="VZ204" s="25"/>
      <c r="WA204" s="25"/>
      <c r="WB204" s="25"/>
      <c r="WC204" s="25"/>
      <c r="WD204" s="25"/>
      <c r="WE204" s="25"/>
      <c r="WF204" s="25"/>
      <c r="WG204" s="25"/>
      <c r="WH204" s="25"/>
      <c r="WI204" s="25"/>
      <c r="WJ204" s="25"/>
      <c r="WK204" s="25"/>
      <c r="WL204" s="25"/>
      <c r="WM204" s="25"/>
      <c r="WN204" s="25"/>
      <c r="WO204" s="25"/>
      <c r="WP204" s="25"/>
      <c r="WQ204" s="25"/>
      <c r="WR204" s="25"/>
      <c r="WS204" s="25"/>
      <c r="WT204" s="25"/>
      <c r="WU204" s="25"/>
      <c r="WV204" s="25"/>
      <c r="WW204" s="25"/>
      <c r="WX204" s="25"/>
      <c r="WY204" s="25"/>
      <c r="WZ204" s="25"/>
      <c r="XA204" s="25"/>
      <c r="XB204" s="25"/>
      <c r="XC204" s="25"/>
      <c r="XD204" s="25"/>
      <c r="XE204" s="25"/>
      <c r="XF204" s="25"/>
      <c r="XG204" s="25"/>
      <c r="XH204" s="25"/>
      <c r="XI204" s="25"/>
      <c r="XJ204" s="25"/>
      <c r="XK204" s="25"/>
      <c r="XL204" s="25"/>
      <c r="XM204" s="25"/>
      <c r="XN204" s="25"/>
      <c r="XO204" s="25"/>
      <c r="XP204" s="25"/>
      <c r="XQ204" s="25"/>
      <c r="XR204" s="25"/>
      <c r="XS204" s="25"/>
      <c r="XT204" s="25"/>
      <c r="XU204" s="25"/>
      <c r="XV204" s="25"/>
      <c r="XW204" s="25"/>
      <c r="XX204" s="25"/>
      <c r="XY204" s="25"/>
      <c r="XZ204" s="25"/>
      <c r="YA204" s="25"/>
      <c r="YB204" s="25"/>
      <c r="YC204" s="25"/>
      <c r="YD204" s="25"/>
      <c r="YE204" s="25"/>
      <c r="YF204" s="25"/>
      <c r="YG204" s="25"/>
      <c r="YH204" s="25"/>
      <c r="YI204" s="25"/>
      <c r="YJ204" s="25"/>
      <c r="YK204" s="25"/>
      <c r="YL204" s="25"/>
      <c r="YM204" s="25"/>
      <c r="YN204" s="25"/>
      <c r="YO204" s="25"/>
      <c r="YP204" s="25"/>
      <c r="YQ204" s="25"/>
      <c r="YR204" s="25"/>
      <c r="YS204" s="25"/>
      <c r="YT204" s="25"/>
      <c r="YU204" s="25"/>
      <c r="YV204" s="25"/>
      <c r="YW204" s="25"/>
      <c r="YX204" s="25"/>
      <c r="YY204" s="25"/>
      <c r="YZ204" s="25"/>
      <c r="ZA204" s="25"/>
      <c r="ZB204" s="25"/>
      <c r="ZC204" s="25"/>
      <c r="ZD204" s="25"/>
      <c r="ZE204" s="25"/>
      <c r="ZF204" s="25"/>
      <c r="ZG204" s="25"/>
      <c r="ZH204" s="25"/>
      <c r="ZI204" s="25"/>
      <c r="ZJ204" s="25"/>
      <c r="ZK204" s="25"/>
      <c r="ZL204" s="25"/>
      <c r="ZM204" s="25"/>
      <c r="ZN204" s="25"/>
      <c r="ZO204" s="25"/>
      <c r="ZP204" s="25"/>
      <c r="ZQ204" s="25"/>
      <c r="ZR204" s="25"/>
      <c r="ZS204" s="25"/>
      <c r="ZT204" s="25"/>
      <c r="ZU204" s="25"/>
      <c r="ZV204" s="25"/>
      <c r="ZW204" s="25"/>
      <c r="ZX204" s="25"/>
      <c r="ZY204" s="25"/>
      <c r="ZZ204" s="25"/>
      <c r="AAA204" s="25"/>
      <c r="AAB204" s="25"/>
      <c r="AAC204" s="25"/>
      <c r="AAD204" s="25"/>
      <c r="AAE204" s="25"/>
      <c r="AAF204" s="25"/>
      <c r="AAG204" s="25"/>
      <c r="AAH204" s="25"/>
      <c r="AAI204" s="25"/>
      <c r="AAJ204" s="25"/>
      <c r="AAK204" s="25"/>
      <c r="AAL204" s="25"/>
      <c r="AAM204" s="25"/>
      <c r="AAN204" s="25"/>
      <c r="AAO204" s="25"/>
      <c r="AAP204" s="25"/>
      <c r="AAQ204" s="25"/>
      <c r="AAR204" s="25"/>
      <c r="AAS204" s="25"/>
      <c r="AAT204" s="25"/>
      <c r="AAU204" s="25"/>
      <c r="AAV204" s="25"/>
      <c r="AAW204" s="25"/>
      <c r="AAX204" s="25"/>
      <c r="AAY204" s="25"/>
      <c r="AAZ204" s="25"/>
      <c r="ABA204" s="25"/>
      <c r="ABB204" s="25"/>
      <c r="ABC204" s="25"/>
      <c r="ABD204" s="25"/>
      <c r="ABE204" s="25"/>
      <c r="ABF204" s="25"/>
      <c r="ABG204" s="25"/>
      <c r="ABH204" s="25"/>
      <c r="ABI204" s="25"/>
      <c r="ABJ204" s="25"/>
      <c r="ABK204" s="25"/>
      <c r="ABL204" s="25"/>
      <c r="ABM204" s="25"/>
      <c r="ABN204" s="25"/>
      <c r="ABO204" s="25"/>
      <c r="ABP204" s="25"/>
      <c r="ABQ204" s="25"/>
      <c r="ABR204" s="25"/>
      <c r="ABS204" s="25"/>
      <c r="ABT204" s="25"/>
      <c r="ABU204" s="25"/>
      <c r="ABV204" s="25"/>
      <c r="ABW204" s="25"/>
      <c r="ABX204" s="25"/>
      <c r="ABY204" s="25"/>
      <c r="ABZ204" s="25"/>
      <c r="ACA204" s="25"/>
      <c r="ACB204" s="25"/>
      <c r="ACC204" s="25"/>
      <c r="ACD204" s="25"/>
      <c r="ACE204" s="25"/>
      <c r="ACF204" s="25"/>
      <c r="ACG204" s="25"/>
      <c r="ACH204" s="25"/>
      <c r="ACI204" s="25"/>
      <c r="ACJ204" s="25"/>
      <c r="ACK204" s="25"/>
      <c r="ACL204" s="25"/>
      <c r="ACM204" s="25"/>
      <c r="ACN204" s="25"/>
      <c r="ACO204" s="25"/>
      <c r="ACP204" s="25"/>
      <c r="ACQ204" s="25"/>
      <c r="ACR204" s="25"/>
      <c r="ACS204" s="25"/>
      <c r="ACT204" s="25"/>
      <c r="ACU204" s="25"/>
      <c r="ACV204" s="25"/>
      <c r="ACW204" s="25"/>
      <c r="ACX204" s="25"/>
      <c r="ACY204" s="25"/>
      <c r="ACZ204" s="25"/>
      <c r="ADA204" s="25"/>
      <c r="ADB204" s="25"/>
      <c r="ADC204" s="25"/>
      <c r="ADD204" s="25"/>
      <c r="ADE204" s="25"/>
      <c r="ADF204" s="25"/>
      <c r="ADG204" s="25"/>
      <c r="ADH204" s="25"/>
      <c r="ADI204" s="25"/>
      <c r="ADJ204" s="25"/>
      <c r="ADK204" s="25"/>
      <c r="ADL204" s="25"/>
      <c r="ADM204" s="25"/>
      <c r="ADN204" s="25"/>
      <c r="ADO204" s="25"/>
      <c r="ADP204" s="25"/>
      <c r="ADQ204" s="25"/>
      <c r="ADR204" s="25"/>
      <c r="ADS204" s="25"/>
      <c r="ADT204" s="25"/>
      <c r="ADU204" s="25"/>
      <c r="ADV204" s="25"/>
      <c r="ADW204" s="25"/>
      <c r="ADX204" s="25"/>
      <c r="ADY204" s="25"/>
      <c r="ADZ204" s="25"/>
      <c r="AEA204" s="25"/>
      <c r="AEB204" s="25"/>
      <c r="AEC204" s="25"/>
      <c r="AED204" s="25"/>
      <c r="AEE204" s="25"/>
      <c r="AEF204" s="25"/>
      <c r="AEG204" s="25"/>
      <c r="AEH204" s="25"/>
      <c r="AEI204" s="25"/>
      <c r="AEJ204" s="25"/>
      <c r="AEK204" s="25"/>
      <c r="AEL204" s="25"/>
      <c r="AEM204" s="25"/>
      <c r="AEN204" s="25"/>
      <c r="AEO204" s="25"/>
      <c r="AEP204" s="25"/>
      <c r="AEQ204" s="25"/>
      <c r="AER204" s="25"/>
      <c r="AES204" s="25"/>
      <c r="AET204" s="25"/>
      <c r="AEU204" s="25"/>
      <c r="AEV204" s="25"/>
      <c r="AEW204" s="25"/>
      <c r="AEX204" s="25"/>
      <c r="AEY204" s="25"/>
      <c r="AEZ204" s="25"/>
      <c r="AFA204" s="25"/>
      <c r="AFB204" s="25"/>
      <c r="AFC204" s="25"/>
      <c r="AFD204" s="25"/>
      <c r="AFE204" s="25"/>
      <c r="AFF204" s="25"/>
      <c r="AFG204" s="25"/>
      <c r="AFH204" s="25"/>
      <c r="AFI204" s="25"/>
      <c r="AFJ204" s="25"/>
      <c r="AFK204" s="25"/>
      <c r="AFL204" s="25"/>
      <c r="AFM204" s="25"/>
      <c r="AFN204" s="25"/>
      <c r="AFO204" s="25"/>
      <c r="AFP204" s="25"/>
      <c r="AFQ204" s="25"/>
      <c r="AFR204" s="25"/>
      <c r="AFS204" s="25"/>
      <c r="AFT204" s="25"/>
      <c r="AFU204" s="25"/>
      <c r="AFV204" s="25"/>
      <c r="AFW204" s="25"/>
      <c r="AFX204" s="25"/>
      <c r="AFY204" s="25"/>
      <c r="AFZ204" s="25"/>
      <c r="AGA204" s="25"/>
      <c r="AGB204" s="25"/>
      <c r="AGC204" s="25"/>
      <c r="AGD204" s="25"/>
      <c r="AGE204" s="25"/>
      <c r="AGF204" s="25"/>
      <c r="AGG204" s="25"/>
      <c r="AGH204" s="25"/>
      <c r="AGI204" s="25"/>
      <c r="AGJ204" s="25"/>
      <c r="AGK204" s="25"/>
      <c r="AGL204" s="25"/>
      <c r="AGM204" s="25"/>
      <c r="AGN204" s="25"/>
      <c r="AGO204" s="25"/>
      <c r="AGP204" s="25"/>
      <c r="AGQ204" s="25"/>
      <c r="AGR204" s="25"/>
      <c r="AGS204" s="25"/>
      <c r="AGT204" s="25"/>
      <c r="AGU204" s="25"/>
      <c r="AGV204" s="25"/>
      <c r="AGW204" s="25"/>
      <c r="AGX204" s="25"/>
      <c r="AGY204" s="25"/>
      <c r="AGZ204" s="25"/>
      <c r="AHA204" s="25"/>
      <c r="AHB204" s="25"/>
      <c r="AHC204" s="25"/>
      <c r="AHD204" s="25"/>
      <c r="AHE204" s="25"/>
      <c r="AHF204" s="25"/>
      <c r="AHG204" s="25"/>
      <c r="AHH204" s="25"/>
      <c r="AHI204" s="25"/>
      <c r="AHJ204" s="25"/>
      <c r="AHK204" s="25"/>
      <c r="AHL204" s="25"/>
      <c r="AHM204" s="25"/>
      <c r="AHN204" s="25"/>
      <c r="AHO204" s="25"/>
      <c r="AHP204" s="25"/>
      <c r="AHQ204" s="25"/>
      <c r="AHR204" s="25"/>
      <c r="AHS204" s="25"/>
      <c r="AHT204" s="25"/>
      <c r="AHU204" s="25"/>
      <c r="AHV204" s="25"/>
      <c r="AHW204" s="25"/>
      <c r="AHX204" s="25"/>
      <c r="AHY204" s="25"/>
      <c r="AHZ204" s="25"/>
      <c r="AIA204" s="25"/>
      <c r="AIB204" s="25"/>
      <c r="AIC204" s="25"/>
      <c r="AID204" s="25"/>
      <c r="AIE204" s="25"/>
      <c r="AIF204" s="25"/>
      <c r="AIG204" s="25"/>
      <c r="AIH204" s="25"/>
      <c r="AII204" s="25"/>
      <c r="AIJ204" s="25"/>
      <c r="AIK204" s="25"/>
      <c r="AIL204" s="25"/>
      <c r="AIM204" s="25"/>
      <c r="AIN204" s="25"/>
      <c r="AIO204" s="25"/>
      <c r="AIP204" s="25"/>
      <c r="AIQ204" s="25"/>
      <c r="AIR204" s="25"/>
      <c r="AIS204" s="25"/>
      <c r="AIT204" s="25"/>
      <c r="AIU204" s="25"/>
      <c r="AIV204" s="25"/>
      <c r="AIW204" s="25"/>
      <c r="AIX204" s="25"/>
      <c r="AIY204" s="25"/>
      <c r="AIZ204" s="25"/>
      <c r="AJA204" s="25"/>
      <c r="AJB204" s="25"/>
      <c r="AJC204" s="25"/>
      <c r="AJD204" s="25"/>
      <c r="AJE204" s="25"/>
      <c r="AJF204" s="25"/>
      <c r="AJG204" s="25"/>
      <c r="AJH204" s="25"/>
      <c r="AJI204" s="25"/>
      <c r="AJJ204" s="25"/>
      <c r="AJK204" s="25"/>
      <c r="AJL204" s="25"/>
      <c r="AJM204" s="25"/>
      <c r="AJN204" s="25"/>
      <c r="AJO204" s="25"/>
      <c r="AJP204" s="25"/>
      <c r="AJQ204" s="25"/>
      <c r="AJR204" s="25"/>
      <c r="AJS204" s="25"/>
      <c r="AJT204" s="25"/>
      <c r="AJU204" s="25"/>
      <c r="AJV204" s="25"/>
      <c r="AJW204" s="25"/>
      <c r="AJX204" s="25"/>
      <c r="AJY204" s="25"/>
      <c r="AJZ204" s="25"/>
      <c r="AKA204" s="25"/>
      <c r="AKB204" s="25"/>
      <c r="AKC204" s="25"/>
      <c r="AKD204" s="25"/>
      <c r="AKE204" s="25"/>
      <c r="AKF204" s="25"/>
      <c r="AKG204" s="25"/>
      <c r="AKH204" s="25"/>
      <c r="AKI204" s="25"/>
      <c r="AKJ204" s="25"/>
      <c r="AKK204" s="25"/>
      <c r="AKL204" s="25"/>
      <c r="AKM204" s="25"/>
      <c r="AKN204" s="25"/>
      <c r="AKO204" s="25"/>
      <c r="AKP204" s="25"/>
      <c r="AKQ204" s="25"/>
      <c r="AKR204" s="25"/>
      <c r="AKS204" s="25"/>
      <c r="AKT204" s="25"/>
      <c r="AKU204" s="25"/>
      <c r="AKV204" s="25"/>
      <c r="AKW204" s="25"/>
      <c r="AKX204" s="25"/>
      <c r="AKY204" s="25"/>
      <c r="AKZ204" s="25"/>
      <c r="ALA204" s="25"/>
      <c r="ALB204" s="25"/>
      <c r="ALC204" s="25"/>
      <c r="ALD204" s="25"/>
      <c r="ALE204" s="25"/>
      <c r="ALF204" s="25"/>
      <c r="ALG204" s="25"/>
      <c r="ALH204" s="25"/>
      <c r="ALI204" s="25"/>
      <c r="ALJ204" s="25"/>
      <c r="ALK204" s="25"/>
      <c r="ALL204" s="25"/>
      <c r="ALM204" s="25"/>
      <c r="ALN204" s="25"/>
      <c r="ALO204" s="25"/>
      <c r="ALP204" s="25"/>
      <c r="ALQ204" s="25"/>
      <c r="ALR204" s="25"/>
      <c r="ALS204" s="25"/>
      <c r="ALT204" s="25"/>
      <c r="ALU204" s="25"/>
      <c r="ALV204" s="25"/>
      <c r="ALW204" s="25"/>
      <c r="ALX204" s="25"/>
      <c r="ALY204" s="25"/>
      <c r="ALZ204" s="25"/>
      <c r="AMA204" s="25"/>
      <c r="AMB204" s="25"/>
      <c r="AMC204" s="25"/>
      <c r="AMD204" s="25"/>
      <c r="AME204" s="25"/>
      <c r="AMF204" s="25"/>
      <c r="AMG204" s="25"/>
      <c r="AMH204" s="25"/>
      <c r="AMI204" s="25"/>
      <c r="AMJ204" s="25"/>
      <c r="AMK204" s="25"/>
      <c r="AML204" s="25"/>
      <c r="AMM204" s="25"/>
      <c r="AMN204" s="25"/>
      <c r="AMO204" s="25"/>
      <c r="AMP204" s="25"/>
      <c r="AMQ204" s="25"/>
      <c r="AMR204" s="25"/>
      <c r="AMS204" s="25"/>
      <c r="AMT204" s="25"/>
      <c r="AMU204" s="25"/>
      <c r="AMV204" s="25"/>
      <c r="AMW204" s="25"/>
      <c r="AMX204" s="25"/>
      <c r="AMY204" s="25"/>
      <c r="AMZ204" s="25"/>
      <c r="ANA204" s="25"/>
      <c r="ANB204" s="25"/>
      <c r="ANC204" s="25"/>
      <c r="AND204" s="25"/>
      <c r="ANE204" s="25"/>
      <c r="ANF204" s="25"/>
      <c r="ANG204" s="25"/>
      <c r="ANH204" s="25"/>
      <c r="ANI204" s="25"/>
      <c r="ANJ204" s="25"/>
      <c r="ANK204" s="25"/>
      <c r="ANL204" s="25"/>
      <c r="ANM204" s="25"/>
      <c r="ANN204" s="25"/>
      <c r="ANO204" s="25"/>
      <c r="ANP204" s="25"/>
      <c r="ANQ204" s="25"/>
      <c r="ANR204" s="25"/>
      <c r="ANS204" s="25"/>
      <c r="ANT204" s="25"/>
      <c r="ANU204" s="25"/>
      <c r="ANV204" s="25"/>
      <c r="ANW204" s="25"/>
      <c r="ANX204" s="25"/>
      <c r="ANY204" s="25"/>
      <c r="ANZ204" s="25"/>
      <c r="AOA204" s="25"/>
      <c r="AOB204" s="25"/>
      <c r="AOC204" s="25"/>
      <c r="AOD204" s="25"/>
      <c r="AOE204" s="25"/>
      <c r="AOF204" s="25"/>
      <c r="AOG204" s="25"/>
      <c r="AOH204" s="25"/>
      <c r="AOI204" s="25"/>
      <c r="AOJ204" s="25"/>
      <c r="AOK204" s="25"/>
      <c r="AOL204" s="25"/>
      <c r="AOM204" s="25"/>
      <c r="AON204" s="25"/>
      <c r="AOO204" s="25"/>
      <c r="AOP204" s="25"/>
      <c r="AOQ204" s="25"/>
      <c r="AOR204" s="25"/>
      <c r="AOS204" s="25"/>
      <c r="AOT204" s="25"/>
      <c r="AOU204" s="25"/>
      <c r="AOV204" s="25"/>
      <c r="AOW204" s="25"/>
      <c r="AOX204" s="25"/>
      <c r="AOY204" s="25"/>
      <c r="AOZ204" s="25"/>
      <c r="APA204" s="25"/>
      <c r="APB204" s="25"/>
      <c r="APC204" s="25"/>
      <c r="APD204" s="25"/>
      <c r="APE204" s="25"/>
      <c r="APF204" s="25"/>
      <c r="APG204" s="25"/>
      <c r="APH204" s="25"/>
      <c r="API204" s="25"/>
      <c r="APJ204" s="25"/>
      <c r="APK204" s="25"/>
      <c r="APL204" s="25"/>
      <c r="APM204" s="25"/>
      <c r="APN204" s="25"/>
      <c r="APO204" s="25"/>
      <c r="APP204" s="25"/>
      <c r="APQ204" s="25"/>
      <c r="APR204" s="25"/>
      <c r="APS204" s="25"/>
      <c r="APT204" s="25"/>
      <c r="APU204" s="25"/>
      <c r="APV204" s="25"/>
      <c r="APW204" s="25"/>
      <c r="APX204" s="25"/>
      <c r="APY204" s="25"/>
      <c r="APZ204" s="25"/>
      <c r="AQA204" s="25"/>
      <c r="AQB204" s="25"/>
      <c r="AQC204" s="25"/>
      <c r="AQD204" s="25"/>
      <c r="AQE204" s="25"/>
      <c r="AQF204" s="25"/>
      <c r="AQG204" s="25"/>
      <c r="AQH204" s="25"/>
      <c r="AQI204" s="25"/>
      <c r="AQJ204" s="25"/>
      <c r="AQK204" s="25"/>
      <c r="AQL204" s="25"/>
      <c r="AQM204" s="25"/>
      <c r="AQN204" s="25"/>
      <c r="AQO204" s="25"/>
      <c r="AQP204" s="25"/>
      <c r="AQQ204" s="25"/>
      <c r="AQR204" s="25"/>
      <c r="AQS204" s="25"/>
      <c r="AQT204" s="25"/>
      <c r="AQU204" s="25"/>
      <c r="AQV204" s="25"/>
      <c r="AQW204" s="25"/>
      <c r="AQX204" s="25"/>
      <c r="AQY204" s="25"/>
      <c r="AQZ204" s="25"/>
      <c r="ARA204" s="25"/>
      <c r="ARB204" s="25"/>
      <c r="ARC204" s="25"/>
      <c r="ARD204" s="25"/>
      <c r="ARE204" s="25"/>
      <c r="ARF204" s="25"/>
      <c r="ARG204" s="25"/>
      <c r="ARH204" s="25"/>
      <c r="ARI204" s="25"/>
      <c r="ARJ204" s="25"/>
      <c r="ARK204" s="25"/>
      <c r="ARL204" s="25"/>
      <c r="ARM204" s="25"/>
      <c r="ARN204" s="25"/>
      <c r="ARO204" s="25"/>
      <c r="ARP204" s="25"/>
      <c r="ARQ204" s="25"/>
      <c r="ARR204" s="25"/>
      <c r="ARS204" s="25"/>
      <c r="ART204" s="25"/>
      <c r="ARU204" s="25"/>
      <c r="ARV204" s="25"/>
      <c r="ARW204" s="25"/>
      <c r="ARX204" s="25"/>
      <c r="ARY204" s="25"/>
      <c r="ARZ204" s="25"/>
      <c r="ASA204" s="25"/>
      <c r="ASB204" s="25"/>
      <c r="ASC204" s="25"/>
      <c r="ASD204" s="25"/>
      <c r="ASE204" s="25"/>
      <c r="ASF204" s="25"/>
      <c r="ASG204" s="25"/>
      <c r="ASH204" s="25"/>
      <c r="ASI204" s="25"/>
      <c r="ASJ204" s="25"/>
      <c r="ASK204" s="25"/>
      <c r="ASL204" s="25"/>
      <c r="ASM204" s="25"/>
      <c r="ASN204" s="25"/>
      <c r="ASO204" s="25"/>
      <c r="ASP204" s="25"/>
      <c r="ASQ204" s="25"/>
      <c r="ASR204" s="25"/>
      <c r="ASS204" s="25"/>
      <c r="AST204" s="25"/>
      <c r="ASU204" s="25"/>
      <c r="ASV204" s="25"/>
      <c r="ASW204" s="25"/>
      <c r="ASX204" s="25"/>
      <c r="ASY204" s="25"/>
      <c r="ASZ204" s="25"/>
      <c r="ATA204" s="25"/>
      <c r="ATB204" s="25"/>
      <c r="ATC204" s="25"/>
      <c r="ATD204" s="25"/>
      <c r="ATE204" s="25"/>
      <c r="ATF204" s="25"/>
      <c r="ATG204" s="25"/>
      <c r="ATH204" s="25"/>
      <c r="ATI204" s="25"/>
      <c r="ATJ204" s="25"/>
      <c r="ATK204" s="25"/>
      <c r="ATL204" s="25"/>
      <c r="ATM204" s="25"/>
      <c r="ATN204" s="25"/>
      <c r="ATO204" s="25"/>
      <c r="ATP204" s="25"/>
      <c r="ATQ204" s="25"/>
      <c r="ATR204" s="25"/>
      <c r="ATS204" s="25"/>
      <c r="ATT204" s="25"/>
      <c r="ATU204" s="25"/>
      <c r="ATV204" s="25"/>
      <c r="ATW204" s="25"/>
      <c r="ATX204" s="25"/>
      <c r="ATY204" s="25"/>
      <c r="ATZ204" s="25"/>
      <c r="AUA204" s="25"/>
      <c r="AUB204" s="25"/>
      <c r="AUC204" s="25"/>
      <c r="AUD204" s="25"/>
      <c r="AUE204" s="25"/>
      <c r="AUF204" s="25"/>
      <c r="AUG204" s="25"/>
      <c r="AUH204" s="25"/>
      <c r="AUI204" s="25"/>
      <c r="AUJ204" s="25"/>
      <c r="AUK204" s="25"/>
      <c r="AUL204" s="25"/>
      <c r="AUM204" s="25"/>
      <c r="AUN204" s="25"/>
      <c r="AUO204" s="25"/>
      <c r="AUP204" s="25"/>
      <c r="AUQ204" s="25"/>
      <c r="AUR204" s="25"/>
      <c r="AUS204" s="25"/>
      <c r="AUT204" s="25"/>
      <c r="AUU204" s="25"/>
      <c r="AUV204" s="25"/>
      <c r="AUW204" s="25"/>
      <c r="AUX204" s="25"/>
      <c r="AUY204" s="25"/>
      <c r="AUZ204" s="25"/>
      <c r="AVA204" s="25"/>
      <c r="AVB204" s="25"/>
      <c r="AVC204" s="25"/>
      <c r="AVD204" s="25"/>
      <c r="AVE204" s="25"/>
      <c r="AVF204" s="25"/>
      <c r="AVG204" s="25"/>
      <c r="AVH204" s="25"/>
      <c r="AVI204" s="25"/>
      <c r="AVJ204" s="25"/>
      <c r="AVK204" s="25"/>
      <c r="AVL204" s="25"/>
      <c r="AVM204" s="25"/>
      <c r="AVN204" s="25"/>
      <c r="AVO204" s="25"/>
      <c r="AVP204" s="25"/>
      <c r="AVQ204" s="25"/>
      <c r="AVR204" s="25"/>
      <c r="AVS204" s="25"/>
      <c r="AVT204" s="25"/>
      <c r="AVU204" s="25"/>
      <c r="AVV204" s="25"/>
      <c r="AVW204" s="25"/>
      <c r="AVX204" s="25"/>
      <c r="AVY204" s="25"/>
      <c r="AVZ204" s="25"/>
      <c r="AWA204" s="25"/>
      <c r="AWB204" s="25"/>
      <c r="AWC204" s="25"/>
      <c r="AWD204" s="25"/>
      <c r="AWE204" s="25"/>
      <c r="AWF204" s="25"/>
      <c r="AWG204" s="25"/>
      <c r="AWH204" s="25"/>
      <c r="AWI204" s="25"/>
      <c r="AWJ204" s="25"/>
      <c r="AWK204" s="25"/>
      <c r="AWL204" s="25"/>
      <c r="AWM204" s="25"/>
      <c r="AWN204" s="25"/>
      <c r="AWO204" s="25"/>
      <c r="AWP204" s="25"/>
      <c r="AWQ204" s="25"/>
      <c r="AWR204" s="25"/>
      <c r="AWS204" s="25"/>
      <c r="AWT204" s="25"/>
      <c r="AWU204" s="25"/>
      <c r="AWV204" s="25"/>
      <c r="AWW204" s="25"/>
      <c r="AWX204" s="25"/>
      <c r="AWY204" s="25"/>
      <c r="AWZ204" s="25"/>
      <c r="AXA204" s="25"/>
      <c r="AXB204" s="25"/>
      <c r="AXC204" s="25"/>
      <c r="AXD204" s="25"/>
      <c r="AXE204" s="25"/>
      <c r="AXF204" s="25"/>
      <c r="AXG204" s="25"/>
      <c r="AXH204" s="25"/>
      <c r="AXI204" s="25"/>
      <c r="AXJ204" s="25"/>
      <c r="AXK204" s="25"/>
      <c r="AXL204" s="25"/>
      <c r="AXM204" s="25"/>
      <c r="AXN204" s="25"/>
      <c r="AXO204" s="25"/>
      <c r="AXP204" s="25"/>
      <c r="AXQ204" s="25"/>
      <c r="AXR204" s="25"/>
      <c r="AXS204" s="25"/>
      <c r="AXT204" s="25"/>
      <c r="AXU204" s="25"/>
      <c r="AXV204" s="25"/>
      <c r="AXW204" s="25"/>
      <c r="AXX204" s="25"/>
      <c r="AXY204" s="25"/>
      <c r="AXZ204" s="25"/>
      <c r="AYA204" s="25"/>
      <c r="AYB204" s="25"/>
      <c r="AYC204" s="25"/>
      <c r="AYD204" s="25"/>
      <c r="AYE204" s="25"/>
      <c r="AYF204" s="25"/>
      <c r="AYG204" s="25"/>
      <c r="AYH204" s="25"/>
      <c r="AYI204" s="25"/>
      <c r="AYJ204" s="25"/>
      <c r="AYK204" s="25"/>
      <c r="AYL204" s="25"/>
      <c r="AYM204" s="25"/>
      <c r="AYN204" s="25"/>
      <c r="AYO204" s="25"/>
      <c r="AYP204" s="25"/>
      <c r="AYQ204" s="25"/>
      <c r="AYR204" s="25"/>
      <c r="AYS204" s="25"/>
      <c r="AYT204" s="25"/>
      <c r="AYU204" s="25"/>
      <c r="AYV204" s="25"/>
      <c r="AYW204" s="25"/>
      <c r="AYX204" s="25"/>
      <c r="AYY204" s="25"/>
      <c r="AYZ204" s="25"/>
      <c r="AZA204" s="25"/>
      <c r="AZB204" s="25"/>
      <c r="AZC204" s="25"/>
      <c r="AZD204" s="25"/>
      <c r="AZE204" s="25"/>
      <c r="AZF204" s="25"/>
      <c r="AZG204" s="25"/>
      <c r="AZH204" s="25"/>
      <c r="AZI204" s="25"/>
      <c r="AZJ204" s="25"/>
      <c r="AZK204" s="25"/>
      <c r="AZL204" s="25"/>
      <c r="AZM204" s="25"/>
      <c r="AZN204" s="25"/>
      <c r="AZO204" s="25"/>
      <c r="AZP204" s="25"/>
      <c r="AZQ204" s="25"/>
      <c r="AZR204" s="25"/>
      <c r="AZS204" s="25"/>
      <c r="AZT204" s="25"/>
      <c r="AZU204" s="25"/>
      <c r="AZV204" s="25"/>
      <c r="AZW204" s="25"/>
      <c r="AZX204" s="25"/>
      <c r="AZY204" s="25"/>
      <c r="AZZ204" s="25"/>
      <c r="BAA204" s="25"/>
      <c r="BAB204" s="25"/>
      <c r="BAC204" s="25"/>
      <c r="BAD204" s="25"/>
      <c r="BAE204" s="25"/>
      <c r="BAF204" s="25"/>
      <c r="BAG204" s="25"/>
      <c r="BAH204" s="25"/>
      <c r="BAI204" s="25"/>
      <c r="BAJ204" s="25"/>
      <c r="BAK204" s="25"/>
      <c r="BAL204" s="25"/>
      <c r="BAM204" s="25"/>
      <c r="BAN204" s="25"/>
      <c r="BAO204" s="25"/>
      <c r="BAP204" s="25"/>
      <c r="BAQ204" s="25"/>
      <c r="BAR204" s="25"/>
      <c r="BAS204" s="25"/>
      <c r="BAT204" s="25"/>
      <c r="BAU204" s="25"/>
      <c r="BAV204" s="25"/>
      <c r="BAW204" s="25"/>
      <c r="BAX204" s="25"/>
      <c r="BAY204" s="25"/>
      <c r="BAZ204" s="25"/>
      <c r="BBA204" s="25"/>
      <c r="BBB204" s="25"/>
      <c r="BBC204" s="25"/>
      <c r="BBD204" s="25"/>
      <c r="BBE204" s="25"/>
      <c r="BBF204" s="25"/>
      <c r="BBG204" s="25"/>
      <c r="BBH204" s="25"/>
      <c r="BBI204" s="25"/>
      <c r="BBJ204" s="25"/>
      <c r="BBK204" s="25"/>
      <c r="BBL204" s="25"/>
      <c r="BBM204" s="25"/>
      <c r="BBN204" s="25"/>
      <c r="BBO204" s="25"/>
      <c r="BBP204" s="25"/>
      <c r="BBQ204" s="25"/>
      <c r="BBR204" s="25"/>
      <c r="BBS204" s="25"/>
      <c r="BBT204" s="25"/>
      <c r="BBU204" s="25"/>
      <c r="BBV204" s="25"/>
      <c r="BBW204" s="25"/>
      <c r="BBX204" s="25"/>
      <c r="BBY204" s="25"/>
      <c r="BBZ204" s="25"/>
      <c r="BCA204" s="25"/>
      <c r="BCB204" s="25"/>
      <c r="BCC204" s="25"/>
      <c r="BCD204" s="25"/>
      <c r="BCE204" s="25"/>
      <c r="BCF204" s="25"/>
      <c r="BCG204" s="25"/>
      <c r="BCH204" s="25"/>
      <c r="BCI204" s="25"/>
      <c r="BCJ204" s="25"/>
      <c r="BCK204" s="25"/>
      <c r="BCL204" s="25"/>
      <c r="BCM204" s="25"/>
      <c r="BCN204" s="25"/>
      <c r="BCO204" s="25"/>
      <c r="BCP204" s="25"/>
      <c r="BCQ204" s="25"/>
      <c r="BCR204" s="25"/>
      <c r="BCS204" s="25"/>
      <c r="BCT204" s="25"/>
      <c r="BCU204" s="25"/>
      <c r="BCV204" s="25"/>
      <c r="BCW204" s="25"/>
      <c r="BCX204" s="25"/>
      <c r="BCY204" s="25"/>
      <c r="BCZ204" s="25"/>
      <c r="BDA204" s="25"/>
      <c r="BDB204" s="25"/>
      <c r="BDC204" s="25"/>
      <c r="BDD204" s="25"/>
      <c r="BDE204" s="25"/>
      <c r="BDF204" s="25"/>
      <c r="BDG204" s="25"/>
      <c r="BDH204" s="25"/>
      <c r="BDI204" s="25"/>
      <c r="BDJ204" s="25"/>
      <c r="BDK204" s="25"/>
      <c r="BDL204" s="25"/>
      <c r="BDM204" s="25"/>
      <c r="BDN204" s="25"/>
      <c r="BDO204" s="25"/>
      <c r="BDP204" s="25"/>
      <c r="BDQ204" s="25"/>
      <c r="BDR204" s="25"/>
      <c r="BDS204" s="25"/>
      <c r="BDT204" s="25"/>
      <c r="BDU204" s="25"/>
      <c r="BDV204" s="25"/>
      <c r="BDW204" s="25"/>
      <c r="BDX204" s="25"/>
      <c r="BDY204" s="25"/>
      <c r="BDZ204" s="25"/>
      <c r="BEA204" s="25"/>
      <c r="BEB204" s="25"/>
      <c r="BEC204" s="25"/>
      <c r="BED204" s="25"/>
      <c r="BEE204" s="25"/>
      <c r="BEF204" s="25"/>
      <c r="BEG204" s="25"/>
      <c r="BEH204" s="25"/>
      <c r="BEI204" s="25"/>
      <c r="BEJ204" s="25"/>
      <c r="BEK204" s="25"/>
      <c r="BEL204" s="25"/>
      <c r="BEM204" s="25"/>
      <c r="BEN204" s="25"/>
      <c r="BEO204" s="25"/>
      <c r="BEP204" s="25"/>
      <c r="BEQ204" s="25"/>
      <c r="BER204" s="25"/>
      <c r="BES204" s="25"/>
      <c r="BET204" s="25"/>
      <c r="BEU204" s="25"/>
      <c r="BEV204" s="25"/>
      <c r="BEW204" s="25"/>
      <c r="BEX204" s="25"/>
      <c r="BEY204" s="25"/>
      <c r="BEZ204" s="25"/>
      <c r="BFA204" s="25"/>
      <c r="BFB204" s="25"/>
      <c r="BFC204" s="25"/>
      <c r="BFD204" s="25"/>
      <c r="BFE204" s="25"/>
      <c r="BFF204" s="25"/>
      <c r="BFG204" s="25"/>
      <c r="BFH204" s="25"/>
      <c r="BFI204" s="25"/>
      <c r="BFJ204" s="25"/>
      <c r="BFK204" s="25"/>
      <c r="BFL204" s="25"/>
      <c r="BFM204" s="25"/>
      <c r="BFN204" s="25"/>
      <c r="BFO204" s="25"/>
      <c r="BFP204" s="25"/>
      <c r="BFQ204" s="25"/>
      <c r="BFR204" s="25"/>
      <c r="BFS204" s="25"/>
      <c r="BFT204" s="25"/>
      <c r="BFU204" s="25"/>
      <c r="BFV204" s="25"/>
      <c r="BFW204" s="25"/>
      <c r="BFX204" s="25"/>
      <c r="BFY204" s="25"/>
      <c r="BFZ204" s="25"/>
      <c r="BGA204" s="25"/>
      <c r="BGB204" s="25"/>
      <c r="BGC204" s="25"/>
      <c r="BGD204" s="25"/>
      <c r="BGE204" s="25"/>
      <c r="BGF204" s="25"/>
      <c r="BGG204" s="25"/>
      <c r="BGH204" s="25"/>
      <c r="BGI204" s="25"/>
      <c r="BGJ204" s="25"/>
      <c r="BGK204" s="25"/>
      <c r="BGL204" s="25"/>
      <c r="BGM204" s="25"/>
      <c r="BGN204" s="25"/>
      <c r="BGO204" s="25"/>
      <c r="BGP204" s="25"/>
      <c r="BGQ204" s="25"/>
      <c r="BGR204" s="25"/>
      <c r="BGS204" s="25"/>
      <c r="BGT204" s="25"/>
      <c r="BGU204" s="25"/>
      <c r="BGV204" s="25"/>
      <c r="BGW204" s="25"/>
      <c r="BGX204" s="25"/>
      <c r="BGY204" s="25"/>
      <c r="BGZ204" s="25"/>
      <c r="BHA204" s="25"/>
      <c r="BHB204" s="25"/>
      <c r="BHC204" s="25"/>
      <c r="BHD204" s="25"/>
      <c r="BHE204" s="25"/>
      <c r="BHF204" s="25"/>
      <c r="BHG204" s="25"/>
      <c r="BHH204" s="25"/>
      <c r="BHI204" s="25"/>
      <c r="BHJ204" s="25"/>
      <c r="BHK204" s="25"/>
      <c r="BHL204" s="25"/>
      <c r="BHM204" s="25"/>
      <c r="BHN204" s="25"/>
      <c r="BHO204" s="25"/>
      <c r="BHP204" s="25"/>
      <c r="BHQ204" s="25"/>
      <c r="BHR204" s="25"/>
      <c r="BHS204" s="25"/>
      <c r="BHT204" s="25"/>
      <c r="BHU204" s="25"/>
      <c r="BHV204" s="25"/>
      <c r="BHW204" s="25"/>
      <c r="BHX204" s="25"/>
      <c r="BHY204" s="25"/>
      <c r="BHZ204" s="25"/>
      <c r="BIA204" s="25"/>
      <c r="BIB204" s="25"/>
      <c r="BIC204" s="25"/>
      <c r="BID204" s="25"/>
      <c r="BIE204" s="25"/>
      <c r="BIF204" s="25"/>
      <c r="BIG204" s="25"/>
      <c r="BIH204" s="25"/>
      <c r="BII204" s="25"/>
      <c r="BIJ204" s="25"/>
      <c r="BIK204" s="25"/>
      <c r="BIL204" s="25"/>
      <c r="BIM204" s="25"/>
      <c r="BIN204" s="25"/>
      <c r="BIO204" s="25"/>
      <c r="BIP204" s="25"/>
      <c r="BIQ204" s="25"/>
      <c r="BIR204" s="25"/>
      <c r="BIS204" s="25"/>
      <c r="BIT204" s="25"/>
      <c r="BIU204" s="25"/>
      <c r="BIV204" s="25"/>
      <c r="BIW204" s="25"/>
      <c r="BIX204" s="25"/>
      <c r="BIY204" s="25"/>
      <c r="BIZ204" s="25"/>
      <c r="BJA204" s="25"/>
      <c r="BJB204" s="25"/>
      <c r="BJC204" s="25"/>
      <c r="BJD204" s="25"/>
      <c r="BJE204" s="25"/>
      <c r="BJF204" s="25"/>
      <c r="BJG204" s="25"/>
      <c r="BJH204" s="25"/>
      <c r="BJI204" s="25"/>
      <c r="BJJ204" s="25"/>
      <c r="BJK204" s="25"/>
      <c r="BJL204" s="25"/>
      <c r="BJM204" s="25"/>
      <c r="BJN204" s="25"/>
      <c r="BJO204" s="25"/>
      <c r="BJP204" s="25"/>
      <c r="BJQ204" s="25"/>
      <c r="BJR204" s="25"/>
      <c r="BJS204" s="25"/>
      <c r="BJT204" s="25"/>
      <c r="BJU204" s="25"/>
      <c r="BJV204" s="25"/>
      <c r="BJW204" s="25"/>
      <c r="BJX204" s="25"/>
      <c r="BJY204" s="25"/>
      <c r="BJZ204" s="25"/>
      <c r="BKA204" s="25"/>
      <c r="BKB204" s="25"/>
      <c r="BKC204" s="25"/>
      <c r="BKD204" s="25"/>
      <c r="BKE204" s="25"/>
      <c r="BKF204" s="25"/>
      <c r="BKG204" s="25"/>
      <c r="BKH204" s="25"/>
      <c r="BKI204" s="25"/>
      <c r="BKJ204" s="25"/>
      <c r="BKK204" s="25"/>
      <c r="BKL204" s="25"/>
      <c r="BKM204" s="25"/>
      <c r="BKN204" s="25"/>
      <c r="BKO204" s="25"/>
      <c r="BKP204" s="25"/>
      <c r="BKQ204" s="25"/>
      <c r="BKR204" s="25"/>
      <c r="BKS204" s="25"/>
      <c r="BKT204" s="25"/>
      <c r="BKU204" s="25"/>
      <c r="BKV204" s="25"/>
      <c r="BKW204" s="25"/>
      <c r="BKX204" s="25"/>
      <c r="BKY204" s="25"/>
      <c r="BKZ204" s="25"/>
      <c r="BLA204" s="25"/>
      <c r="BLB204" s="25"/>
      <c r="BLC204" s="25"/>
      <c r="BLD204" s="25"/>
      <c r="BLE204" s="25"/>
      <c r="BLF204" s="25"/>
      <c r="BLG204" s="25"/>
      <c r="BLH204" s="25"/>
      <c r="BLI204" s="25"/>
      <c r="BLJ204" s="25"/>
      <c r="BLK204" s="25"/>
      <c r="BLL204" s="25"/>
      <c r="BLM204" s="25"/>
      <c r="BLN204" s="25"/>
      <c r="BLO204" s="25"/>
      <c r="BLP204" s="25"/>
      <c r="BLQ204" s="25"/>
      <c r="BLR204" s="25"/>
      <c r="BLS204" s="25"/>
      <c r="BLT204" s="25"/>
      <c r="BLU204" s="25"/>
      <c r="BLV204" s="25"/>
      <c r="BLW204" s="25"/>
      <c r="BLX204" s="25"/>
      <c r="BLY204" s="25"/>
      <c r="BLZ204" s="25"/>
      <c r="BMA204" s="25"/>
      <c r="BMB204" s="25"/>
      <c r="BMC204" s="25"/>
      <c r="BMD204" s="25"/>
      <c r="BME204" s="25"/>
      <c r="BMF204" s="25"/>
      <c r="BMG204" s="25"/>
      <c r="BMH204" s="25"/>
      <c r="BMI204" s="25"/>
      <c r="BMJ204" s="25"/>
      <c r="BMK204" s="25"/>
      <c r="BML204" s="25"/>
      <c r="BMM204" s="25"/>
      <c r="BMN204" s="25"/>
      <c r="BMO204" s="25"/>
      <c r="BMP204" s="25"/>
      <c r="BMQ204" s="25"/>
      <c r="BMR204" s="25"/>
      <c r="BMS204" s="25"/>
      <c r="BMT204" s="25"/>
      <c r="BMU204" s="25"/>
      <c r="BMV204" s="25"/>
      <c r="BMW204" s="25"/>
      <c r="BMX204" s="25"/>
      <c r="BMY204" s="25"/>
      <c r="BMZ204" s="25"/>
      <c r="BNA204" s="25"/>
      <c r="BNB204" s="25"/>
      <c r="BNC204" s="25"/>
      <c r="BND204" s="25"/>
      <c r="BNE204" s="25"/>
      <c r="BNF204" s="25"/>
      <c r="BNG204" s="25"/>
      <c r="BNH204" s="25"/>
      <c r="BNI204" s="25"/>
      <c r="BNJ204" s="25"/>
      <c r="BNK204" s="25"/>
      <c r="BNL204" s="25"/>
      <c r="BNM204" s="25"/>
      <c r="BNN204" s="25"/>
      <c r="BNO204" s="25"/>
      <c r="BNP204" s="25"/>
      <c r="BNQ204" s="25"/>
      <c r="BNR204" s="25"/>
      <c r="BNS204" s="25"/>
      <c r="BNT204" s="25"/>
      <c r="BNU204" s="25"/>
      <c r="BNV204" s="25"/>
      <c r="BNW204" s="25"/>
      <c r="BNX204" s="25"/>
      <c r="BNY204" s="25"/>
      <c r="BNZ204" s="25"/>
      <c r="BOA204" s="25"/>
      <c r="BOB204" s="25"/>
      <c r="BOC204" s="25"/>
      <c r="BOD204" s="25"/>
      <c r="BOE204" s="25"/>
      <c r="BOF204" s="25"/>
      <c r="BOG204" s="25"/>
      <c r="BOH204" s="25"/>
      <c r="BOI204" s="25"/>
      <c r="BOJ204" s="25"/>
      <c r="BOK204" s="25"/>
      <c r="BOL204" s="25"/>
      <c r="BOM204" s="25"/>
      <c r="BON204" s="25"/>
      <c r="BOO204" s="25"/>
      <c r="BOP204" s="25"/>
      <c r="BOQ204" s="25"/>
      <c r="BOR204" s="25"/>
      <c r="BOS204" s="25"/>
      <c r="BOT204" s="25"/>
      <c r="BOU204" s="25"/>
      <c r="BOV204" s="25"/>
      <c r="BOW204" s="25"/>
      <c r="BOX204" s="25"/>
      <c r="BOY204" s="25"/>
      <c r="BOZ204" s="25"/>
      <c r="BPA204" s="25"/>
      <c r="BPB204" s="25"/>
      <c r="BPC204" s="25"/>
      <c r="BPD204" s="25"/>
      <c r="BPE204" s="25"/>
      <c r="BPF204" s="25"/>
      <c r="BPG204" s="25"/>
      <c r="BPH204" s="25"/>
      <c r="BPI204" s="25"/>
      <c r="BPJ204" s="25"/>
      <c r="BPK204" s="25"/>
      <c r="BPL204" s="25"/>
      <c r="BPM204" s="25"/>
      <c r="BPN204" s="25"/>
      <c r="BPO204" s="25"/>
      <c r="BPP204" s="25"/>
      <c r="BPQ204" s="25"/>
      <c r="BPR204" s="25"/>
      <c r="BPS204" s="25"/>
      <c r="BPT204" s="25"/>
      <c r="BPU204" s="25"/>
      <c r="BPV204" s="25"/>
      <c r="BPW204" s="25"/>
      <c r="BPX204" s="25"/>
      <c r="BPY204" s="25"/>
      <c r="BPZ204" s="25"/>
      <c r="BQA204" s="25"/>
      <c r="BQB204" s="25"/>
      <c r="BQC204" s="25"/>
      <c r="BQD204" s="25"/>
      <c r="BQE204" s="25"/>
      <c r="BQF204" s="25"/>
      <c r="BQG204" s="25"/>
      <c r="BQH204" s="25"/>
      <c r="BQI204" s="25"/>
      <c r="BQJ204" s="25"/>
      <c r="BQK204" s="25"/>
      <c r="BQL204" s="25"/>
      <c r="BQM204" s="25"/>
      <c r="BQN204" s="25"/>
      <c r="BQO204" s="25"/>
      <c r="BQP204" s="25"/>
      <c r="BQQ204" s="25"/>
      <c r="BQR204" s="25"/>
      <c r="BQS204" s="25"/>
      <c r="BQT204" s="25"/>
      <c r="BQU204" s="25"/>
      <c r="BQV204" s="25"/>
      <c r="BQW204" s="25"/>
      <c r="BQX204" s="25"/>
      <c r="BQY204" s="25"/>
      <c r="BQZ204" s="25"/>
      <c r="BRA204" s="25"/>
      <c r="BRB204" s="25"/>
      <c r="BRC204" s="25"/>
      <c r="BRD204" s="25"/>
      <c r="BRE204" s="25"/>
      <c r="BRF204" s="25"/>
      <c r="BRG204" s="25"/>
      <c r="BRH204" s="25"/>
      <c r="BRI204" s="25"/>
      <c r="BRJ204" s="25"/>
      <c r="BRK204" s="25"/>
      <c r="BRL204" s="25"/>
      <c r="BRM204" s="25"/>
      <c r="BRN204" s="25"/>
      <c r="BRO204" s="25"/>
      <c r="BRP204" s="25"/>
      <c r="BRQ204" s="25"/>
      <c r="BRR204" s="25"/>
      <c r="BRS204" s="25"/>
      <c r="BRT204" s="25"/>
      <c r="BRU204" s="25"/>
      <c r="BRV204" s="25"/>
      <c r="BRW204" s="25"/>
      <c r="BRX204" s="25"/>
      <c r="BRY204" s="25"/>
      <c r="BRZ204" s="25"/>
      <c r="BSA204" s="25"/>
      <c r="BSB204" s="25"/>
      <c r="BSC204" s="25"/>
      <c r="BSD204" s="25"/>
      <c r="BSE204" s="25"/>
      <c r="BSF204" s="25"/>
      <c r="BSG204" s="25"/>
      <c r="BSH204" s="25"/>
      <c r="BSI204" s="25"/>
      <c r="BSJ204" s="25"/>
      <c r="BSK204" s="25"/>
      <c r="BSL204" s="25"/>
      <c r="BSM204" s="25"/>
      <c r="BSN204" s="25"/>
      <c r="BSO204" s="25"/>
      <c r="BSP204" s="25"/>
      <c r="BSQ204" s="25"/>
      <c r="BSR204" s="25"/>
      <c r="BSS204" s="25"/>
      <c r="BST204" s="25"/>
      <c r="BSU204" s="25"/>
      <c r="BSV204" s="25"/>
      <c r="BSW204" s="25"/>
      <c r="BSX204" s="25"/>
      <c r="BSY204" s="25"/>
      <c r="BSZ204" s="25"/>
      <c r="BTA204" s="25"/>
      <c r="BTB204" s="25"/>
      <c r="BTC204" s="25"/>
      <c r="BTD204" s="25"/>
      <c r="BTE204" s="25"/>
      <c r="BTF204" s="25"/>
      <c r="BTG204" s="25"/>
      <c r="BTH204" s="25"/>
      <c r="BTI204" s="25"/>
      <c r="BTJ204" s="25"/>
      <c r="BTK204" s="25"/>
      <c r="BTL204" s="25"/>
      <c r="BTM204" s="25"/>
      <c r="BTN204" s="25"/>
      <c r="BTO204" s="25"/>
      <c r="BTP204" s="25"/>
      <c r="BTQ204" s="25"/>
      <c r="BTR204" s="25"/>
      <c r="BTS204" s="25"/>
      <c r="BTT204" s="25"/>
      <c r="BTU204" s="25"/>
      <c r="BTV204" s="25"/>
      <c r="BTW204" s="25"/>
      <c r="BTX204" s="25"/>
      <c r="BTY204" s="25"/>
      <c r="BTZ204" s="25"/>
      <c r="BUA204" s="25"/>
      <c r="BUB204" s="25"/>
      <c r="BUC204" s="25"/>
      <c r="BUD204" s="25"/>
      <c r="BUE204" s="25"/>
      <c r="BUF204" s="25"/>
      <c r="BUG204" s="25"/>
      <c r="BUH204" s="25"/>
      <c r="BUI204" s="25"/>
      <c r="BUJ204" s="25"/>
      <c r="BUK204" s="25"/>
      <c r="BUL204" s="25"/>
      <c r="BUM204" s="25"/>
      <c r="BUN204" s="25"/>
      <c r="BUO204" s="25"/>
      <c r="BUP204" s="25"/>
      <c r="BUQ204" s="25"/>
      <c r="BUR204" s="25"/>
      <c r="BUS204" s="25"/>
      <c r="BUT204" s="25"/>
      <c r="BUU204" s="25"/>
      <c r="BUV204" s="25"/>
      <c r="BUW204" s="25"/>
      <c r="BUX204" s="25"/>
      <c r="BUY204" s="25"/>
      <c r="BUZ204" s="25"/>
      <c r="BVA204" s="25"/>
      <c r="BVB204" s="25"/>
      <c r="BVC204" s="25"/>
      <c r="BVD204" s="25"/>
      <c r="BVE204" s="25"/>
      <c r="BVF204" s="25"/>
      <c r="BVG204" s="25"/>
      <c r="BVH204" s="25"/>
      <c r="BVI204" s="25"/>
      <c r="BVJ204" s="25"/>
      <c r="BVK204" s="25"/>
      <c r="BVL204" s="25"/>
      <c r="BVM204" s="25"/>
      <c r="BVN204" s="25"/>
      <c r="BVO204" s="25"/>
      <c r="BVP204" s="25"/>
      <c r="BVQ204" s="25"/>
      <c r="BVR204" s="25"/>
      <c r="BVS204" s="25"/>
      <c r="BVT204" s="25"/>
      <c r="BVU204" s="25"/>
      <c r="BVV204" s="25"/>
      <c r="BVW204" s="25"/>
      <c r="BVX204" s="25"/>
      <c r="BVY204" s="25"/>
      <c r="BVZ204" s="25"/>
      <c r="BWA204" s="25"/>
      <c r="BWB204" s="25"/>
      <c r="BWC204" s="25"/>
      <c r="BWD204" s="25"/>
      <c r="BWE204" s="25"/>
      <c r="BWF204" s="25"/>
      <c r="BWG204" s="25"/>
      <c r="BWH204" s="25"/>
      <c r="BWI204" s="25"/>
      <c r="BWJ204" s="25"/>
      <c r="BWK204" s="25"/>
      <c r="BWL204" s="25"/>
      <c r="BWM204" s="25"/>
      <c r="BWN204" s="25"/>
      <c r="BWO204" s="25"/>
      <c r="BWP204" s="25"/>
      <c r="BWQ204" s="25"/>
      <c r="BWR204" s="25"/>
      <c r="BWS204" s="25"/>
      <c r="BWT204" s="25"/>
      <c r="BWU204" s="25"/>
      <c r="BWV204" s="25"/>
      <c r="BWW204" s="25"/>
      <c r="BWX204" s="25"/>
      <c r="BWY204" s="25"/>
      <c r="BWZ204" s="25"/>
      <c r="BXA204" s="25"/>
      <c r="BXB204" s="25"/>
      <c r="BXC204" s="25"/>
      <c r="BXD204" s="25"/>
      <c r="BXE204" s="25"/>
      <c r="BXF204" s="25"/>
      <c r="BXG204" s="25"/>
      <c r="BXH204" s="25"/>
      <c r="BXI204" s="25"/>
      <c r="BXJ204" s="25"/>
      <c r="BXK204" s="25"/>
      <c r="BXL204" s="25"/>
      <c r="BXM204" s="25"/>
      <c r="BXN204" s="25"/>
      <c r="BXO204" s="25"/>
      <c r="BXP204" s="25"/>
      <c r="BXQ204" s="25"/>
      <c r="BXR204" s="25"/>
      <c r="BXS204" s="25"/>
      <c r="BXT204" s="25"/>
      <c r="BXU204" s="25"/>
      <c r="BXV204" s="25"/>
      <c r="BXW204" s="25"/>
      <c r="BXX204" s="25"/>
      <c r="BXY204" s="25"/>
      <c r="BXZ204" s="25"/>
      <c r="BYA204" s="25"/>
      <c r="BYB204" s="25"/>
      <c r="BYC204" s="25"/>
      <c r="BYD204" s="25"/>
      <c r="BYE204" s="25"/>
      <c r="BYF204" s="25"/>
      <c r="BYG204" s="25"/>
      <c r="BYH204" s="25"/>
      <c r="BYI204" s="25"/>
      <c r="BYJ204" s="25"/>
      <c r="BYK204" s="25"/>
      <c r="BYL204" s="25"/>
      <c r="BYM204" s="25"/>
      <c r="BYN204" s="25"/>
      <c r="BYO204" s="25"/>
      <c r="BYP204" s="25"/>
      <c r="BYQ204" s="25"/>
      <c r="BYR204" s="25"/>
      <c r="BYS204" s="25"/>
      <c r="BYT204" s="25"/>
      <c r="BYU204" s="25"/>
      <c r="BYV204" s="25"/>
      <c r="BYW204" s="25"/>
      <c r="BYX204" s="25"/>
      <c r="BYY204" s="25"/>
      <c r="BYZ204" s="25"/>
      <c r="BZA204" s="25"/>
      <c r="BZB204" s="25"/>
      <c r="BZC204" s="25"/>
      <c r="BZD204" s="25"/>
      <c r="BZE204" s="25"/>
      <c r="BZF204" s="25"/>
      <c r="BZG204" s="25"/>
      <c r="BZH204" s="25"/>
      <c r="BZI204" s="25"/>
      <c r="BZJ204" s="25"/>
      <c r="BZK204" s="25"/>
      <c r="BZL204" s="25"/>
      <c r="BZM204" s="25"/>
      <c r="BZN204" s="25"/>
      <c r="BZO204" s="25"/>
      <c r="BZP204" s="25"/>
      <c r="BZQ204" s="25"/>
      <c r="BZR204" s="25"/>
      <c r="BZS204" s="25"/>
      <c r="BZT204" s="25"/>
      <c r="BZU204" s="25"/>
      <c r="BZV204" s="25"/>
      <c r="BZW204" s="25"/>
      <c r="BZX204" s="25"/>
      <c r="BZY204" s="25"/>
      <c r="BZZ204" s="25"/>
      <c r="CAA204" s="25"/>
      <c r="CAB204" s="25"/>
      <c r="CAC204" s="25"/>
      <c r="CAD204" s="25"/>
      <c r="CAE204" s="25"/>
      <c r="CAF204" s="25"/>
      <c r="CAG204" s="25"/>
      <c r="CAH204" s="25"/>
      <c r="CAI204" s="25"/>
      <c r="CAJ204" s="25"/>
      <c r="CAK204" s="25"/>
      <c r="CAL204" s="25"/>
      <c r="CAM204" s="25"/>
      <c r="CAN204" s="25"/>
      <c r="CAO204" s="25"/>
      <c r="CAP204" s="25"/>
      <c r="CAQ204" s="25"/>
      <c r="CAR204" s="25"/>
      <c r="CAS204" s="25"/>
      <c r="CAT204" s="25"/>
      <c r="CAU204" s="25"/>
      <c r="CAV204" s="25"/>
      <c r="CAW204" s="25"/>
      <c r="CAX204" s="25"/>
      <c r="CAY204" s="25"/>
      <c r="CAZ204" s="25"/>
      <c r="CBA204" s="25"/>
      <c r="CBB204" s="25"/>
      <c r="CBC204" s="25"/>
      <c r="CBD204" s="25"/>
      <c r="CBE204" s="25"/>
      <c r="CBF204" s="25"/>
      <c r="CBG204" s="25"/>
      <c r="CBH204" s="25"/>
      <c r="CBI204" s="25"/>
      <c r="CBJ204" s="25"/>
      <c r="CBK204" s="25"/>
      <c r="CBL204" s="25"/>
      <c r="CBM204" s="25"/>
      <c r="CBN204" s="25"/>
      <c r="CBO204" s="25"/>
      <c r="CBP204" s="25"/>
      <c r="CBQ204" s="25"/>
      <c r="CBR204" s="25"/>
      <c r="CBS204" s="25"/>
      <c r="CBT204" s="25"/>
      <c r="CBU204" s="25"/>
      <c r="CBV204" s="25"/>
      <c r="CBW204" s="25"/>
      <c r="CBX204" s="25"/>
      <c r="CBY204" s="25"/>
      <c r="CBZ204" s="25"/>
      <c r="CCA204" s="25"/>
      <c r="CCB204" s="25"/>
      <c r="CCC204" s="25"/>
      <c r="CCD204" s="25"/>
      <c r="CCE204" s="25"/>
      <c r="CCF204" s="25"/>
      <c r="CCG204" s="25"/>
      <c r="CCH204" s="25"/>
      <c r="CCI204" s="25"/>
      <c r="CCJ204" s="25"/>
      <c r="CCK204" s="25"/>
      <c r="CCL204" s="25"/>
      <c r="CCM204" s="25"/>
      <c r="CCN204" s="25"/>
      <c r="CCO204" s="25"/>
      <c r="CCP204" s="25"/>
      <c r="CCQ204" s="25"/>
      <c r="CCR204" s="25"/>
      <c r="CCS204" s="25"/>
      <c r="CCT204" s="25"/>
      <c r="CCU204" s="25"/>
      <c r="CCV204" s="25"/>
      <c r="CCW204" s="25"/>
      <c r="CCX204" s="25"/>
      <c r="CCY204" s="25"/>
      <c r="CCZ204" s="25"/>
      <c r="CDA204" s="25"/>
      <c r="CDB204" s="25"/>
      <c r="CDC204" s="25"/>
      <c r="CDD204" s="25"/>
      <c r="CDE204" s="25"/>
      <c r="CDF204" s="25"/>
      <c r="CDG204" s="25"/>
      <c r="CDH204" s="25"/>
      <c r="CDI204" s="25"/>
      <c r="CDJ204" s="25"/>
      <c r="CDK204" s="25"/>
      <c r="CDL204" s="25"/>
      <c r="CDM204" s="25"/>
      <c r="CDN204" s="25"/>
      <c r="CDO204" s="25"/>
      <c r="CDP204" s="25"/>
      <c r="CDQ204" s="25"/>
      <c r="CDR204" s="25"/>
      <c r="CDS204" s="25"/>
      <c r="CDT204" s="25"/>
      <c r="CDU204" s="25"/>
      <c r="CDV204" s="25"/>
      <c r="CDW204" s="25"/>
      <c r="CDX204" s="25"/>
      <c r="CDY204" s="25"/>
      <c r="CDZ204" s="25"/>
      <c r="CEA204" s="25"/>
      <c r="CEB204" s="25"/>
      <c r="CEC204" s="25"/>
      <c r="CED204" s="25"/>
      <c r="CEE204" s="25"/>
      <c r="CEF204" s="25"/>
      <c r="CEG204" s="25"/>
      <c r="CEH204" s="25"/>
      <c r="CEI204" s="25"/>
      <c r="CEJ204" s="25"/>
      <c r="CEK204" s="25"/>
      <c r="CEL204" s="25"/>
      <c r="CEM204" s="25"/>
      <c r="CEN204" s="25"/>
      <c r="CEO204" s="25"/>
      <c r="CEP204" s="25"/>
      <c r="CEQ204" s="25"/>
      <c r="CER204" s="25"/>
      <c r="CES204" s="25"/>
      <c r="CET204" s="25"/>
      <c r="CEU204" s="25"/>
      <c r="CEV204" s="25"/>
      <c r="CEW204" s="25"/>
      <c r="CEX204" s="25"/>
      <c r="CEY204" s="25"/>
      <c r="CEZ204" s="25"/>
      <c r="CFA204" s="25"/>
      <c r="CFB204" s="25"/>
      <c r="CFC204" s="25"/>
      <c r="CFD204" s="25"/>
      <c r="CFE204" s="25"/>
      <c r="CFF204" s="25"/>
      <c r="CFG204" s="25"/>
      <c r="CFH204" s="25"/>
      <c r="CFI204" s="25"/>
      <c r="CFJ204" s="25"/>
      <c r="CFK204" s="25"/>
      <c r="CFL204" s="25"/>
      <c r="CFM204" s="25"/>
      <c r="CFN204" s="25"/>
      <c r="CFO204" s="25"/>
      <c r="CFP204" s="25"/>
      <c r="CFQ204" s="25"/>
      <c r="CFR204" s="25"/>
      <c r="CFS204" s="25"/>
      <c r="CFT204" s="25"/>
      <c r="CFU204" s="25"/>
      <c r="CFV204" s="25"/>
      <c r="CFW204" s="25"/>
      <c r="CFX204" s="25"/>
      <c r="CFY204" s="25"/>
      <c r="CFZ204" s="25"/>
      <c r="CGA204" s="25"/>
      <c r="CGB204" s="25"/>
      <c r="CGC204" s="25"/>
      <c r="CGD204" s="25"/>
      <c r="CGE204" s="25"/>
      <c r="CGF204" s="25"/>
      <c r="CGG204" s="25"/>
      <c r="CGH204" s="25"/>
      <c r="CGI204" s="25"/>
      <c r="CGJ204" s="25"/>
      <c r="CGK204" s="25"/>
      <c r="CGL204" s="25"/>
      <c r="CGM204" s="25"/>
      <c r="CGN204" s="25"/>
      <c r="CGO204" s="25"/>
      <c r="CGP204" s="25"/>
      <c r="CGQ204" s="25"/>
      <c r="CGR204" s="25"/>
      <c r="CGS204" s="25"/>
      <c r="CGT204" s="25"/>
      <c r="CGU204" s="25"/>
      <c r="CGV204" s="25"/>
      <c r="CGW204" s="25"/>
      <c r="CGX204" s="25"/>
      <c r="CGY204" s="25"/>
      <c r="CGZ204" s="25"/>
      <c r="CHA204" s="25"/>
      <c r="CHB204" s="25"/>
      <c r="CHC204" s="25"/>
      <c r="CHD204" s="25"/>
      <c r="CHE204" s="25"/>
      <c r="CHF204" s="25"/>
      <c r="CHG204" s="25"/>
      <c r="CHH204" s="25"/>
      <c r="CHI204" s="25"/>
      <c r="CHJ204" s="25"/>
      <c r="CHK204" s="25"/>
      <c r="CHL204" s="25"/>
      <c r="CHM204" s="25"/>
      <c r="CHN204" s="25"/>
      <c r="CHO204" s="25"/>
      <c r="CHP204" s="25"/>
      <c r="CHQ204" s="25"/>
      <c r="CHR204" s="25"/>
      <c r="CHS204" s="25"/>
      <c r="CHT204" s="25"/>
      <c r="CHU204" s="25"/>
      <c r="CHV204" s="25"/>
      <c r="CHW204" s="25"/>
      <c r="CHX204" s="25"/>
      <c r="CHY204" s="25"/>
      <c r="CHZ204" s="25"/>
      <c r="CIA204" s="25"/>
      <c r="CIB204" s="25"/>
      <c r="CIC204" s="25"/>
      <c r="CID204" s="25"/>
      <c r="CIE204" s="25"/>
      <c r="CIF204" s="25"/>
      <c r="CIG204" s="25"/>
      <c r="CIH204" s="25"/>
      <c r="CII204" s="25"/>
      <c r="CIJ204" s="25"/>
      <c r="CIK204" s="25"/>
      <c r="CIL204" s="25"/>
      <c r="CIM204" s="25"/>
      <c r="CIN204" s="25"/>
      <c r="CIO204" s="25"/>
      <c r="CIP204" s="25"/>
      <c r="CIQ204" s="25"/>
      <c r="CIR204" s="25"/>
      <c r="CIS204" s="25"/>
      <c r="CIT204" s="25"/>
      <c r="CIU204" s="25"/>
      <c r="CIV204" s="25"/>
      <c r="CIW204" s="25"/>
      <c r="CIX204" s="25"/>
      <c r="CIY204" s="25"/>
      <c r="CIZ204" s="25"/>
      <c r="CJA204" s="25"/>
      <c r="CJB204" s="25"/>
      <c r="CJC204" s="25"/>
      <c r="CJD204" s="25"/>
      <c r="CJE204" s="25"/>
      <c r="CJF204" s="25"/>
      <c r="CJG204" s="25"/>
      <c r="CJH204" s="25"/>
      <c r="CJI204" s="25"/>
      <c r="CJJ204" s="25"/>
      <c r="CJK204" s="25"/>
      <c r="CJL204" s="25"/>
      <c r="CJM204" s="25"/>
      <c r="CJN204" s="25"/>
      <c r="CJO204" s="25"/>
      <c r="CJP204" s="25"/>
      <c r="CJQ204" s="25"/>
      <c r="CJR204" s="25"/>
      <c r="CJS204" s="25"/>
      <c r="CJT204" s="25"/>
      <c r="CJU204" s="25"/>
      <c r="CJV204" s="25"/>
      <c r="CJW204" s="25"/>
      <c r="CJX204" s="25"/>
      <c r="CJY204" s="25"/>
      <c r="CJZ204" s="25"/>
      <c r="CKA204" s="25"/>
      <c r="CKB204" s="25"/>
      <c r="CKC204" s="25"/>
      <c r="CKD204" s="25"/>
      <c r="CKE204" s="25"/>
      <c r="CKF204" s="25"/>
      <c r="CKG204" s="25"/>
      <c r="CKH204" s="25"/>
      <c r="CKI204" s="25"/>
      <c r="CKJ204" s="25"/>
      <c r="CKK204" s="25"/>
      <c r="CKL204" s="25"/>
      <c r="CKM204" s="25"/>
      <c r="CKN204" s="25"/>
      <c r="CKO204" s="25"/>
      <c r="CKP204" s="25"/>
      <c r="CKQ204" s="25"/>
      <c r="CKR204" s="25"/>
      <c r="CKS204" s="25"/>
      <c r="CKT204" s="25"/>
      <c r="CKU204" s="25"/>
      <c r="CKV204" s="25"/>
      <c r="CKW204" s="25"/>
      <c r="CKX204" s="25"/>
      <c r="CKY204" s="25"/>
      <c r="CKZ204" s="25"/>
      <c r="CLA204" s="25"/>
      <c r="CLB204" s="25"/>
      <c r="CLC204" s="25"/>
      <c r="CLD204" s="25"/>
      <c r="CLE204" s="25"/>
      <c r="CLF204" s="25"/>
      <c r="CLG204" s="25"/>
      <c r="CLH204" s="25"/>
      <c r="CLI204" s="25"/>
      <c r="CLJ204" s="25"/>
      <c r="CLK204" s="25"/>
      <c r="CLL204" s="25"/>
      <c r="CLM204" s="25"/>
      <c r="CLN204" s="25"/>
      <c r="CLO204" s="25"/>
      <c r="CLP204" s="25"/>
      <c r="CLQ204" s="25"/>
      <c r="CLR204" s="25"/>
      <c r="CLS204" s="25"/>
      <c r="CLT204" s="25"/>
      <c r="CLU204" s="25"/>
      <c r="CLV204" s="25"/>
      <c r="CLW204" s="25"/>
      <c r="CLX204" s="25"/>
      <c r="CLY204" s="25"/>
      <c r="CLZ204" s="25"/>
      <c r="CMA204" s="25"/>
      <c r="CMB204" s="25"/>
      <c r="CMC204" s="25"/>
      <c r="CMD204" s="25"/>
      <c r="CME204" s="25"/>
      <c r="CMF204" s="25"/>
      <c r="CMG204" s="25"/>
      <c r="CMH204" s="25"/>
      <c r="CMI204" s="25"/>
      <c r="CMJ204" s="25"/>
      <c r="CMK204" s="25"/>
      <c r="CML204" s="25"/>
      <c r="CMM204" s="25"/>
      <c r="CMN204" s="25"/>
      <c r="CMO204" s="25"/>
      <c r="CMP204" s="25"/>
      <c r="CMQ204" s="25"/>
      <c r="CMR204" s="25"/>
      <c r="CMS204" s="25"/>
      <c r="CMT204" s="25"/>
      <c r="CMU204" s="25"/>
      <c r="CMV204" s="25"/>
      <c r="CMW204" s="25"/>
      <c r="CMX204" s="25"/>
      <c r="CMY204" s="25"/>
      <c r="CMZ204" s="25"/>
      <c r="CNA204" s="25"/>
      <c r="CNB204" s="25"/>
      <c r="CNC204" s="25"/>
      <c r="CND204" s="25"/>
      <c r="CNE204" s="25"/>
      <c r="CNF204" s="25"/>
      <c r="CNG204" s="25"/>
      <c r="CNH204" s="25"/>
      <c r="CNI204" s="25"/>
      <c r="CNJ204" s="25"/>
      <c r="CNK204" s="25"/>
      <c r="CNL204" s="25"/>
      <c r="CNM204" s="25"/>
      <c r="CNN204" s="25"/>
      <c r="CNO204" s="25"/>
      <c r="CNP204" s="25"/>
      <c r="CNQ204" s="25"/>
      <c r="CNR204" s="25"/>
      <c r="CNS204" s="25"/>
      <c r="CNT204" s="25"/>
      <c r="CNU204" s="25"/>
      <c r="CNV204" s="25"/>
      <c r="CNW204" s="25"/>
      <c r="CNX204" s="25"/>
      <c r="CNY204" s="25"/>
      <c r="CNZ204" s="25"/>
      <c r="COA204" s="25"/>
      <c r="COB204" s="25"/>
      <c r="COC204" s="25"/>
      <c r="COD204" s="25"/>
      <c r="COE204" s="25"/>
      <c r="COF204" s="25"/>
      <c r="COG204" s="25"/>
      <c r="COH204" s="25"/>
      <c r="COI204" s="25"/>
      <c r="COJ204" s="25"/>
      <c r="COK204" s="25"/>
      <c r="COL204" s="25"/>
      <c r="COM204" s="25"/>
      <c r="CON204" s="25"/>
      <c r="COO204" s="25"/>
      <c r="COP204" s="25"/>
      <c r="COQ204" s="25"/>
      <c r="COR204" s="25"/>
      <c r="COS204" s="25"/>
      <c r="COT204" s="25"/>
      <c r="COU204" s="25"/>
      <c r="COV204" s="25"/>
      <c r="COW204" s="25"/>
      <c r="COX204" s="25"/>
      <c r="COY204" s="25"/>
      <c r="COZ204" s="25"/>
      <c r="CPA204" s="25"/>
      <c r="CPB204" s="25"/>
      <c r="CPC204" s="25"/>
      <c r="CPD204" s="25"/>
      <c r="CPE204" s="25"/>
      <c r="CPF204" s="25"/>
      <c r="CPG204" s="25"/>
      <c r="CPH204" s="25"/>
      <c r="CPI204" s="25"/>
      <c r="CPJ204" s="25"/>
      <c r="CPK204" s="25"/>
      <c r="CPL204" s="25"/>
      <c r="CPM204" s="25"/>
      <c r="CPN204" s="25"/>
      <c r="CPO204" s="25"/>
      <c r="CPP204" s="25"/>
      <c r="CPQ204" s="25"/>
      <c r="CPR204" s="25"/>
      <c r="CPS204" s="25"/>
      <c r="CPT204" s="25"/>
      <c r="CPU204" s="25"/>
      <c r="CPV204" s="25"/>
      <c r="CPW204" s="25"/>
      <c r="CPX204" s="25"/>
      <c r="CPY204" s="25"/>
      <c r="CPZ204" s="25"/>
      <c r="CQA204" s="25"/>
      <c r="CQB204" s="25"/>
      <c r="CQC204" s="25"/>
      <c r="CQD204" s="25"/>
      <c r="CQE204" s="25"/>
      <c r="CQF204" s="25"/>
      <c r="CQG204" s="25"/>
      <c r="CQH204" s="25"/>
      <c r="CQI204" s="25"/>
      <c r="CQJ204" s="25"/>
      <c r="CQK204" s="25"/>
      <c r="CQL204" s="25"/>
      <c r="CQM204" s="25"/>
      <c r="CQN204" s="25"/>
      <c r="CQO204" s="25"/>
      <c r="CQP204" s="25"/>
      <c r="CQQ204" s="25"/>
      <c r="CQR204" s="25"/>
      <c r="CQS204" s="25"/>
      <c r="CQT204" s="25"/>
      <c r="CQU204" s="25"/>
      <c r="CQV204" s="25"/>
      <c r="CQW204" s="25"/>
      <c r="CQX204" s="25"/>
      <c r="CQY204" s="25"/>
      <c r="CQZ204" s="25"/>
      <c r="CRA204" s="25"/>
      <c r="CRB204" s="25"/>
      <c r="CRC204" s="25"/>
      <c r="CRD204" s="25"/>
      <c r="CRE204" s="25"/>
      <c r="CRF204" s="25"/>
      <c r="CRG204" s="25"/>
      <c r="CRH204" s="25"/>
      <c r="CRI204" s="25"/>
      <c r="CRJ204" s="25"/>
      <c r="CRK204" s="25"/>
      <c r="CRL204" s="25"/>
      <c r="CRM204" s="25"/>
      <c r="CRN204" s="25"/>
      <c r="CRO204" s="25"/>
      <c r="CRP204" s="25"/>
      <c r="CRQ204" s="25"/>
      <c r="CRR204" s="25"/>
      <c r="CRS204" s="25"/>
      <c r="CRT204" s="25"/>
      <c r="CRU204" s="25"/>
      <c r="CRV204" s="25"/>
      <c r="CRW204" s="25"/>
      <c r="CRX204" s="25"/>
      <c r="CRY204" s="25"/>
      <c r="CRZ204" s="25"/>
      <c r="CSA204" s="25"/>
      <c r="CSB204" s="25"/>
      <c r="CSC204" s="25"/>
      <c r="CSD204" s="25"/>
      <c r="CSE204" s="25"/>
      <c r="CSF204" s="25"/>
      <c r="CSG204" s="25"/>
      <c r="CSH204" s="25"/>
      <c r="CSI204" s="25"/>
      <c r="CSJ204" s="25"/>
      <c r="CSK204" s="25"/>
      <c r="CSL204" s="25"/>
      <c r="CSM204" s="25"/>
      <c r="CSN204" s="25"/>
      <c r="CSO204" s="25"/>
      <c r="CSP204" s="25"/>
      <c r="CSQ204" s="25"/>
      <c r="CSR204" s="25"/>
      <c r="CSS204" s="25"/>
      <c r="CST204" s="25"/>
      <c r="CSU204" s="25"/>
      <c r="CSV204" s="25"/>
      <c r="CSW204" s="25"/>
      <c r="CSX204" s="25"/>
      <c r="CSY204" s="25"/>
      <c r="CSZ204" s="25"/>
      <c r="CTA204" s="25"/>
      <c r="CTB204" s="25"/>
      <c r="CTC204" s="25"/>
      <c r="CTD204" s="25"/>
      <c r="CTE204" s="25"/>
      <c r="CTF204" s="25"/>
      <c r="CTG204" s="25"/>
      <c r="CTH204" s="25"/>
      <c r="CTI204" s="25"/>
      <c r="CTJ204" s="25"/>
      <c r="CTK204" s="25"/>
      <c r="CTL204" s="25"/>
      <c r="CTM204" s="25"/>
      <c r="CTN204" s="25"/>
      <c r="CTO204" s="25"/>
      <c r="CTP204" s="25"/>
      <c r="CTQ204" s="25"/>
      <c r="CTR204" s="25"/>
      <c r="CTS204" s="25"/>
      <c r="CTT204" s="25"/>
      <c r="CTU204" s="25"/>
      <c r="CTV204" s="25"/>
      <c r="CTW204" s="25"/>
      <c r="CTX204" s="25"/>
      <c r="CTY204" s="25"/>
      <c r="CTZ204" s="25"/>
      <c r="CUA204" s="25"/>
      <c r="CUB204" s="25"/>
      <c r="CUC204" s="25"/>
      <c r="CUD204" s="25"/>
      <c r="CUE204" s="25"/>
      <c r="CUF204" s="25"/>
      <c r="CUG204" s="25"/>
      <c r="CUH204" s="25"/>
      <c r="CUI204" s="25"/>
      <c r="CUJ204" s="25"/>
      <c r="CUK204" s="25"/>
      <c r="CUL204" s="25"/>
      <c r="CUM204" s="25"/>
      <c r="CUN204" s="25"/>
      <c r="CUO204" s="25"/>
      <c r="CUP204" s="25"/>
      <c r="CUQ204" s="25"/>
      <c r="CUR204" s="25"/>
      <c r="CUS204" s="25"/>
      <c r="CUT204" s="25"/>
      <c r="CUU204" s="25"/>
      <c r="CUV204" s="25"/>
      <c r="CUW204" s="25"/>
      <c r="CUX204" s="25"/>
      <c r="CUY204" s="25"/>
      <c r="CUZ204" s="25"/>
      <c r="CVA204" s="25"/>
      <c r="CVB204" s="25"/>
      <c r="CVC204" s="25"/>
      <c r="CVD204" s="25"/>
      <c r="CVE204" s="25"/>
      <c r="CVF204" s="25"/>
      <c r="CVG204" s="25"/>
      <c r="CVH204" s="25"/>
      <c r="CVI204" s="25"/>
      <c r="CVJ204" s="25"/>
      <c r="CVK204" s="25"/>
      <c r="CVL204" s="25"/>
      <c r="CVM204" s="25"/>
      <c r="CVN204" s="25"/>
      <c r="CVO204" s="25"/>
      <c r="CVP204" s="25"/>
      <c r="CVQ204" s="25"/>
      <c r="CVR204" s="25"/>
      <c r="CVS204" s="25"/>
      <c r="CVT204" s="25"/>
      <c r="CVU204" s="25"/>
      <c r="CVV204" s="25"/>
      <c r="CVW204" s="25"/>
      <c r="CVX204" s="25"/>
      <c r="CVY204" s="25"/>
      <c r="CVZ204" s="25"/>
      <c r="CWA204" s="25"/>
      <c r="CWB204" s="25"/>
      <c r="CWC204" s="25"/>
      <c r="CWD204" s="25"/>
      <c r="CWE204" s="25"/>
      <c r="CWF204" s="25"/>
      <c r="CWG204" s="25"/>
      <c r="CWH204" s="25"/>
      <c r="CWI204" s="25"/>
      <c r="CWJ204" s="25"/>
      <c r="CWK204" s="25"/>
      <c r="CWL204" s="25"/>
      <c r="CWM204" s="25"/>
      <c r="CWN204" s="25"/>
      <c r="CWO204" s="25"/>
      <c r="CWP204" s="25"/>
      <c r="CWQ204" s="25"/>
      <c r="CWR204" s="25"/>
      <c r="CWS204" s="25"/>
      <c r="CWT204" s="25"/>
      <c r="CWU204" s="25"/>
      <c r="CWV204" s="25"/>
      <c r="CWW204" s="25"/>
      <c r="CWX204" s="25"/>
      <c r="CWY204" s="25"/>
      <c r="CWZ204" s="25"/>
      <c r="CXA204" s="25"/>
      <c r="CXB204" s="25"/>
      <c r="CXC204" s="25"/>
      <c r="CXD204" s="25"/>
      <c r="CXE204" s="25"/>
      <c r="CXF204" s="25"/>
      <c r="CXG204" s="25"/>
      <c r="CXH204" s="25"/>
      <c r="CXI204" s="25"/>
      <c r="CXJ204" s="25"/>
      <c r="CXK204" s="25"/>
      <c r="CXL204" s="25"/>
      <c r="CXM204" s="25"/>
      <c r="CXN204" s="25"/>
      <c r="CXO204" s="25"/>
      <c r="CXP204" s="25"/>
      <c r="CXQ204" s="25"/>
      <c r="CXR204" s="25"/>
      <c r="CXS204" s="25"/>
      <c r="CXT204" s="25"/>
      <c r="CXU204" s="25"/>
      <c r="CXV204" s="25"/>
      <c r="CXW204" s="25"/>
      <c r="CXX204" s="25"/>
      <c r="CXY204" s="25"/>
      <c r="CXZ204" s="25"/>
      <c r="CYA204" s="25"/>
      <c r="CYB204" s="25"/>
      <c r="CYC204" s="25"/>
      <c r="CYD204" s="25"/>
      <c r="CYE204" s="25"/>
      <c r="CYF204" s="25"/>
      <c r="CYG204" s="25"/>
      <c r="CYH204" s="25"/>
      <c r="CYI204" s="25"/>
      <c r="CYJ204" s="25"/>
      <c r="CYK204" s="25"/>
      <c r="CYL204" s="25"/>
      <c r="CYM204" s="25"/>
      <c r="CYN204" s="25"/>
      <c r="CYO204" s="25"/>
      <c r="CYP204" s="25"/>
      <c r="CYQ204" s="25"/>
      <c r="CYR204" s="25"/>
      <c r="CYS204" s="25"/>
      <c r="CYT204" s="25"/>
      <c r="CYU204" s="25"/>
      <c r="CYV204" s="25"/>
      <c r="CYW204" s="25"/>
      <c r="CYX204" s="25"/>
      <c r="CYY204" s="25"/>
      <c r="CYZ204" s="25"/>
      <c r="CZA204" s="25"/>
      <c r="CZB204" s="25"/>
      <c r="CZC204" s="25"/>
      <c r="CZD204" s="25"/>
      <c r="CZE204" s="25"/>
      <c r="CZF204" s="25"/>
      <c r="CZG204" s="25"/>
      <c r="CZH204" s="25"/>
      <c r="CZI204" s="25"/>
      <c r="CZJ204" s="25"/>
      <c r="CZK204" s="25"/>
      <c r="CZL204" s="25"/>
      <c r="CZM204" s="25"/>
      <c r="CZN204" s="25"/>
      <c r="CZO204" s="25"/>
      <c r="CZP204" s="25"/>
      <c r="CZQ204" s="25"/>
      <c r="CZR204" s="25"/>
      <c r="CZS204" s="25"/>
      <c r="CZT204" s="25"/>
      <c r="CZU204" s="25"/>
      <c r="CZV204" s="25"/>
      <c r="CZW204" s="25"/>
      <c r="CZX204" s="25"/>
      <c r="CZY204" s="25"/>
      <c r="CZZ204" s="25"/>
      <c r="DAA204" s="25"/>
      <c r="DAB204" s="25"/>
      <c r="DAC204" s="25"/>
      <c r="DAD204" s="25"/>
      <c r="DAE204" s="25"/>
      <c r="DAF204" s="25"/>
      <c r="DAG204" s="25"/>
      <c r="DAH204" s="25"/>
      <c r="DAI204" s="25"/>
      <c r="DAJ204" s="25"/>
      <c r="DAK204" s="25"/>
      <c r="DAL204" s="25"/>
      <c r="DAM204" s="25"/>
      <c r="DAN204" s="25"/>
      <c r="DAO204" s="25"/>
      <c r="DAP204" s="25"/>
      <c r="DAQ204" s="25"/>
      <c r="DAR204" s="25"/>
      <c r="DAS204" s="25"/>
      <c r="DAT204" s="25"/>
      <c r="DAU204" s="25"/>
      <c r="DAV204" s="25"/>
      <c r="DAW204" s="25"/>
      <c r="DAX204" s="25"/>
      <c r="DAY204" s="25"/>
      <c r="DAZ204" s="25"/>
      <c r="DBA204" s="25"/>
      <c r="DBB204" s="25"/>
      <c r="DBC204" s="25"/>
      <c r="DBD204" s="25"/>
      <c r="DBE204" s="25"/>
      <c r="DBF204" s="25"/>
      <c r="DBG204" s="25"/>
      <c r="DBH204" s="25"/>
      <c r="DBI204" s="25"/>
      <c r="DBJ204" s="25"/>
      <c r="DBK204" s="25"/>
      <c r="DBL204" s="25"/>
      <c r="DBM204" s="25"/>
      <c r="DBN204" s="25"/>
      <c r="DBO204" s="25"/>
      <c r="DBP204" s="25"/>
      <c r="DBQ204" s="25"/>
      <c r="DBR204" s="25"/>
      <c r="DBS204" s="25"/>
      <c r="DBT204" s="25"/>
      <c r="DBU204" s="25"/>
      <c r="DBV204" s="25"/>
      <c r="DBW204" s="25"/>
      <c r="DBX204" s="25"/>
      <c r="DBY204" s="25"/>
      <c r="DBZ204" s="25"/>
      <c r="DCA204" s="25"/>
      <c r="DCB204" s="25"/>
      <c r="DCC204" s="25"/>
      <c r="DCD204" s="25"/>
      <c r="DCE204" s="25"/>
      <c r="DCF204" s="25"/>
      <c r="DCG204" s="25"/>
      <c r="DCH204" s="25"/>
      <c r="DCI204" s="25"/>
      <c r="DCJ204" s="25"/>
      <c r="DCK204" s="25"/>
      <c r="DCL204" s="25"/>
      <c r="DCM204" s="25"/>
      <c r="DCN204" s="25"/>
      <c r="DCO204" s="25"/>
      <c r="DCP204" s="25"/>
      <c r="DCQ204" s="25"/>
      <c r="DCR204" s="25"/>
      <c r="DCS204" s="25"/>
      <c r="DCT204" s="25"/>
      <c r="DCU204" s="25"/>
      <c r="DCV204" s="25"/>
      <c r="DCW204" s="25"/>
      <c r="DCX204" s="25"/>
      <c r="DCY204" s="25"/>
      <c r="DCZ204" s="25"/>
      <c r="DDA204" s="25"/>
      <c r="DDB204" s="25"/>
      <c r="DDC204" s="25"/>
      <c r="DDD204" s="25"/>
      <c r="DDE204" s="25"/>
      <c r="DDF204" s="25"/>
      <c r="DDG204" s="25"/>
      <c r="DDH204" s="25"/>
      <c r="DDI204" s="25"/>
      <c r="DDJ204" s="25"/>
      <c r="DDK204" s="25"/>
      <c r="DDL204" s="25"/>
      <c r="DDM204" s="25"/>
      <c r="DDN204" s="25"/>
      <c r="DDO204" s="25"/>
      <c r="DDP204" s="25"/>
      <c r="DDQ204" s="25"/>
      <c r="DDR204" s="25"/>
      <c r="DDS204" s="25"/>
      <c r="DDT204" s="25"/>
      <c r="DDU204" s="25"/>
      <c r="DDV204" s="25"/>
      <c r="DDW204" s="25"/>
      <c r="DDX204" s="25"/>
      <c r="DDY204" s="25"/>
      <c r="DDZ204" s="25"/>
      <c r="DEA204" s="25"/>
      <c r="DEB204" s="25"/>
      <c r="DEC204" s="25"/>
      <c r="DED204" s="25"/>
      <c r="DEE204" s="25"/>
      <c r="DEF204" s="25"/>
      <c r="DEG204" s="25"/>
      <c r="DEH204" s="25"/>
      <c r="DEI204" s="25"/>
      <c r="DEJ204" s="25"/>
      <c r="DEK204" s="25"/>
      <c r="DEL204" s="25"/>
      <c r="DEM204" s="25"/>
      <c r="DEN204" s="25"/>
      <c r="DEO204" s="25"/>
      <c r="DEP204" s="25"/>
      <c r="DEQ204" s="25"/>
      <c r="DER204" s="25"/>
      <c r="DES204" s="25"/>
      <c r="DET204" s="25"/>
      <c r="DEU204" s="25"/>
      <c r="DEV204" s="25"/>
      <c r="DEW204" s="25"/>
      <c r="DEX204" s="25"/>
      <c r="DEY204" s="25"/>
      <c r="DEZ204" s="25"/>
      <c r="DFA204" s="25"/>
      <c r="DFB204" s="25"/>
      <c r="DFC204" s="25"/>
      <c r="DFD204" s="25"/>
      <c r="DFE204" s="25"/>
      <c r="DFF204" s="25"/>
      <c r="DFG204" s="25"/>
      <c r="DFH204" s="25"/>
      <c r="DFI204" s="25"/>
      <c r="DFJ204" s="25"/>
      <c r="DFK204" s="25"/>
      <c r="DFL204" s="25"/>
      <c r="DFM204" s="25"/>
      <c r="DFN204" s="25"/>
      <c r="DFO204" s="25"/>
      <c r="DFP204" s="25"/>
      <c r="DFQ204" s="25"/>
      <c r="DFR204" s="25"/>
      <c r="DFS204" s="25"/>
      <c r="DFT204" s="25"/>
      <c r="DFU204" s="25"/>
      <c r="DFV204" s="25"/>
      <c r="DFW204" s="25"/>
      <c r="DFX204" s="25"/>
      <c r="DFY204" s="25"/>
      <c r="DFZ204" s="25"/>
      <c r="DGA204" s="25"/>
      <c r="DGB204" s="25"/>
      <c r="DGC204" s="25"/>
      <c r="DGD204" s="25"/>
      <c r="DGE204" s="25"/>
      <c r="DGF204" s="25"/>
      <c r="DGG204" s="25"/>
      <c r="DGH204" s="25"/>
      <c r="DGI204" s="25"/>
      <c r="DGJ204" s="25"/>
      <c r="DGK204" s="25"/>
      <c r="DGL204" s="25"/>
      <c r="DGM204" s="25"/>
      <c r="DGN204" s="25"/>
      <c r="DGO204" s="25"/>
      <c r="DGP204" s="25"/>
      <c r="DGQ204" s="25"/>
      <c r="DGR204" s="25"/>
      <c r="DGS204" s="25"/>
      <c r="DGT204" s="25"/>
      <c r="DGU204" s="25"/>
      <c r="DGV204" s="25"/>
      <c r="DGW204" s="25"/>
      <c r="DGX204" s="25"/>
      <c r="DGY204" s="25"/>
      <c r="DGZ204" s="25"/>
      <c r="DHA204" s="25"/>
      <c r="DHB204" s="25"/>
      <c r="DHC204" s="25"/>
      <c r="DHD204" s="25"/>
      <c r="DHE204" s="25"/>
      <c r="DHF204" s="25"/>
      <c r="DHG204" s="25"/>
      <c r="DHH204" s="25"/>
      <c r="DHI204" s="25"/>
      <c r="DHJ204" s="25"/>
      <c r="DHK204" s="25"/>
      <c r="DHL204" s="25"/>
      <c r="DHM204" s="25"/>
      <c r="DHN204" s="25"/>
      <c r="DHO204" s="25"/>
      <c r="DHP204" s="25"/>
      <c r="DHQ204" s="25"/>
      <c r="DHR204" s="25"/>
      <c r="DHS204" s="25"/>
      <c r="DHT204" s="25"/>
      <c r="DHU204" s="25"/>
      <c r="DHV204" s="25"/>
      <c r="DHW204" s="25"/>
      <c r="DHX204" s="25"/>
      <c r="DHY204" s="25"/>
      <c r="DHZ204" s="25"/>
      <c r="DIA204" s="25"/>
      <c r="DIB204" s="25"/>
      <c r="DIC204" s="25"/>
      <c r="DID204" s="25"/>
      <c r="DIE204" s="25"/>
      <c r="DIF204" s="25"/>
      <c r="DIG204" s="25"/>
      <c r="DIH204" s="25"/>
      <c r="DII204" s="25"/>
      <c r="DIJ204" s="25"/>
      <c r="DIK204" s="25"/>
      <c r="DIL204" s="25"/>
      <c r="DIM204" s="25"/>
      <c r="DIN204" s="25"/>
      <c r="DIO204" s="25"/>
      <c r="DIP204" s="25"/>
      <c r="DIQ204" s="25"/>
      <c r="DIR204" s="25"/>
      <c r="DIS204" s="25"/>
      <c r="DIT204" s="25"/>
      <c r="DIU204" s="25"/>
      <c r="DIV204" s="25"/>
      <c r="DIW204" s="25"/>
      <c r="DIX204" s="25"/>
      <c r="DIY204" s="25"/>
      <c r="DIZ204" s="25"/>
      <c r="DJA204" s="25"/>
      <c r="DJB204" s="25"/>
      <c r="DJC204" s="25"/>
      <c r="DJD204" s="25"/>
      <c r="DJE204" s="25"/>
      <c r="DJF204" s="25"/>
      <c r="DJG204" s="25"/>
      <c r="DJH204" s="25"/>
      <c r="DJI204" s="25"/>
      <c r="DJJ204" s="25"/>
      <c r="DJK204" s="25"/>
      <c r="DJL204" s="25"/>
      <c r="DJM204" s="25"/>
      <c r="DJN204" s="25"/>
      <c r="DJO204" s="25"/>
      <c r="DJP204" s="25"/>
      <c r="DJQ204" s="25"/>
      <c r="DJR204" s="25"/>
      <c r="DJS204" s="25"/>
      <c r="DJT204" s="25"/>
      <c r="DJU204" s="25"/>
      <c r="DJV204" s="25"/>
      <c r="DJW204" s="25"/>
      <c r="DJX204" s="25"/>
      <c r="DJY204" s="25"/>
      <c r="DJZ204" s="25"/>
      <c r="DKA204" s="25"/>
      <c r="DKB204" s="25"/>
      <c r="DKC204" s="25"/>
      <c r="DKD204" s="25"/>
      <c r="DKE204" s="25"/>
      <c r="DKF204" s="25"/>
      <c r="DKG204" s="25"/>
      <c r="DKH204" s="25"/>
      <c r="DKI204" s="25"/>
      <c r="DKJ204" s="25"/>
      <c r="DKK204" s="25"/>
      <c r="DKL204" s="25"/>
      <c r="DKM204" s="25"/>
      <c r="DKN204" s="25"/>
      <c r="DKO204" s="25"/>
      <c r="DKP204" s="25"/>
      <c r="DKQ204" s="25"/>
      <c r="DKR204" s="25"/>
      <c r="DKS204" s="25"/>
      <c r="DKT204" s="25"/>
      <c r="DKU204" s="25"/>
      <c r="DKV204" s="25"/>
      <c r="DKW204" s="25"/>
      <c r="DKX204" s="25"/>
      <c r="DKY204" s="25"/>
      <c r="DKZ204" s="25"/>
      <c r="DLA204" s="25"/>
      <c r="DLB204" s="25"/>
      <c r="DLC204" s="25"/>
      <c r="DLD204" s="25"/>
      <c r="DLE204" s="25"/>
      <c r="DLF204" s="25"/>
      <c r="DLG204" s="25"/>
      <c r="DLH204" s="25"/>
      <c r="DLI204" s="25"/>
      <c r="DLJ204" s="25"/>
      <c r="DLK204" s="25"/>
      <c r="DLL204" s="25"/>
      <c r="DLM204" s="25"/>
      <c r="DLN204" s="25"/>
      <c r="DLO204" s="25"/>
      <c r="DLP204" s="25"/>
      <c r="DLQ204" s="25"/>
      <c r="DLR204" s="25"/>
      <c r="DLS204" s="25"/>
      <c r="DLT204" s="25"/>
      <c r="DLU204" s="25"/>
      <c r="DLV204" s="25"/>
      <c r="DLW204" s="25"/>
      <c r="DLX204" s="25"/>
      <c r="DLY204" s="25"/>
      <c r="DLZ204" s="25"/>
      <c r="DMA204" s="25"/>
      <c r="DMB204" s="25"/>
      <c r="DMC204" s="25"/>
      <c r="DMD204" s="25"/>
      <c r="DME204" s="25"/>
      <c r="DMF204" s="25"/>
      <c r="DMG204" s="25"/>
      <c r="DMH204" s="25"/>
      <c r="DMI204" s="25"/>
      <c r="DMJ204" s="25"/>
      <c r="DMK204" s="25"/>
      <c r="DML204" s="25"/>
      <c r="DMM204" s="25"/>
      <c r="DMN204" s="25"/>
      <c r="DMO204" s="25"/>
      <c r="DMP204" s="25"/>
      <c r="DMQ204" s="25"/>
      <c r="DMR204" s="25"/>
      <c r="DMS204" s="25"/>
      <c r="DMT204" s="25"/>
      <c r="DMU204" s="25"/>
      <c r="DMV204" s="25"/>
      <c r="DMW204" s="25"/>
      <c r="DMX204" s="25"/>
      <c r="DMY204" s="25"/>
      <c r="DMZ204" s="25"/>
      <c r="DNA204" s="25"/>
      <c r="DNB204" s="25"/>
      <c r="DNC204" s="25"/>
      <c r="DND204" s="25"/>
      <c r="DNE204" s="25"/>
      <c r="DNF204" s="25"/>
      <c r="DNG204" s="25"/>
      <c r="DNH204" s="25"/>
      <c r="DNI204" s="25"/>
      <c r="DNJ204" s="25"/>
      <c r="DNK204" s="25"/>
      <c r="DNL204" s="25"/>
      <c r="DNM204" s="25"/>
      <c r="DNN204" s="25"/>
      <c r="DNO204" s="25"/>
      <c r="DNP204" s="25"/>
      <c r="DNQ204" s="25"/>
      <c r="DNR204" s="25"/>
      <c r="DNS204" s="25"/>
      <c r="DNT204" s="25"/>
      <c r="DNU204" s="25"/>
      <c r="DNV204" s="25"/>
      <c r="DNW204" s="25"/>
      <c r="DNX204" s="25"/>
      <c r="DNY204" s="25"/>
      <c r="DNZ204" s="25"/>
      <c r="DOA204" s="25"/>
      <c r="DOB204" s="25"/>
      <c r="DOC204" s="25"/>
      <c r="DOD204" s="25"/>
      <c r="DOE204" s="25"/>
      <c r="DOF204" s="25"/>
      <c r="DOG204" s="25"/>
      <c r="DOH204" s="25"/>
      <c r="DOI204" s="25"/>
      <c r="DOJ204" s="25"/>
      <c r="DOK204" s="25"/>
      <c r="DOL204" s="25"/>
      <c r="DOM204" s="25"/>
      <c r="DON204" s="25"/>
      <c r="DOO204" s="25"/>
      <c r="DOP204" s="25"/>
      <c r="DOQ204" s="25"/>
      <c r="DOR204" s="25"/>
      <c r="DOS204" s="25"/>
      <c r="DOT204" s="25"/>
      <c r="DOU204" s="25"/>
      <c r="DOV204" s="25"/>
      <c r="DOW204" s="25"/>
      <c r="DOX204" s="25"/>
      <c r="DOY204" s="25"/>
      <c r="DOZ204" s="25"/>
      <c r="DPA204" s="25"/>
      <c r="DPB204" s="25"/>
      <c r="DPC204" s="25"/>
      <c r="DPD204" s="25"/>
      <c r="DPE204" s="25"/>
      <c r="DPF204" s="25"/>
      <c r="DPG204" s="25"/>
      <c r="DPH204" s="25"/>
      <c r="DPI204" s="25"/>
      <c r="DPJ204" s="25"/>
      <c r="DPK204" s="25"/>
      <c r="DPL204" s="25"/>
      <c r="DPM204" s="25"/>
      <c r="DPN204" s="25"/>
      <c r="DPO204" s="25"/>
      <c r="DPP204" s="25"/>
      <c r="DPQ204" s="25"/>
      <c r="DPR204" s="25"/>
      <c r="DPS204" s="25"/>
      <c r="DPT204" s="25"/>
      <c r="DPU204" s="25"/>
      <c r="DPV204" s="25"/>
      <c r="DPW204" s="25"/>
      <c r="DPX204" s="25"/>
      <c r="DPY204" s="25"/>
      <c r="DPZ204" s="25"/>
      <c r="DQA204" s="25"/>
      <c r="DQB204" s="25"/>
      <c r="DQC204" s="25"/>
      <c r="DQD204" s="25"/>
      <c r="DQE204" s="25"/>
      <c r="DQF204" s="25"/>
      <c r="DQG204" s="25"/>
      <c r="DQH204" s="25"/>
      <c r="DQI204" s="25"/>
      <c r="DQJ204" s="25"/>
      <c r="DQK204" s="25"/>
      <c r="DQL204" s="25"/>
      <c r="DQM204" s="25"/>
      <c r="DQN204" s="25"/>
      <c r="DQO204" s="25"/>
      <c r="DQP204" s="25"/>
      <c r="DQQ204" s="25"/>
      <c r="DQR204" s="25"/>
      <c r="DQS204" s="25"/>
      <c r="DQT204" s="25"/>
      <c r="DQU204" s="25"/>
      <c r="DQV204" s="25"/>
      <c r="DQW204" s="25"/>
      <c r="DQX204" s="25"/>
      <c r="DQY204" s="25"/>
      <c r="DQZ204" s="25"/>
      <c r="DRA204" s="25"/>
      <c r="DRB204" s="25"/>
      <c r="DRC204" s="25"/>
      <c r="DRD204" s="25"/>
      <c r="DRE204" s="25"/>
      <c r="DRF204" s="25"/>
      <c r="DRG204" s="25"/>
      <c r="DRH204" s="25"/>
      <c r="DRI204" s="25"/>
      <c r="DRJ204" s="25"/>
      <c r="DRK204" s="25"/>
      <c r="DRL204" s="25"/>
      <c r="DRM204" s="25"/>
      <c r="DRN204" s="25"/>
      <c r="DRO204" s="25"/>
      <c r="DRP204" s="25"/>
      <c r="DRQ204" s="25"/>
      <c r="DRR204" s="25"/>
      <c r="DRS204" s="25"/>
      <c r="DRT204" s="25"/>
      <c r="DRU204" s="25"/>
      <c r="DRV204" s="25"/>
      <c r="DRW204" s="25"/>
      <c r="DRX204" s="25"/>
      <c r="DRY204" s="25"/>
      <c r="DRZ204" s="25"/>
      <c r="DSA204" s="25"/>
      <c r="DSB204" s="25"/>
      <c r="DSC204" s="25"/>
      <c r="DSD204" s="25"/>
      <c r="DSE204" s="25"/>
      <c r="DSF204" s="25"/>
      <c r="DSG204" s="25"/>
      <c r="DSH204" s="25"/>
      <c r="DSI204" s="25"/>
      <c r="DSJ204" s="25"/>
      <c r="DSK204" s="25"/>
      <c r="DSL204" s="25"/>
      <c r="DSM204" s="25"/>
      <c r="DSN204" s="25"/>
      <c r="DSO204" s="25"/>
      <c r="DSP204" s="25"/>
      <c r="DSQ204" s="25"/>
      <c r="DSR204" s="25"/>
      <c r="DSS204" s="25"/>
      <c r="DST204" s="25"/>
      <c r="DSU204" s="25"/>
      <c r="DSV204" s="25"/>
      <c r="DSW204" s="25"/>
      <c r="DSX204" s="25"/>
      <c r="DSY204" s="25"/>
      <c r="DSZ204" s="25"/>
      <c r="DTA204" s="25"/>
      <c r="DTB204" s="25"/>
      <c r="DTC204" s="25"/>
      <c r="DTD204" s="25"/>
      <c r="DTE204" s="25"/>
      <c r="DTF204" s="25"/>
      <c r="DTG204" s="25"/>
      <c r="DTH204" s="25"/>
      <c r="DTI204" s="25"/>
      <c r="DTJ204" s="25"/>
      <c r="DTK204" s="25"/>
      <c r="DTL204" s="25"/>
      <c r="DTM204" s="25"/>
      <c r="DTN204" s="25"/>
      <c r="DTO204" s="25"/>
      <c r="DTP204" s="25"/>
      <c r="DTQ204" s="25"/>
      <c r="DTR204" s="25"/>
      <c r="DTS204" s="25"/>
      <c r="DTT204" s="25"/>
      <c r="DTU204" s="25"/>
      <c r="DTV204" s="25"/>
      <c r="DTW204" s="25"/>
      <c r="DTX204" s="25"/>
      <c r="DTY204" s="25"/>
      <c r="DTZ204" s="25"/>
      <c r="DUA204" s="25"/>
      <c r="DUB204" s="25"/>
      <c r="DUC204" s="25"/>
      <c r="DUD204" s="25"/>
      <c r="DUE204" s="25"/>
      <c r="DUF204" s="25"/>
      <c r="DUG204" s="25"/>
      <c r="DUH204" s="25"/>
      <c r="DUI204" s="25"/>
      <c r="DUJ204" s="25"/>
      <c r="DUK204" s="25"/>
      <c r="DUL204" s="25"/>
      <c r="DUM204" s="25"/>
      <c r="DUN204" s="25"/>
      <c r="DUO204" s="25"/>
      <c r="DUP204" s="25"/>
      <c r="DUQ204" s="25"/>
      <c r="DUR204" s="25"/>
      <c r="DUS204" s="25"/>
      <c r="DUT204" s="25"/>
      <c r="DUU204" s="25"/>
      <c r="DUV204" s="25"/>
      <c r="DUW204" s="25"/>
      <c r="DUX204" s="25"/>
      <c r="DUY204" s="25"/>
      <c r="DUZ204" s="25"/>
      <c r="DVA204" s="25"/>
      <c r="DVB204" s="25"/>
      <c r="DVC204" s="25"/>
      <c r="DVD204" s="25"/>
      <c r="DVE204" s="25"/>
      <c r="DVF204" s="25"/>
      <c r="DVG204" s="25"/>
      <c r="DVH204" s="25"/>
      <c r="DVI204" s="25"/>
      <c r="DVJ204" s="25"/>
      <c r="DVK204" s="25"/>
      <c r="DVL204" s="25"/>
      <c r="DVM204" s="25"/>
      <c r="DVN204" s="25"/>
      <c r="DVO204" s="25"/>
      <c r="DVP204" s="25"/>
      <c r="DVQ204" s="25"/>
      <c r="DVR204" s="25"/>
      <c r="DVS204" s="25"/>
      <c r="DVT204" s="25"/>
      <c r="DVU204" s="25"/>
      <c r="DVV204" s="25"/>
      <c r="DVW204" s="25"/>
      <c r="DVX204" s="25"/>
      <c r="DVY204" s="25"/>
      <c r="DVZ204" s="25"/>
      <c r="DWA204" s="25"/>
      <c r="DWB204" s="25"/>
      <c r="DWC204" s="25"/>
      <c r="DWD204" s="25"/>
      <c r="DWE204" s="25"/>
      <c r="DWF204" s="25"/>
      <c r="DWG204" s="25"/>
      <c r="DWH204" s="25"/>
      <c r="DWI204" s="25"/>
      <c r="DWJ204" s="25"/>
      <c r="DWK204" s="25"/>
      <c r="DWL204" s="25"/>
      <c r="DWM204" s="25"/>
      <c r="DWN204" s="25"/>
      <c r="DWO204" s="25"/>
      <c r="DWP204" s="25"/>
      <c r="DWQ204" s="25"/>
      <c r="DWR204" s="25"/>
      <c r="DWS204" s="25"/>
      <c r="DWT204" s="25"/>
      <c r="DWU204" s="25"/>
      <c r="DWV204" s="25"/>
      <c r="DWW204" s="25"/>
      <c r="DWX204" s="25"/>
      <c r="DWY204" s="25"/>
      <c r="DWZ204" s="25"/>
      <c r="DXA204" s="25"/>
      <c r="DXB204" s="25"/>
      <c r="DXC204" s="25"/>
      <c r="DXD204" s="25"/>
      <c r="DXE204" s="25"/>
      <c r="DXF204" s="25"/>
      <c r="DXG204" s="25"/>
      <c r="DXH204" s="25"/>
      <c r="DXI204" s="25"/>
      <c r="DXJ204" s="25"/>
      <c r="DXK204" s="25"/>
      <c r="DXL204" s="25"/>
      <c r="DXM204" s="25"/>
      <c r="DXN204" s="25"/>
      <c r="DXO204" s="25"/>
      <c r="DXP204" s="25"/>
      <c r="DXQ204" s="25"/>
      <c r="DXR204" s="25"/>
      <c r="DXS204" s="25"/>
      <c r="DXT204" s="25"/>
      <c r="DXU204" s="25"/>
      <c r="DXV204" s="25"/>
      <c r="DXW204" s="25"/>
      <c r="DXX204" s="25"/>
      <c r="DXY204" s="25"/>
      <c r="DXZ204" s="25"/>
      <c r="DYA204" s="25"/>
      <c r="DYB204" s="25"/>
      <c r="DYC204" s="25"/>
      <c r="DYD204" s="25"/>
      <c r="DYE204" s="25"/>
      <c r="DYF204" s="25"/>
      <c r="DYG204" s="25"/>
      <c r="DYH204" s="25"/>
      <c r="DYI204" s="25"/>
      <c r="DYJ204" s="25"/>
      <c r="DYK204" s="25"/>
      <c r="DYL204" s="25"/>
      <c r="DYM204" s="25"/>
      <c r="DYN204" s="25"/>
      <c r="DYO204" s="25"/>
      <c r="DYP204" s="25"/>
      <c r="DYQ204" s="25"/>
      <c r="DYR204" s="25"/>
      <c r="DYS204" s="25"/>
      <c r="DYT204" s="25"/>
      <c r="DYU204" s="25"/>
      <c r="DYV204" s="25"/>
      <c r="DYW204" s="25"/>
      <c r="DYX204" s="25"/>
      <c r="DYY204" s="25"/>
      <c r="DYZ204" s="25"/>
      <c r="DZA204" s="25"/>
      <c r="DZB204" s="25"/>
      <c r="DZC204" s="25"/>
      <c r="DZD204" s="25"/>
      <c r="DZE204" s="25"/>
      <c r="DZF204" s="25"/>
      <c r="DZG204" s="25"/>
      <c r="DZH204" s="25"/>
      <c r="DZI204" s="25"/>
      <c r="DZJ204" s="25"/>
      <c r="DZK204" s="25"/>
      <c r="DZL204" s="25"/>
      <c r="DZM204" s="25"/>
      <c r="DZN204" s="25"/>
      <c r="DZO204" s="25"/>
      <c r="DZP204" s="25"/>
      <c r="DZQ204" s="25"/>
      <c r="DZR204" s="25"/>
      <c r="DZS204" s="25"/>
      <c r="DZT204" s="25"/>
      <c r="DZU204" s="25"/>
      <c r="DZV204" s="25"/>
      <c r="DZW204" s="25"/>
      <c r="DZX204" s="25"/>
      <c r="DZY204" s="25"/>
      <c r="DZZ204" s="25"/>
      <c r="EAA204" s="25"/>
      <c r="EAB204" s="25"/>
      <c r="EAC204" s="25"/>
      <c r="EAD204" s="25"/>
      <c r="EAE204" s="25"/>
      <c r="EAF204" s="25"/>
      <c r="EAG204" s="25"/>
      <c r="EAH204" s="25"/>
      <c r="EAI204" s="25"/>
      <c r="EAJ204" s="25"/>
      <c r="EAK204" s="25"/>
      <c r="EAL204" s="25"/>
      <c r="EAM204" s="25"/>
      <c r="EAN204" s="25"/>
      <c r="EAO204" s="25"/>
      <c r="EAP204" s="25"/>
      <c r="EAQ204" s="25"/>
      <c r="EAR204" s="25"/>
      <c r="EAS204" s="25"/>
      <c r="EAT204" s="25"/>
      <c r="EAU204" s="25"/>
      <c r="EAV204" s="25"/>
      <c r="EAW204" s="25"/>
      <c r="EAX204" s="25"/>
      <c r="EAY204" s="25"/>
      <c r="EAZ204" s="25"/>
      <c r="EBA204" s="25"/>
      <c r="EBB204" s="25"/>
      <c r="EBC204" s="25"/>
      <c r="EBD204" s="25"/>
      <c r="EBE204" s="25"/>
      <c r="EBF204" s="25"/>
      <c r="EBG204" s="25"/>
      <c r="EBH204" s="25"/>
      <c r="EBI204" s="25"/>
      <c r="EBJ204" s="25"/>
      <c r="EBK204" s="25"/>
      <c r="EBL204" s="25"/>
      <c r="EBM204" s="25"/>
      <c r="EBN204" s="25"/>
      <c r="EBO204" s="25"/>
      <c r="EBP204" s="25"/>
      <c r="EBQ204" s="25"/>
      <c r="EBR204" s="25"/>
      <c r="EBS204" s="25"/>
      <c r="EBT204" s="25"/>
      <c r="EBU204" s="25"/>
      <c r="EBV204" s="25"/>
      <c r="EBW204" s="25"/>
      <c r="EBX204" s="25"/>
      <c r="EBY204" s="25"/>
      <c r="EBZ204" s="25"/>
      <c r="ECA204" s="25"/>
      <c r="ECB204" s="25"/>
      <c r="ECC204" s="25"/>
      <c r="ECD204" s="25"/>
      <c r="ECE204" s="25"/>
      <c r="ECF204" s="25"/>
      <c r="ECG204" s="25"/>
      <c r="ECH204" s="25"/>
      <c r="ECI204" s="25"/>
      <c r="ECJ204" s="25"/>
      <c r="ECK204" s="25"/>
      <c r="ECL204" s="25"/>
      <c r="ECM204" s="25"/>
      <c r="ECN204" s="25"/>
      <c r="ECO204" s="25"/>
      <c r="ECP204" s="25"/>
      <c r="ECQ204" s="25"/>
      <c r="ECR204" s="25"/>
      <c r="ECS204" s="25"/>
      <c r="ECT204" s="25"/>
      <c r="ECU204" s="25"/>
      <c r="ECV204" s="25"/>
      <c r="ECW204" s="25"/>
      <c r="ECX204" s="25"/>
      <c r="ECY204" s="25"/>
      <c r="ECZ204" s="25"/>
      <c r="EDA204" s="25"/>
      <c r="EDB204" s="25"/>
      <c r="EDC204" s="25"/>
      <c r="EDD204" s="25"/>
      <c r="EDE204" s="25"/>
      <c r="EDF204" s="25"/>
      <c r="EDG204" s="25"/>
      <c r="EDH204" s="25"/>
      <c r="EDI204" s="25"/>
      <c r="EDJ204" s="25"/>
      <c r="EDK204" s="25"/>
      <c r="EDL204" s="25"/>
      <c r="EDM204" s="25"/>
      <c r="EDN204" s="25"/>
      <c r="EDO204" s="25"/>
      <c r="EDP204" s="25"/>
      <c r="EDQ204" s="25"/>
      <c r="EDR204" s="25"/>
      <c r="EDS204" s="25"/>
      <c r="EDT204" s="25"/>
      <c r="EDU204" s="25"/>
      <c r="EDV204" s="25"/>
      <c r="EDW204" s="25"/>
      <c r="EDX204" s="25"/>
      <c r="EDY204" s="25"/>
      <c r="EDZ204" s="25"/>
      <c r="EEA204" s="25"/>
      <c r="EEB204" s="25"/>
      <c r="EEC204" s="25"/>
      <c r="EED204" s="25"/>
      <c r="EEE204" s="25"/>
      <c r="EEF204" s="25"/>
      <c r="EEG204" s="25"/>
      <c r="EEH204" s="25"/>
      <c r="EEI204" s="25"/>
      <c r="EEJ204" s="25"/>
      <c r="EEK204" s="25"/>
      <c r="EEL204" s="25"/>
      <c r="EEM204" s="25"/>
      <c r="EEN204" s="25"/>
      <c r="EEO204" s="25"/>
      <c r="EEP204" s="25"/>
      <c r="EEQ204" s="25"/>
      <c r="EER204" s="25"/>
      <c r="EES204" s="25"/>
      <c r="EET204" s="25"/>
      <c r="EEU204" s="25"/>
      <c r="EEV204" s="25"/>
      <c r="EEW204" s="25"/>
      <c r="EEX204" s="25"/>
      <c r="EEY204" s="25"/>
      <c r="EEZ204" s="25"/>
      <c r="EFA204" s="25"/>
      <c r="EFB204" s="25"/>
      <c r="EFC204" s="25"/>
      <c r="EFD204" s="25"/>
      <c r="EFE204" s="25"/>
      <c r="EFF204" s="25"/>
      <c r="EFG204" s="25"/>
      <c r="EFH204" s="25"/>
      <c r="EFI204" s="25"/>
      <c r="EFJ204" s="25"/>
      <c r="EFK204" s="25"/>
      <c r="EFL204" s="25"/>
      <c r="EFM204" s="25"/>
      <c r="EFN204" s="25"/>
      <c r="EFO204" s="25"/>
      <c r="EFP204" s="25"/>
      <c r="EFQ204" s="25"/>
      <c r="EFR204" s="25"/>
      <c r="EFS204" s="25"/>
      <c r="EFT204" s="25"/>
      <c r="EFU204" s="25"/>
      <c r="EFV204" s="25"/>
      <c r="EFW204" s="25"/>
      <c r="EFX204" s="25"/>
      <c r="EFY204" s="25"/>
      <c r="EFZ204" s="25"/>
      <c r="EGA204" s="25"/>
      <c r="EGB204" s="25"/>
      <c r="EGC204" s="25"/>
      <c r="EGD204" s="25"/>
      <c r="EGE204" s="25"/>
      <c r="EGF204" s="25"/>
      <c r="EGG204" s="25"/>
      <c r="EGH204" s="25"/>
      <c r="EGI204" s="25"/>
      <c r="EGJ204" s="25"/>
      <c r="EGK204" s="25"/>
      <c r="EGL204" s="25"/>
      <c r="EGM204" s="25"/>
      <c r="EGN204" s="25"/>
      <c r="EGO204" s="25"/>
      <c r="EGP204" s="25"/>
      <c r="EGQ204" s="25"/>
      <c r="EGR204" s="25"/>
      <c r="EGS204" s="25"/>
      <c r="EGT204" s="25"/>
      <c r="EGU204" s="25"/>
      <c r="EGV204" s="25"/>
      <c r="EGW204" s="25"/>
      <c r="EGX204" s="25"/>
      <c r="EGY204" s="25"/>
      <c r="EGZ204" s="25"/>
      <c r="EHA204" s="25"/>
      <c r="EHB204" s="25"/>
      <c r="EHC204" s="25"/>
      <c r="EHD204" s="25"/>
      <c r="EHE204" s="25"/>
      <c r="EHF204" s="25"/>
      <c r="EHG204" s="25"/>
      <c r="EHH204" s="25"/>
      <c r="EHI204" s="25"/>
      <c r="EHJ204" s="25"/>
      <c r="EHK204" s="25"/>
      <c r="EHL204" s="25"/>
      <c r="EHM204" s="25"/>
      <c r="EHN204" s="25"/>
      <c r="EHO204" s="25"/>
      <c r="EHP204" s="25"/>
      <c r="EHQ204" s="25"/>
      <c r="EHR204" s="25"/>
      <c r="EHS204" s="25"/>
      <c r="EHT204" s="25"/>
      <c r="EHU204" s="25"/>
      <c r="EHV204" s="25"/>
      <c r="EHW204" s="25"/>
      <c r="EHX204" s="25"/>
      <c r="EHY204" s="25"/>
      <c r="EHZ204" s="25"/>
      <c r="EIA204" s="25"/>
      <c r="EIB204" s="25"/>
      <c r="EIC204" s="25"/>
      <c r="EID204" s="25"/>
      <c r="EIE204" s="25"/>
      <c r="EIF204" s="25"/>
      <c r="EIG204" s="25"/>
      <c r="EIH204" s="25"/>
      <c r="EII204" s="25"/>
      <c r="EIJ204" s="25"/>
      <c r="EIK204" s="25"/>
      <c r="EIL204" s="25"/>
      <c r="EIM204" s="25"/>
      <c r="EIN204" s="25"/>
      <c r="EIO204" s="25"/>
      <c r="EIP204" s="25"/>
      <c r="EIQ204" s="25"/>
      <c r="EIR204" s="25"/>
      <c r="EIS204" s="25"/>
      <c r="EIT204" s="25"/>
      <c r="EIU204" s="25"/>
      <c r="EIV204" s="25"/>
      <c r="EIW204" s="25"/>
      <c r="EIX204" s="25"/>
      <c r="EIY204" s="25"/>
      <c r="EIZ204" s="25"/>
      <c r="EJA204" s="25"/>
      <c r="EJB204" s="25"/>
      <c r="EJC204" s="25"/>
      <c r="EJD204" s="25"/>
      <c r="EJE204" s="25"/>
      <c r="EJF204" s="25"/>
      <c r="EJG204" s="25"/>
      <c r="EJH204" s="25"/>
      <c r="EJI204" s="25"/>
      <c r="EJJ204" s="25"/>
      <c r="EJK204" s="25"/>
      <c r="EJL204" s="25"/>
      <c r="EJM204" s="25"/>
      <c r="EJN204" s="25"/>
      <c r="EJO204" s="25"/>
      <c r="EJP204" s="25"/>
      <c r="EJQ204" s="25"/>
      <c r="EJR204" s="25"/>
      <c r="EJS204" s="25"/>
      <c r="EJT204" s="25"/>
      <c r="EJU204" s="25"/>
      <c r="EJV204" s="25"/>
      <c r="EJW204" s="25"/>
      <c r="EJX204" s="25"/>
      <c r="EJY204" s="25"/>
      <c r="EJZ204" s="25"/>
      <c r="EKA204" s="25"/>
      <c r="EKB204" s="25"/>
      <c r="EKC204" s="25"/>
      <c r="EKD204" s="25"/>
      <c r="EKE204" s="25"/>
      <c r="EKF204" s="25"/>
      <c r="EKG204" s="25"/>
      <c r="EKH204" s="25"/>
      <c r="EKI204" s="25"/>
      <c r="EKJ204" s="25"/>
      <c r="EKK204" s="25"/>
      <c r="EKL204" s="25"/>
      <c r="EKM204" s="25"/>
      <c r="EKN204" s="25"/>
      <c r="EKO204" s="25"/>
      <c r="EKP204" s="25"/>
      <c r="EKQ204" s="25"/>
      <c r="EKR204" s="25"/>
      <c r="EKS204" s="25"/>
      <c r="EKT204" s="25"/>
      <c r="EKU204" s="25"/>
      <c r="EKV204" s="25"/>
      <c r="EKW204" s="25"/>
      <c r="EKX204" s="25"/>
      <c r="EKY204" s="25"/>
      <c r="EKZ204" s="25"/>
      <c r="ELA204" s="25"/>
      <c r="ELB204" s="25"/>
      <c r="ELC204" s="25"/>
      <c r="ELD204" s="25"/>
      <c r="ELE204" s="25"/>
      <c r="ELF204" s="25"/>
      <c r="ELG204" s="25"/>
      <c r="ELH204" s="25"/>
      <c r="ELI204" s="25"/>
      <c r="ELJ204" s="25"/>
      <c r="ELK204" s="25"/>
      <c r="ELL204" s="25"/>
      <c r="ELM204" s="25"/>
      <c r="ELN204" s="25"/>
      <c r="ELO204" s="25"/>
      <c r="ELP204" s="25"/>
      <c r="ELQ204" s="25"/>
      <c r="ELR204" s="25"/>
      <c r="ELS204" s="25"/>
      <c r="ELT204" s="25"/>
      <c r="ELU204" s="25"/>
      <c r="ELV204" s="25"/>
      <c r="ELW204" s="25"/>
      <c r="ELX204" s="25"/>
      <c r="ELY204" s="25"/>
      <c r="ELZ204" s="25"/>
      <c r="EMA204" s="25"/>
      <c r="EMB204" s="25"/>
      <c r="EMC204" s="25"/>
      <c r="EMD204" s="25"/>
      <c r="EME204" s="25"/>
      <c r="EMF204" s="25"/>
      <c r="EMG204" s="25"/>
      <c r="EMH204" s="25"/>
      <c r="EMI204" s="25"/>
      <c r="EMJ204" s="25"/>
      <c r="EMK204" s="25"/>
      <c r="EML204" s="25"/>
      <c r="EMM204" s="25"/>
      <c r="EMN204" s="25"/>
      <c r="EMO204" s="25"/>
      <c r="EMP204" s="25"/>
      <c r="EMQ204" s="25"/>
      <c r="EMR204" s="25"/>
      <c r="EMS204" s="25"/>
      <c r="EMT204" s="25"/>
      <c r="EMU204" s="25"/>
      <c r="EMV204" s="25"/>
      <c r="EMW204" s="25"/>
      <c r="EMX204" s="25"/>
      <c r="EMY204" s="25"/>
      <c r="EMZ204" s="25"/>
      <c r="ENA204" s="25"/>
      <c r="ENB204" s="25"/>
      <c r="ENC204" s="25"/>
      <c r="END204" s="25"/>
      <c r="ENE204" s="25"/>
      <c r="ENF204" s="25"/>
      <c r="ENG204" s="25"/>
      <c r="ENH204" s="25"/>
      <c r="ENI204" s="25"/>
      <c r="ENJ204" s="25"/>
      <c r="ENK204" s="25"/>
      <c r="ENL204" s="25"/>
      <c r="ENM204" s="25"/>
      <c r="ENN204" s="25"/>
      <c r="ENO204" s="25"/>
      <c r="ENP204" s="25"/>
      <c r="ENQ204" s="25"/>
      <c r="ENR204" s="25"/>
      <c r="ENS204" s="25"/>
      <c r="ENT204" s="25"/>
      <c r="ENU204" s="25"/>
      <c r="ENV204" s="25"/>
      <c r="ENW204" s="25"/>
      <c r="ENX204" s="25"/>
      <c r="ENY204" s="25"/>
      <c r="ENZ204" s="25"/>
      <c r="EOA204" s="25"/>
      <c r="EOB204" s="25"/>
      <c r="EOC204" s="25"/>
      <c r="EOD204" s="25"/>
      <c r="EOE204" s="25"/>
      <c r="EOF204" s="25"/>
      <c r="EOG204" s="25"/>
      <c r="EOH204" s="25"/>
      <c r="EOI204" s="25"/>
      <c r="EOJ204" s="25"/>
      <c r="EOK204" s="25"/>
      <c r="EOL204" s="25"/>
      <c r="EOM204" s="25"/>
      <c r="EON204" s="25"/>
      <c r="EOO204" s="25"/>
      <c r="EOP204" s="25"/>
      <c r="EOQ204" s="25"/>
      <c r="EOR204" s="25"/>
      <c r="EOS204" s="25"/>
      <c r="EOT204" s="25"/>
      <c r="EOU204" s="25"/>
      <c r="EOV204" s="25"/>
      <c r="EOW204" s="25"/>
      <c r="EOX204" s="25"/>
      <c r="EOY204" s="25"/>
      <c r="EOZ204" s="25"/>
      <c r="EPA204" s="25"/>
      <c r="EPB204" s="25"/>
      <c r="EPC204" s="25"/>
      <c r="EPD204" s="25"/>
      <c r="EPE204" s="25"/>
      <c r="EPF204" s="25"/>
      <c r="EPG204" s="25"/>
      <c r="EPH204" s="25"/>
      <c r="EPI204" s="25"/>
      <c r="EPJ204" s="25"/>
      <c r="EPK204" s="25"/>
      <c r="EPL204" s="25"/>
      <c r="EPM204" s="25"/>
      <c r="EPN204" s="25"/>
      <c r="EPO204" s="25"/>
      <c r="EPP204" s="25"/>
      <c r="EPQ204" s="25"/>
      <c r="EPR204" s="25"/>
      <c r="EPS204" s="25"/>
      <c r="EPT204" s="25"/>
      <c r="EPU204" s="25"/>
      <c r="EPV204" s="25"/>
      <c r="EPW204" s="25"/>
      <c r="EPX204" s="25"/>
      <c r="EPY204" s="25"/>
      <c r="EPZ204" s="25"/>
      <c r="EQA204" s="25"/>
      <c r="EQB204" s="25"/>
      <c r="EQC204" s="25"/>
      <c r="EQD204" s="25"/>
      <c r="EQE204" s="25"/>
      <c r="EQF204" s="25"/>
      <c r="EQG204" s="25"/>
      <c r="EQH204" s="25"/>
      <c r="EQI204" s="25"/>
      <c r="EQJ204" s="25"/>
      <c r="EQK204" s="25"/>
      <c r="EQL204" s="25"/>
      <c r="EQM204" s="25"/>
      <c r="EQN204" s="25"/>
      <c r="EQO204" s="25"/>
      <c r="EQP204" s="25"/>
      <c r="EQQ204" s="25"/>
      <c r="EQR204" s="25"/>
      <c r="EQS204" s="25"/>
      <c r="EQT204" s="25"/>
      <c r="EQU204" s="25"/>
      <c r="EQV204" s="25"/>
      <c r="EQW204" s="25"/>
      <c r="EQX204" s="25"/>
      <c r="EQY204" s="25"/>
      <c r="EQZ204" s="25"/>
      <c r="ERA204" s="25"/>
      <c r="ERB204" s="25"/>
      <c r="ERC204" s="25"/>
      <c r="ERD204" s="25"/>
      <c r="ERE204" s="25"/>
      <c r="ERF204" s="25"/>
      <c r="ERG204" s="25"/>
      <c r="ERH204" s="25"/>
      <c r="ERI204" s="25"/>
      <c r="ERJ204" s="25"/>
      <c r="ERK204" s="25"/>
      <c r="ERL204" s="25"/>
      <c r="ERM204" s="25"/>
      <c r="ERN204" s="25"/>
      <c r="ERO204" s="25"/>
      <c r="ERP204" s="25"/>
      <c r="ERQ204" s="25"/>
      <c r="ERR204" s="25"/>
      <c r="ERS204" s="25"/>
      <c r="ERT204" s="25"/>
      <c r="ERU204" s="25"/>
      <c r="ERV204" s="25"/>
      <c r="ERW204" s="25"/>
      <c r="ERX204" s="25"/>
      <c r="ERY204" s="25"/>
      <c r="ERZ204" s="25"/>
      <c r="ESA204" s="25"/>
      <c r="ESB204" s="25"/>
      <c r="ESC204" s="25"/>
      <c r="ESD204" s="25"/>
      <c r="ESE204" s="25"/>
      <c r="ESF204" s="25"/>
      <c r="ESG204" s="25"/>
      <c r="ESH204" s="25"/>
      <c r="ESI204" s="25"/>
      <c r="ESJ204" s="25"/>
      <c r="ESK204" s="25"/>
      <c r="ESL204" s="25"/>
      <c r="ESM204" s="25"/>
      <c r="ESN204" s="25"/>
      <c r="ESO204" s="25"/>
      <c r="ESP204" s="25"/>
      <c r="ESQ204" s="25"/>
      <c r="ESR204" s="25"/>
      <c r="ESS204" s="25"/>
      <c r="EST204" s="25"/>
      <c r="ESU204" s="25"/>
      <c r="ESV204" s="25"/>
      <c r="ESW204" s="25"/>
      <c r="ESX204" s="25"/>
      <c r="ESY204" s="25"/>
      <c r="ESZ204" s="25"/>
      <c r="ETA204" s="25"/>
      <c r="ETB204" s="25"/>
      <c r="ETC204" s="25"/>
      <c r="ETD204" s="25"/>
      <c r="ETE204" s="25"/>
      <c r="ETF204" s="25"/>
      <c r="ETG204" s="25"/>
      <c r="ETH204" s="25"/>
      <c r="ETI204" s="25"/>
      <c r="ETJ204" s="25"/>
      <c r="ETK204" s="25"/>
      <c r="ETL204" s="25"/>
      <c r="ETM204" s="25"/>
      <c r="ETN204" s="25"/>
      <c r="ETO204" s="25"/>
      <c r="ETP204" s="25"/>
      <c r="ETQ204" s="25"/>
      <c r="ETR204" s="25"/>
      <c r="ETS204" s="25"/>
      <c r="ETT204" s="25"/>
      <c r="ETU204" s="25"/>
      <c r="ETV204" s="25"/>
      <c r="ETW204" s="25"/>
      <c r="ETX204" s="25"/>
      <c r="ETY204" s="25"/>
      <c r="ETZ204" s="25"/>
      <c r="EUA204" s="25"/>
      <c r="EUB204" s="25"/>
      <c r="EUC204" s="25"/>
      <c r="EUD204" s="25"/>
      <c r="EUE204" s="25"/>
      <c r="EUF204" s="25"/>
      <c r="EUG204" s="25"/>
      <c r="EUH204" s="25"/>
      <c r="EUI204" s="25"/>
      <c r="EUJ204" s="25"/>
      <c r="EUK204" s="25"/>
      <c r="EUL204" s="25"/>
      <c r="EUM204" s="25"/>
      <c r="EUN204" s="25"/>
      <c r="EUO204" s="25"/>
      <c r="EUP204" s="25"/>
      <c r="EUQ204" s="25"/>
      <c r="EUR204" s="25"/>
      <c r="EUS204" s="25"/>
      <c r="EUT204" s="25"/>
      <c r="EUU204" s="25"/>
      <c r="EUV204" s="25"/>
      <c r="EUW204" s="25"/>
      <c r="EUX204" s="25"/>
      <c r="EUY204" s="25"/>
      <c r="EUZ204" s="25"/>
      <c r="EVA204" s="25"/>
      <c r="EVB204" s="25"/>
      <c r="EVC204" s="25"/>
      <c r="EVD204" s="25"/>
      <c r="EVE204" s="25"/>
      <c r="EVF204" s="25"/>
      <c r="EVG204" s="25"/>
      <c r="EVH204" s="25"/>
      <c r="EVI204" s="25"/>
      <c r="EVJ204" s="25"/>
      <c r="EVK204" s="25"/>
      <c r="EVL204" s="25"/>
      <c r="EVM204" s="25"/>
      <c r="EVN204" s="25"/>
      <c r="EVO204" s="25"/>
      <c r="EVP204" s="25"/>
      <c r="EVQ204" s="25"/>
      <c r="EVR204" s="25"/>
      <c r="EVS204" s="25"/>
      <c r="EVT204" s="25"/>
      <c r="EVU204" s="25"/>
      <c r="EVV204" s="25"/>
      <c r="EVW204" s="25"/>
      <c r="EVX204" s="25"/>
      <c r="EVY204" s="25"/>
      <c r="EVZ204" s="25"/>
      <c r="EWA204" s="25"/>
      <c r="EWB204" s="25"/>
      <c r="EWC204" s="25"/>
      <c r="EWD204" s="25"/>
      <c r="EWE204" s="25"/>
      <c r="EWF204" s="25"/>
      <c r="EWG204" s="25"/>
      <c r="EWH204" s="25"/>
      <c r="EWI204" s="25"/>
      <c r="EWJ204" s="25"/>
      <c r="EWK204" s="25"/>
      <c r="EWL204" s="25"/>
      <c r="EWM204" s="25"/>
      <c r="EWN204" s="25"/>
      <c r="EWO204" s="25"/>
      <c r="EWP204" s="25"/>
      <c r="EWQ204" s="25"/>
      <c r="EWR204" s="25"/>
      <c r="EWS204" s="25"/>
      <c r="EWT204" s="25"/>
      <c r="EWU204" s="25"/>
      <c r="EWV204" s="25"/>
      <c r="EWW204" s="25"/>
      <c r="EWX204" s="25"/>
      <c r="EWY204" s="25"/>
      <c r="EWZ204" s="25"/>
      <c r="EXA204" s="25"/>
      <c r="EXB204" s="25"/>
      <c r="EXC204" s="25"/>
      <c r="EXD204" s="25"/>
      <c r="EXE204" s="25"/>
      <c r="EXF204" s="25"/>
      <c r="EXG204" s="25"/>
      <c r="EXH204" s="25"/>
      <c r="EXI204" s="25"/>
      <c r="EXJ204" s="25"/>
      <c r="EXK204" s="25"/>
      <c r="EXL204" s="25"/>
      <c r="EXM204" s="25"/>
      <c r="EXN204" s="25"/>
      <c r="EXO204" s="25"/>
      <c r="EXP204" s="25"/>
      <c r="EXQ204" s="25"/>
      <c r="EXR204" s="25"/>
      <c r="EXS204" s="25"/>
      <c r="EXT204" s="25"/>
      <c r="EXU204" s="25"/>
      <c r="EXV204" s="25"/>
      <c r="EXW204" s="25"/>
      <c r="EXX204" s="25"/>
      <c r="EXY204" s="25"/>
      <c r="EXZ204" s="25"/>
      <c r="EYA204" s="25"/>
      <c r="EYB204" s="25"/>
      <c r="EYC204" s="25"/>
      <c r="EYD204" s="25"/>
      <c r="EYE204" s="25"/>
      <c r="EYF204" s="25"/>
      <c r="EYG204" s="25"/>
      <c r="EYH204" s="25"/>
      <c r="EYI204" s="25"/>
      <c r="EYJ204" s="25"/>
      <c r="EYK204" s="25"/>
      <c r="EYL204" s="25"/>
      <c r="EYM204" s="25"/>
      <c r="EYN204" s="25"/>
      <c r="EYO204" s="25"/>
      <c r="EYP204" s="25"/>
      <c r="EYQ204" s="25"/>
      <c r="EYR204" s="25"/>
      <c r="EYS204" s="25"/>
      <c r="EYT204" s="25"/>
      <c r="EYU204" s="25"/>
      <c r="EYV204" s="25"/>
      <c r="EYW204" s="25"/>
      <c r="EYX204" s="25"/>
      <c r="EYY204" s="25"/>
      <c r="EYZ204" s="25"/>
      <c r="EZA204" s="25"/>
      <c r="EZB204" s="25"/>
      <c r="EZC204" s="25"/>
      <c r="EZD204" s="25"/>
      <c r="EZE204" s="25"/>
      <c r="EZF204" s="25"/>
      <c r="EZG204" s="25"/>
      <c r="EZH204" s="25"/>
      <c r="EZI204" s="25"/>
      <c r="EZJ204" s="25"/>
      <c r="EZK204" s="25"/>
      <c r="EZL204" s="25"/>
      <c r="EZM204" s="25"/>
      <c r="EZN204" s="25"/>
      <c r="EZO204" s="25"/>
      <c r="EZP204" s="25"/>
      <c r="EZQ204" s="25"/>
      <c r="EZR204" s="25"/>
      <c r="EZS204" s="25"/>
      <c r="EZT204" s="25"/>
      <c r="EZU204" s="25"/>
      <c r="EZV204" s="25"/>
      <c r="EZW204" s="25"/>
      <c r="EZX204" s="25"/>
      <c r="EZY204" s="25"/>
      <c r="EZZ204" s="25"/>
      <c r="FAA204" s="25"/>
      <c r="FAB204" s="25"/>
      <c r="FAC204" s="25"/>
      <c r="FAD204" s="25"/>
      <c r="FAE204" s="25"/>
      <c r="FAF204" s="25"/>
      <c r="FAG204" s="25"/>
      <c r="FAH204" s="25"/>
      <c r="FAI204" s="25"/>
      <c r="FAJ204" s="25"/>
      <c r="FAK204" s="25"/>
      <c r="FAL204" s="25"/>
      <c r="FAM204" s="25"/>
      <c r="FAN204" s="25"/>
      <c r="FAO204" s="25"/>
      <c r="FAP204" s="25"/>
      <c r="FAQ204" s="25"/>
      <c r="FAR204" s="25"/>
      <c r="FAS204" s="25"/>
      <c r="FAT204" s="25"/>
      <c r="FAU204" s="25"/>
      <c r="FAV204" s="25"/>
      <c r="FAW204" s="25"/>
      <c r="FAX204" s="25"/>
      <c r="FAY204" s="25"/>
      <c r="FAZ204" s="25"/>
      <c r="FBA204" s="25"/>
      <c r="FBB204" s="25"/>
      <c r="FBC204" s="25"/>
      <c r="FBD204" s="25"/>
      <c r="FBE204" s="25"/>
      <c r="FBF204" s="25"/>
      <c r="FBG204" s="25"/>
      <c r="FBH204" s="25"/>
      <c r="FBI204" s="25"/>
      <c r="FBJ204" s="25"/>
      <c r="FBK204" s="25"/>
      <c r="FBL204" s="25"/>
      <c r="FBM204" s="25"/>
      <c r="FBN204" s="25"/>
      <c r="FBO204" s="25"/>
      <c r="FBP204" s="25"/>
      <c r="FBQ204" s="25"/>
      <c r="FBR204" s="25"/>
      <c r="FBS204" s="25"/>
      <c r="FBT204" s="25"/>
      <c r="FBU204" s="25"/>
      <c r="FBV204" s="25"/>
      <c r="FBW204" s="25"/>
      <c r="FBX204" s="25"/>
      <c r="FBY204" s="25"/>
      <c r="FBZ204" s="25"/>
      <c r="FCA204" s="25"/>
      <c r="FCB204" s="25"/>
      <c r="FCC204" s="25"/>
      <c r="FCD204" s="25"/>
      <c r="FCE204" s="25"/>
      <c r="FCF204" s="25"/>
      <c r="FCG204" s="25"/>
      <c r="FCH204" s="25"/>
      <c r="FCI204" s="25"/>
      <c r="FCJ204" s="25"/>
      <c r="FCK204" s="25"/>
      <c r="FCL204" s="25"/>
      <c r="FCM204" s="25"/>
      <c r="FCN204" s="25"/>
      <c r="FCO204" s="25"/>
      <c r="FCP204" s="25"/>
      <c r="FCQ204" s="25"/>
      <c r="FCR204" s="25"/>
      <c r="FCS204" s="25"/>
      <c r="FCT204" s="25"/>
      <c r="FCU204" s="25"/>
      <c r="FCV204" s="25"/>
      <c r="FCW204" s="25"/>
      <c r="FCX204" s="25"/>
      <c r="FCY204" s="25"/>
      <c r="FCZ204" s="25"/>
      <c r="FDA204" s="25"/>
      <c r="FDB204" s="25"/>
      <c r="FDC204" s="25"/>
      <c r="FDD204" s="25"/>
      <c r="FDE204" s="25"/>
      <c r="FDF204" s="25"/>
      <c r="FDG204" s="25"/>
      <c r="FDH204" s="25"/>
      <c r="FDI204" s="25"/>
      <c r="FDJ204" s="25"/>
      <c r="FDK204" s="25"/>
      <c r="FDL204" s="25"/>
      <c r="FDM204" s="25"/>
      <c r="FDN204" s="25"/>
      <c r="FDO204" s="25"/>
      <c r="FDP204" s="25"/>
      <c r="FDQ204" s="25"/>
      <c r="FDR204" s="25"/>
      <c r="FDS204" s="25"/>
      <c r="FDT204" s="25"/>
      <c r="FDU204" s="25"/>
      <c r="FDV204" s="25"/>
      <c r="FDW204" s="25"/>
      <c r="FDX204" s="25"/>
      <c r="FDY204" s="25"/>
      <c r="FDZ204" s="25"/>
      <c r="FEA204" s="25"/>
      <c r="FEB204" s="25"/>
      <c r="FEC204" s="25"/>
      <c r="FED204" s="25"/>
      <c r="FEE204" s="25"/>
      <c r="FEF204" s="25"/>
      <c r="FEG204" s="25"/>
      <c r="FEH204" s="25"/>
      <c r="FEI204" s="25"/>
      <c r="FEJ204" s="25"/>
      <c r="FEK204" s="25"/>
      <c r="FEL204" s="25"/>
      <c r="FEM204" s="25"/>
      <c r="FEN204" s="25"/>
      <c r="FEO204" s="25"/>
      <c r="FEP204" s="25"/>
      <c r="FEQ204" s="25"/>
      <c r="FER204" s="25"/>
      <c r="FES204" s="25"/>
      <c r="FET204" s="25"/>
      <c r="FEU204" s="25"/>
      <c r="FEV204" s="25"/>
      <c r="FEW204" s="25"/>
      <c r="FEX204" s="25"/>
      <c r="FEY204" s="25"/>
      <c r="FEZ204" s="25"/>
      <c r="FFA204" s="25"/>
      <c r="FFB204" s="25"/>
      <c r="FFC204" s="25"/>
      <c r="FFD204" s="25"/>
      <c r="FFE204" s="25"/>
      <c r="FFF204" s="25"/>
      <c r="FFG204" s="25"/>
      <c r="FFH204" s="25"/>
      <c r="FFI204" s="25"/>
      <c r="FFJ204" s="25"/>
      <c r="FFK204" s="25"/>
      <c r="FFL204" s="25"/>
      <c r="FFM204" s="25"/>
      <c r="FFN204" s="25"/>
      <c r="FFO204" s="25"/>
      <c r="FFP204" s="25"/>
      <c r="FFQ204" s="25"/>
      <c r="FFR204" s="25"/>
      <c r="FFS204" s="25"/>
      <c r="FFT204" s="25"/>
      <c r="FFU204" s="25"/>
      <c r="FFV204" s="25"/>
      <c r="FFW204" s="25"/>
      <c r="FFX204" s="25"/>
      <c r="FFY204" s="25"/>
      <c r="FFZ204" s="25"/>
      <c r="FGA204" s="25"/>
      <c r="FGB204" s="25"/>
      <c r="FGC204" s="25"/>
      <c r="FGD204" s="25"/>
      <c r="FGE204" s="25"/>
      <c r="FGF204" s="25"/>
      <c r="FGG204" s="25"/>
      <c r="FGH204" s="25"/>
      <c r="FGI204" s="25"/>
      <c r="FGJ204" s="25"/>
      <c r="FGK204" s="25"/>
      <c r="FGL204" s="25"/>
      <c r="FGM204" s="25"/>
      <c r="FGN204" s="25"/>
      <c r="FGO204" s="25"/>
      <c r="FGP204" s="25"/>
      <c r="FGQ204" s="25"/>
      <c r="FGR204" s="25"/>
      <c r="FGS204" s="25"/>
      <c r="FGT204" s="25"/>
      <c r="FGU204" s="25"/>
      <c r="FGV204" s="25"/>
      <c r="FGW204" s="25"/>
      <c r="FGX204" s="25"/>
      <c r="FGY204" s="25"/>
      <c r="FGZ204" s="25"/>
      <c r="FHA204" s="25"/>
      <c r="FHB204" s="25"/>
      <c r="FHC204" s="25"/>
      <c r="FHD204" s="25"/>
      <c r="FHE204" s="25"/>
      <c r="FHF204" s="25"/>
      <c r="FHG204" s="25"/>
      <c r="FHH204" s="25"/>
      <c r="FHI204" s="25"/>
      <c r="FHJ204" s="25"/>
      <c r="FHK204" s="25"/>
      <c r="FHL204" s="25"/>
      <c r="FHM204" s="25"/>
      <c r="FHN204" s="25"/>
      <c r="FHO204" s="25"/>
      <c r="FHP204" s="25"/>
      <c r="FHQ204" s="25"/>
      <c r="FHR204" s="25"/>
      <c r="FHS204" s="25"/>
      <c r="FHT204" s="25"/>
      <c r="FHU204" s="25"/>
      <c r="FHV204" s="25"/>
      <c r="FHW204" s="25"/>
      <c r="FHX204" s="25"/>
      <c r="FHY204" s="25"/>
      <c r="FHZ204" s="25"/>
      <c r="FIA204" s="25"/>
      <c r="FIB204" s="25"/>
      <c r="FIC204" s="25"/>
      <c r="FID204" s="25"/>
      <c r="FIE204" s="25"/>
      <c r="FIF204" s="25"/>
      <c r="FIG204" s="25"/>
      <c r="FIH204" s="25"/>
      <c r="FII204" s="25"/>
      <c r="FIJ204" s="25"/>
      <c r="FIK204" s="25"/>
      <c r="FIL204" s="25"/>
      <c r="FIM204" s="25"/>
      <c r="FIN204" s="25"/>
      <c r="FIO204" s="25"/>
      <c r="FIP204" s="25"/>
      <c r="FIQ204" s="25"/>
      <c r="FIR204" s="25"/>
      <c r="FIS204" s="25"/>
      <c r="FIT204" s="25"/>
      <c r="FIU204" s="25"/>
      <c r="FIV204" s="25"/>
      <c r="FIW204" s="25"/>
      <c r="FIX204" s="25"/>
      <c r="FIY204" s="25"/>
      <c r="FIZ204" s="25"/>
      <c r="FJA204" s="25"/>
      <c r="FJB204" s="25"/>
      <c r="FJC204" s="25"/>
      <c r="FJD204" s="25"/>
      <c r="FJE204" s="25"/>
      <c r="FJF204" s="25"/>
      <c r="FJG204" s="25"/>
      <c r="FJH204" s="25"/>
      <c r="FJI204" s="25"/>
      <c r="FJJ204" s="25"/>
      <c r="FJK204" s="25"/>
      <c r="FJL204" s="25"/>
      <c r="FJM204" s="25"/>
      <c r="FJN204" s="25"/>
      <c r="FJO204" s="25"/>
      <c r="FJP204" s="25"/>
      <c r="FJQ204" s="25"/>
      <c r="FJR204" s="25"/>
      <c r="FJS204" s="25"/>
      <c r="FJT204" s="25"/>
      <c r="FJU204" s="25"/>
      <c r="FJV204" s="25"/>
      <c r="FJW204" s="25"/>
      <c r="FJX204" s="25"/>
      <c r="FJY204" s="25"/>
      <c r="FJZ204" s="25"/>
      <c r="FKA204" s="25"/>
      <c r="FKB204" s="25"/>
      <c r="FKC204" s="25"/>
      <c r="FKD204" s="25"/>
      <c r="FKE204" s="25"/>
      <c r="FKF204" s="25"/>
      <c r="FKG204" s="25"/>
      <c r="FKH204" s="25"/>
      <c r="FKI204" s="25"/>
      <c r="FKJ204" s="25"/>
      <c r="FKK204" s="25"/>
      <c r="FKL204" s="25"/>
      <c r="FKM204" s="25"/>
      <c r="FKN204" s="25"/>
      <c r="FKO204" s="25"/>
      <c r="FKP204" s="25"/>
      <c r="FKQ204" s="25"/>
      <c r="FKR204" s="25"/>
      <c r="FKS204" s="25"/>
      <c r="FKT204" s="25"/>
      <c r="FKU204" s="25"/>
      <c r="FKV204" s="25"/>
      <c r="FKW204" s="25"/>
      <c r="FKX204" s="25"/>
      <c r="FKY204" s="25"/>
      <c r="FKZ204" s="25"/>
      <c r="FLA204" s="25"/>
      <c r="FLB204" s="25"/>
      <c r="FLC204" s="25"/>
      <c r="FLD204" s="25"/>
      <c r="FLE204" s="25"/>
      <c r="FLF204" s="25"/>
      <c r="FLG204" s="25"/>
      <c r="FLH204" s="25"/>
      <c r="FLI204" s="25"/>
      <c r="FLJ204" s="25"/>
      <c r="FLK204" s="25"/>
      <c r="FLL204" s="25"/>
      <c r="FLM204" s="25"/>
      <c r="FLN204" s="25"/>
      <c r="FLO204" s="25"/>
      <c r="FLP204" s="25"/>
      <c r="FLQ204" s="25"/>
      <c r="FLR204" s="25"/>
      <c r="FLS204" s="25"/>
      <c r="FLT204" s="25"/>
      <c r="FLU204" s="25"/>
      <c r="FLV204" s="25"/>
      <c r="FLW204" s="25"/>
      <c r="FLX204" s="25"/>
      <c r="FLY204" s="25"/>
      <c r="FLZ204" s="25"/>
      <c r="FMA204" s="25"/>
      <c r="FMB204" s="25"/>
      <c r="FMC204" s="25"/>
      <c r="FMD204" s="25"/>
      <c r="FME204" s="25"/>
      <c r="FMF204" s="25"/>
      <c r="FMG204" s="25"/>
      <c r="FMH204" s="25"/>
      <c r="FMI204" s="25"/>
      <c r="FMJ204" s="25"/>
      <c r="FMK204" s="25"/>
      <c r="FML204" s="25"/>
      <c r="FMM204" s="25"/>
      <c r="FMN204" s="25"/>
      <c r="FMO204" s="25"/>
      <c r="FMP204" s="25"/>
      <c r="FMQ204" s="25"/>
      <c r="FMR204" s="25"/>
      <c r="FMS204" s="25"/>
      <c r="FMT204" s="25"/>
      <c r="FMU204" s="25"/>
      <c r="FMV204" s="25"/>
      <c r="FMW204" s="25"/>
      <c r="FMX204" s="25"/>
      <c r="FMY204" s="25"/>
      <c r="FMZ204" s="25"/>
      <c r="FNA204" s="25"/>
      <c r="FNB204" s="25"/>
      <c r="FNC204" s="25"/>
      <c r="FND204" s="25"/>
      <c r="FNE204" s="25"/>
      <c r="FNF204" s="25"/>
      <c r="FNG204" s="25"/>
      <c r="FNH204" s="25"/>
      <c r="FNI204" s="25"/>
      <c r="FNJ204" s="25"/>
      <c r="FNK204" s="25"/>
      <c r="FNL204" s="25"/>
      <c r="FNM204" s="25"/>
      <c r="FNN204" s="25"/>
      <c r="FNO204" s="25"/>
      <c r="FNP204" s="25"/>
      <c r="FNQ204" s="25"/>
      <c r="FNR204" s="25"/>
      <c r="FNS204" s="25"/>
      <c r="FNT204" s="25"/>
      <c r="FNU204" s="25"/>
      <c r="FNV204" s="25"/>
      <c r="FNW204" s="25"/>
      <c r="FNX204" s="25"/>
      <c r="FNY204" s="25"/>
      <c r="FNZ204" s="25"/>
      <c r="FOA204" s="25"/>
      <c r="FOB204" s="25"/>
      <c r="FOC204" s="25"/>
      <c r="FOD204" s="25"/>
      <c r="FOE204" s="25"/>
      <c r="FOF204" s="25"/>
      <c r="FOG204" s="25"/>
      <c r="FOH204" s="25"/>
      <c r="FOI204" s="25"/>
      <c r="FOJ204" s="25"/>
      <c r="FOK204" s="25"/>
      <c r="FOL204" s="25"/>
      <c r="FOM204" s="25"/>
      <c r="FON204" s="25"/>
      <c r="FOO204" s="25"/>
      <c r="FOP204" s="25"/>
      <c r="FOQ204" s="25"/>
      <c r="FOR204" s="25"/>
      <c r="FOS204" s="25"/>
      <c r="FOT204" s="25"/>
      <c r="FOU204" s="25"/>
      <c r="FOV204" s="25"/>
      <c r="FOW204" s="25"/>
      <c r="FOX204" s="25"/>
      <c r="FOY204" s="25"/>
      <c r="FOZ204" s="25"/>
      <c r="FPA204" s="25"/>
      <c r="FPB204" s="25"/>
      <c r="FPC204" s="25"/>
      <c r="FPD204" s="25"/>
      <c r="FPE204" s="25"/>
      <c r="FPF204" s="25"/>
      <c r="FPG204" s="25"/>
      <c r="FPH204" s="25"/>
      <c r="FPI204" s="25"/>
      <c r="FPJ204" s="25"/>
      <c r="FPK204" s="25"/>
      <c r="FPL204" s="25"/>
      <c r="FPM204" s="25"/>
      <c r="FPN204" s="25"/>
      <c r="FPO204" s="25"/>
      <c r="FPP204" s="25"/>
      <c r="FPQ204" s="25"/>
      <c r="FPR204" s="25"/>
      <c r="FPS204" s="25"/>
      <c r="FPT204" s="25"/>
      <c r="FPU204" s="25"/>
      <c r="FPV204" s="25"/>
      <c r="FPW204" s="25"/>
      <c r="FPX204" s="25"/>
      <c r="FPY204" s="25"/>
      <c r="FPZ204" s="25"/>
      <c r="FQA204" s="25"/>
      <c r="FQB204" s="25"/>
      <c r="FQC204" s="25"/>
      <c r="FQD204" s="25"/>
      <c r="FQE204" s="25"/>
      <c r="FQF204" s="25"/>
      <c r="FQG204" s="25"/>
      <c r="FQH204" s="25"/>
      <c r="FQI204" s="25"/>
      <c r="FQJ204" s="25"/>
      <c r="FQK204" s="25"/>
      <c r="FQL204" s="25"/>
      <c r="FQM204" s="25"/>
      <c r="FQN204" s="25"/>
      <c r="FQO204" s="25"/>
      <c r="FQP204" s="25"/>
      <c r="FQQ204" s="25"/>
      <c r="FQR204" s="25"/>
      <c r="FQS204" s="25"/>
      <c r="FQT204" s="25"/>
      <c r="FQU204" s="25"/>
      <c r="FQV204" s="25"/>
      <c r="FQW204" s="25"/>
      <c r="FQX204" s="25"/>
      <c r="FQY204" s="25"/>
      <c r="FQZ204" s="25"/>
      <c r="FRA204" s="25"/>
      <c r="FRB204" s="25"/>
      <c r="FRC204" s="25"/>
      <c r="FRD204" s="25"/>
      <c r="FRE204" s="25"/>
      <c r="FRF204" s="25"/>
      <c r="FRG204" s="25"/>
      <c r="FRH204" s="25"/>
      <c r="FRI204" s="25"/>
      <c r="FRJ204" s="25"/>
      <c r="FRK204" s="25"/>
      <c r="FRL204" s="25"/>
      <c r="FRM204" s="25"/>
      <c r="FRN204" s="25"/>
      <c r="FRO204" s="25"/>
      <c r="FRP204" s="25"/>
      <c r="FRQ204" s="25"/>
      <c r="FRR204" s="25"/>
      <c r="FRS204" s="25"/>
      <c r="FRT204" s="25"/>
      <c r="FRU204" s="25"/>
      <c r="FRV204" s="25"/>
      <c r="FRW204" s="25"/>
      <c r="FRX204" s="25"/>
      <c r="FRY204" s="25"/>
      <c r="FRZ204" s="25"/>
      <c r="FSA204" s="25"/>
      <c r="FSB204" s="25"/>
      <c r="FSC204" s="25"/>
      <c r="FSD204" s="25"/>
      <c r="FSE204" s="25"/>
      <c r="FSF204" s="25"/>
      <c r="FSG204" s="25"/>
      <c r="FSH204" s="25"/>
      <c r="FSI204" s="25"/>
      <c r="FSJ204" s="25"/>
      <c r="FSK204" s="25"/>
      <c r="FSL204" s="25"/>
      <c r="FSM204" s="25"/>
      <c r="FSN204" s="25"/>
      <c r="FSO204" s="25"/>
      <c r="FSP204" s="25"/>
      <c r="FSQ204" s="25"/>
      <c r="FSR204" s="25"/>
      <c r="FSS204" s="25"/>
      <c r="FST204" s="25"/>
      <c r="FSU204" s="25"/>
      <c r="FSV204" s="25"/>
      <c r="FSW204" s="25"/>
      <c r="FSX204" s="25"/>
      <c r="FSY204" s="25"/>
      <c r="FSZ204" s="25"/>
      <c r="FTA204" s="25"/>
      <c r="FTB204" s="25"/>
      <c r="FTC204" s="25"/>
      <c r="FTD204" s="25"/>
      <c r="FTE204" s="25"/>
      <c r="FTF204" s="25"/>
      <c r="FTG204" s="25"/>
      <c r="FTH204" s="25"/>
      <c r="FTI204" s="25"/>
      <c r="FTJ204" s="25"/>
      <c r="FTK204" s="25"/>
      <c r="FTL204" s="25"/>
      <c r="FTM204" s="25"/>
      <c r="FTN204" s="25"/>
      <c r="FTO204" s="25"/>
      <c r="FTP204" s="25"/>
      <c r="FTQ204" s="25"/>
      <c r="FTR204" s="25"/>
      <c r="FTS204" s="25"/>
      <c r="FTT204" s="25"/>
      <c r="FTU204" s="25"/>
      <c r="FTV204" s="25"/>
      <c r="FTW204" s="25"/>
      <c r="FTX204" s="25"/>
      <c r="FTY204" s="25"/>
      <c r="FTZ204" s="25"/>
      <c r="FUA204" s="25"/>
      <c r="FUB204" s="25"/>
      <c r="FUC204" s="25"/>
      <c r="FUD204" s="25"/>
      <c r="FUE204" s="25"/>
      <c r="FUF204" s="25"/>
      <c r="FUG204" s="25"/>
      <c r="FUH204" s="25"/>
      <c r="FUI204" s="25"/>
      <c r="FUJ204" s="25"/>
      <c r="FUK204" s="25"/>
      <c r="FUL204" s="25"/>
      <c r="FUM204" s="25"/>
      <c r="FUN204" s="25"/>
      <c r="FUO204" s="25"/>
      <c r="FUP204" s="25"/>
      <c r="FUQ204" s="25"/>
      <c r="FUR204" s="25"/>
      <c r="FUS204" s="25"/>
      <c r="FUT204" s="25"/>
      <c r="FUU204" s="25"/>
      <c r="FUV204" s="25"/>
      <c r="FUW204" s="25"/>
      <c r="FUX204" s="25"/>
      <c r="FUY204" s="25"/>
      <c r="FUZ204" s="25"/>
      <c r="FVA204" s="25"/>
      <c r="FVB204" s="25"/>
      <c r="FVC204" s="25"/>
      <c r="FVD204" s="25"/>
      <c r="FVE204" s="25"/>
      <c r="FVF204" s="25"/>
      <c r="FVG204" s="25"/>
      <c r="FVH204" s="25"/>
      <c r="FVI204" s="25"/>
      <c r="FVJ204" s="25"/>
      <c r="FVK204" s="25"/>
      <c r="FVL204" s="25"/>
      <c r="FVM204" s="25"/>
      <c r="FVN204" s="25"/>
      <c r="FVO204" s="25"/>
      <c r="FVP204" s="25"/>
      <c r="FVQ204" s="25"/>
      <c r="FVR204" s="25"/>
      <c r="FVS204" s="25"/>
      <c r="FVT204" s="25"/>
      <c r="FVU204" s="25"/>
      <c r="FVV204" s="25"/>
      <c r="FVW204" s="25"/>
      <c r="FVX204" s="25"/>
      <c r="FVY204" s="25"/>
      <c r="FVZ204" s="25"/>
      <c r="FWA204" s="25"/>
      <c r="FWB204" s="25"/>
      <c r="FWC204" s="25"/>
      <c r="FWD204" s="25"/>
      <c r="FWE204" s="25"/>
      <c r="FWF204" s="25"/>
      <c r="FWG204" s="25"/>
      <c r="FWH204" s="25"/>
      <c r="FWI204" s="25"/>
      <c r="FWJ204" s="25"/>
      <c r="FWK204" s="25"/>
      <c r="FWL204" s="25"/>
      <c r="FWM204" s="25"/>
      <c r="FWN204" s="25"/>
      <c r="FWO204" s="25"/>
      <c r="FWP204" s="25"/>
      <c r="FWQ204" s="25"/>
      <c r="FWR204" s="25"/>
      <c r="FWS204" s="25"/>
      <c r="FWT204" s="25"/>
      <c r="FWU204" s="25"/>
      <c r="FWV204" s="25"/>
      <c r="FWW204" s="25"/>
      <c r="FWX204" s="25"/>
      <c r="FWY204" s="25"/>
      <c r="FWZ204" s="25"/>
      <c r="FXA204" s="25"/>
      <c r="FXB204" s="25"/>
      <c r="FXC204" s="25"/>
      <c r="FXD204" s="25"/>
      <c r="FXE204" s="25"/>
      <c r="FXF204" s="25"/>
      <c r="FXG204" s="25"/>
      <c r="FXH204" s="25"/>
      <c r="FXI204" s="25"/>
      <c r="FXJ204" s="25"/>
      <c r="FXK204" s="25"/>
      <c r="FXL204" s="25"/>
      <c r="FXM204" s="25"/>
      <c r="FXN204" s="25"/>
      <c r="FXO204" s="25"/>
      <c r="FXP204" s="25"/>
      <c r="FXQ204" s="25"/>
      <c r="FXR204" s="25"/>
      <c r="FXS204" s="25"/>
      <c r="FXT204" s="25"/>
      <c r="FXU204" s="25"/>
      <c r="FXV204" s="25"/>
      <c r="FXW204" s="25"/>
      <c r="FXX204" s="25"/>
      <c r="FXY204" s="25"/>
      <c r="FXZ204" s="25"/>
      <c r="FYA204" s="25"/>
      <c r="FYB204" s="25"/>
      <c r="FYC204" s="25"/>
      <c r="FYD204" s="25"/>
      <c r="FYE204" s="25"/>
      <c r="FYF204" s="25"/>
      <c r="FYG204" s="25"/>
      <c r="FYH204" s="25"/>
      <c r="FYI204" s="25"/>
      <c r="FYJ204" s="25"/>
      <c r="FYK204" s="25"/>
      <c r="FYL204" s="25"/>
      <c r="FYM204" s="25"/>
      <c r="FYN204" s="25"/>
      <c r="FYO204" s="25"/>
      <c r="FYP204" s="25"/>
      <c r="FYQ204" s="25"/>
      <c r="FYR204" s="25"/>
      <c r="FYS204" s="25"/>
      <c r="FYT204" s="25"/>
      <c r="FYU204" s="25"/>
      <c r="FYV204" s="25"/>
      <c r="FYW204" s="25"/>
      <c r="FYX204" s="25"/>
      <c r="FYY204" s="25"/>
      <c r="FYZ204" s="25"/>
      <c r="FZA204" s="25"/>
      <c r="FZB204" s="25"/>
      <c r="FZC204" s="25"/>
      <c r="FZD204" s="25"/>
      <c r="FZE204" s="25"/>
      <c r="FZF204" s="25"/>
      <c r="FZG204" s="25"/>
      <c r="FZH204" s="25"/>
      <c r="FZI204" s="25"/>
      <c r="FZJ204" s="25"/>
      <c r="FZK204" s="25"/>
      <c r="FZL204" s="25"/>
      <c r="FZM204" s="25"/>
      <c r="FZN204" s="25"/>
      <c r="FZO204" s="25"/>
      <c r="FZP204" s="25"/>
      <c r="FZQ204" s="25"/>
      <c r="FZR204" s="25"/>
      <c r="FZS204" s="25"/>
      <c r="FZT204" s="25"/>
      <c r="FZU204" s="25"/>
      <c r="FZV204" s="25"/>
      <c r="FZW204" s="25"/>
      <c r="FZX204" s="25"/>
      <c r="FZY204" s="25"/>
      <c r="FZZ204" s="25"/>
      <c r="GAA204" s="25"/>
      <c r="GAB204" s="25"/>
      <c r="GAC204" s="25"/>
      <c r="GAD204" s="25"/>
      <c r="GAE204" s="25"/>
      <c r="GAF204" s="25"/>
      <c r="GAG204" s="25"/>
      <c r="GAH204" s="25"/>
      <c r="GAI204" s="25"/>
      <c r="GAJ204" s="25"/>
      <c r="GAK204" s="25"/>
      <c r="GAL204" s="25"/>
      <c r="GAM204" s="25"/>
      <c r="GAN204" s="25"/>
      <c r="GAO204" s="25"/>
      <c r="GAP204" s="25"/>
      <c r="GAQ204" s="25"/>
      <c r="GAR204" s="25"/>
      <c r="GAS204" s="25"/>
      <c r="GAT204" s="25"/>
      <c r="GAU204" s="25"/>
      <c r="GAV204" s="25"/>
      <c r="GAW204" s="25"/>
      <c r="GAX204" s="25"/>
      <c r="GAY204" s="25"/>
      <c r="GAZ204" s="25"/>
      <c r="GBA204" s="25"/>
      <c r="GBB204" s="25"/>
      <c r="GBC204" s="25"/>
      <c r="GBD204" s="25"/>
      <c r="GBE204" s="25"/>
      <c r="GBF204" s="25"/>
      <c r="GBG204" s="25"/>
      <c r="GBH204" s="25"/>
      <c r="GBI204" s="25"/>
      <c r="GBJ204" s="25"/>
      <c r="GBK204" s="25"/>
      <c r="GBL204" s="25"/>
      <c r="GBM204" s="25"/>
      <c r="GBN204" s="25"/>
      <c r="GBO204" s="25"/>
      <c r="GBP204" s="25"/>
      <c r="GBQ204" s="25"/>
      <c r="GBR204" s="25"/>
      <c r="GBS204" s="25"/>
      <c r="GBT204" s="25"/>
      <c r="GBU204" s="25"/>
      <c r="GBV204" s="25"/>
      <c r="GBW204" s="25"/>
      <c r="GBX204" s="25"/>
      <c r="GBY204" s="25"/>
      <c r="GBZ204" s="25"/>
      <c r="GCA204" s="25"/>
      <c r="GCB204" s="25"/>
      <c r="GCC204" s="25"/>
      <c r="GCD204" s="25"/>
      <c r="GCE204" s="25"/>
      <c r="GCF204" s="25"/>
      <c r="GCG204" s="25"/>
      <c r="GCH204" s="25"/>
      <c r="GCI204" s="25"/>
      <c r="GCJ204" s="25"/>
      <c r="GCK204" s="25"/>
      <c r="GCL204" s="25"/>
      <c r="GCM204" s="25"/>
      <c r="GCN204" s="25"/>
      <c r="GCO204" s="25"/>
      <c r="GCP204" s="25"/>
      <c r="GCQ204" s="25"/>
      <c r="GCR204" s="25"/>
      <c r="GCS204" s="25"/>
      <c r="GCT204" s="25"/>
      <c r="GCU204" s="25"/>
      <c r="GCV204" s="25"/>
      <c r="GCW204" s="25"/>
      <c r="GCX204" s="25"/>
      <c r="GCY204" s="25"/>
      <c r="GCZ204" s="25"/>
      <c r="GDA204" s="25"/>
      <c r="GDB204" s="25"/>
      <c r="GDC204" s="25"/>
      <c r="GDD204" s="25"/>
      <c r="GDE204" s="25"/>
      <c r="GDF204" s="25"/>
      <c r="GDG204" s="25"/>
      <c r="GDH204" s="25"/>
      <c r="GDI204" s="25"/>
      <c r="GDJ204" s="25"/>
      <c r="GDK204" s="25"/>
      <c r="GDL204" s="25"/>
      <c r="GDM204" s="25"/>
      <c r="GDN204" s="25"/>
      <c r="GDO204" s="25"/>
      <c r="GDP204" s="25"/>
      <c r="GDQ204" s="25"/>
      <c r="GDR204" s="25"/>
      <c r="GDS204" s="25"/>
      <c r="GDT204" s="25"/>
      <c r="GDU204" s="25"/>
      <c r="GDV204" s="25"/>
      <c r="GDW204" s="25"/>
      <c r="GDX204" s="25"/>
      <c r="GDY204" s="25"/>
      <c r="GDZ204" s="25"/>
      <c r="GEA204" s="25"/>
      <c r="GEB204" s="25"/>
      <c r="GEC204" s="25"/>
      <c r="GED204" s="25"/>
      <c r="GEE204" s="25"/>
      <c r="GEF204" s="25"/>
      <c r="GEG204" s="25"/>
      <c r="GEH204" s="25"/>
      <c r="GEI204" s="25"/>
      <c r="GEJ204" s="25"/>
      <c r="GEK204" s="25"/>
      <c r="GEL204" s="25"/>
      <c r="GEM204" s="25"/>
      <c r="GEN204" s="25"/>
      <c r="GEO204" s="25"/>
      <c r="GEP204" s="25"/>
      <c r="GEQ204" s="25"/>
      <c r="GER204" s="25"/>
      <c r="GES204" s="25"/>
      <c r="GET204" s="25"/>
      <c r="GEU204" s="25"/>
      <c r="GEV204" s="25"/>
      <c r="GEW204" s="25"/>
      <c r="GEX204" s="25"/>
      <c r="GEY204" s="25"/>
      <c r="GEZ204" s="25"/>
      <c r="GFA204" s="25"/>
      <c r="GFB204" s="25"/>
      <c r="GFC204" s="25"/>
      <c r="GFD204" s="25"/>
      <c r="GFE204" s="25"/>
      <c r="GFF204" s="25"/>
      <c r="GFG204" s="25"/>
      <c r="GFH204" s="25"/>
      <c r="GFI204" s="25"/>
      <c r="GFJ204" s="25"/>
      <c r="GFK204" s="25"/>
      <c r="GFL204" s="25"/>
      <c r="GFM204" s="25"/>
      <c r="GFN204" s="25"/>
      <c r="GFO204" s="25"/>
      <c r="GFP204" s="25"/>
      <c r="GFQ204" s="25"/>
      <c r="GFR204" s="25"/>
      <c r="GFS204" s="25"/>
      <c r="GFT204" s="25"/>
      <c r="GFU204" s="25"/>
      <c r="GFV204" s="25"/>
      <c r="GFW204" s="25"/>
      <c r="GFX204" s="25"/>
      <c r="GFY204" s="25"/>
      <c r="GFZ204" s="25"/>
      <c r="GGA204" s="25"/>
      <c r="GGB204" s="25"/>
      <c r="GGC204" s="25"/>
      <c r="GGD204" s="25"/>
      <c r="GGE204" s="25"/>
      <c r="GGF204" s="25"/>
      <c r="GGG204" s="25"/>
      <c r="GGH204" s="25"/>
      <c r="GGI204" s="25"/>
      <c r="GGJ204" s="25"/>
      <c r="GGK204" s="25"/>
      <c r="GGL204" s="25"/>
      <c r="GGM204" s="25"/>
      <c r="GGN204" s="25"/>
      <c r="GGO204" s="25"/>
      <c r="GGP204" s="25"/>
      <c r="GGQ204" s="25"/>
      <c r="GGR204" s="25"/>
      <c r="GGS204" s="25"/>
      <c r="GGT204" s="25"/>
      <c r="GGU204" s="25"/>
      <c r="GGV204" s="25"/>
      <c r="GGW204" s="25"/>
      <c r="GGX204" s="25"/>
      <c r="GGY204" s="25"/>
      <c r="GGZ204" s="25"/>
      <c r="GHA204" s="25"/>
      <c r="GHB204" s="25"/>
      <c r="GHC204" s="25"/>
      <c r="GHD204" s="25"/>
      <c r="GHE204" s="25"/>
      <c r="GHF204" s="25"/>
      <c r="GHG204" s="25"/>
      <c r="GHH204" s="25"/>
      <c r="GHI204" s="25"/>
      <c r="GHJ204" s="25"/>
      <c r="GHK204" s="25"/>
      <c r="GHL204" s="25"/>
      <c r="GHM204" s="25"/>
      <c r="GHN204" s="25"/>
      <c r="GHO204" s="25"/>
      <c r="GHP204" s="25"/>
      <c r="GHQ204" s="25"/>
      <c r="GHR204" s="25"/>
      <c r="GHS204" s="25"/>
      <c r="GHT204" s="25"/>
      <c r="GHU204" s="25"/>
      <c r="GHV204" s="25"/>
      <c r="GHW204" s="25"/>
      <c r="GHX204" s="25"/>
      <c r="GHY204" s="25"/>
      <c r="GHZ204" s="25"/>
      <c r="GIA204" s="25"/>
      <c r="GIB204" s="25"/>
      <c r="GIC204" s="25"/>
      <c r="GID204" s="25"/>
      <c r="GIE204" s="25"/>
      <c r="GIF204" s="25"/>
      <c r="GIG204" s="25"/>
      <c r="GIH204" s="25"/>
      <c r="GII204" s="25"/>
      <c r="GIJ204" s="25"/>
      <c r="GIK204" s="25"/>
      <c r="GIL204" s="25"/>
      <c r="GIM204" s="25"/>
      <c r="GIN204" s="25"/>
      <c r="GIO204" s="25"/>
      <c r="GIP204" s="25"/>
      <c r="GIQ204" s="25"/>
      <c r="GIR204" s="25"/>
      <c r="GIS204" s="25"/>
      <c r="GIT204" s="25"/>
      <c r="GIU204" s="25"/>
      <c r="GIV204" s="25"/>
      <c r="GIW204" s="25"/>
      <c r="GIX204" s="25"/>
      <c r="GIY204" s="25"/>
      <c r="GIZ204" s="25"/>
      <c r="GJA204" s="25"/>
      <c r="GJB204" s="25"/>
      <c r="GJC204" s="25"/>
      <c r="GJD204" s="25"/>
      <c r="GJE204" s="25"/>
      <c r="GJF204" s="25"/>
      <c r="GJG204" s="25"/>
      <c r="GJH204" s="25"/>
      <c r="GJI204" s="25"/>
      <c r="GJJ204" s="25"/>
      <c r="GJK204" s="25"/>
      <c r="GJL204" s="25"/>
      <c r="GJM204" s="25"/>
      <c r="GJN204" s="25"/>
      <c r="GJO204" s="25"/>
      <c r="GJP204" s="25"/>
      <c r="GJQ204" s="25"/>
      <c r="GJR204" s="25"/>
      <c r="GJS204" s="25"/>
      <c r="GJT204" s="25"/>
      <c r="GJU204" s="25"/>
      <c r="GJV204" s="25"/>
      <c r="GJW204" s="25"/>
      <c r="GJX204" s="25"/>
      <c r="GJY204" s="25"/>
      <c r="GJZ204" s="25"/>
      <c r="GKA204" s="25"/>
      <c r="GKB204" s="25"/>
      <c r="GKC204" s="25"/>
      <c r="GKD204" s="25"/>
      <c r="GKE204" s="25"/>
      <c r="GKF204" s="25"/>
      <c r="GKG204" s="25"/>
      <c r="GKH204" s="25"/>
      <c r="GKI204" s="25"/>
      <c r="GKJ204" s="25"/>
      <c r="GKK204" s="25"/>
      <c r="GKL204" s="25"/>
      <c r="GKM204" s="25"/>
      <c r="GKN204" s="25"/>
      <c r="GKO204" s="25"/>
      <c r="GKP204" s="25"/>
      <c r="GKQ204" s="25"/>
      <c r="GKR204" s="25"/>
      <c r="GKS204" s="25"/>
      <c r="GKT204" s="25"/>
      <c r="GKU204" s="25"/>
      <c r="GKV204" s="25"/>
      <c r="GKW204" s="25"/>
      <c r="GKX204" s="25"/>
      <c r="GKY204" s="25"/>
      <c r="GKZ204" s="25"/>
      <c r="GLA204" s="25"/>
      <c r="GLB204" s="25"/>
      <c r="GLC204" s="25"/>
      <c r="GLD204" s="25"/>
      <c r="GLE204" s="25"/>
      <c r="GLF204" s="25"/>
      <c r="GLG204" s="25"/>
      <c r="GLH204" s="25"/>
      <c r="GLI204" s="25"/>
      <c r="GLJ204" s="25"/>
      <c r="GLK204" s="25"/>
      <c r="GLL204" s="25"/>
      <c r="GLM204" s="25"/>
      <c r="GLN204" s="25"/>
      <c r="GLO204" s="25"/>
      <c r="GLP204" s="25"/>
      <c r="GLQ204" s="25"/>
      <c r="GLR204" s="25"/>
      <c r="GLS204" s="25"/>
      <c r="GLT204" s="25"/>
      <c r="GLU204" s="25"/>
      <c r="GLV204" s="25"/>
      <c r="GLW204" s="25"/>
      <c r="GLX204" s="25"/>
      <c r="GLY204" s="25"/>
      <c r="GLZ204" s="25"/>
      <c r="GMA204" s="25"/>
      <c r="GMB204" s="25"/>
      <c r="GMC204" s="25"/>
      <c r="GMD204" s="25"/>
      <c r="GME204" s="25"/>
      <c r="GMF204" s="25"/>
      <c r="GMG204" s="25"/>
      <c r="GMH204" s="25"/>
      <c r="GMI204" s="25"/>
      <c r="GMJ204" s="25"/>
      <c r="GMK204" s="25"/>
      <c r="GML204" s="25"/>
      <c r="GMM204" s="25"/>
      <c r="GMN204" s="25"/>
      <c r="GMO204" s="25"/>
      <c r="GMP204" s="25"/>
      <c r="GMQ204" s="25"/>
      <c r="GMR204" s="25"/>
      <c r="GMS204" s="25"/>
      <c r="GMT204" s="25"/>
      <c r="GMU204" s="25"/>
      <c r="GMV204" s="25"/>
      <c r="GMW204" s="25"/>
      <c r="GMX204" s="25"/>
      <c r="GMY204" s="25"/>
      <c r="GMZ204" s="25"/>
      <c r="GNA204" s="25"/>
      <c r="GNB204" s="25"/>
      <c r="GNC204" s="25"/>
      <c r="GND204" s="25"/>
      <c r="GNE204" s="25"/>
      <c r="GNF204" s="25"/>
      <c r="GNG204" s="25"/>
      <c r="GNH204" s="25"/>
      <c r="GNI204" s="25"/>
      <c r="GNJ204" s="25"/>
      <c r="GNK204" s="25"/>
      <c r="GNL204" s="25"/>
      <c r="GNM204" s="25"/>
      <c r="GNN204" s="25"/>
      <c r="GNO204" s="25"/>
      <c r="GNP204" s="25"/>
      <c r="GNQ204" s="25"/>
      <c r="GNR204" s="25"/>
      <c r="GNS204" s="25"/>
      <c r="GNT204" s="25"/>
      <c r="GNU204" s="25"/>
      <c r="GNV204" s="25"/>
      <c r="GNW204" s="25"/>
      <c r="GNX204" s="25"/>
      <c r="GNY204" s="25"/>
      <c r="GNZ204" s="25"/>
      <c r="GOA204" s="25"/>
      <c r="GOB204" s="25"/>
      <c r="GOC204" s="25"/>
      <c r="GOD204" s="25"/>
      <c r="GOE204" s="25"/>
      <c r="GOF204" s="25"/>
      <c r="GOG204" s="25"/>
      <c r="GOH204" s="25"/>
      <c r="GOI204" s="25"/>
      <c r="GOJ204" s="25"/>
      <c r="GOK204" s="25"/>
      <c r="GOL204" s="25"/>
      <c r="GOM204" s="25"/>
      <c r="GON204" s="25"/>
      <c r="GOO204" s="25"/>
      <c r="GOP204" s="25"/>
      <c r="GOQ204" s="25"/>
      <c r="GOR204" s="25"/>
      <c r="GOS204" s="25"/>
      <c r="GOT204" s="25"/>
      <c r="GOU204" s="25"/>
      <c r="GOV204" s="25"/>
      <c r="GOW204" s="25"/>
      <c r="GOX204" s="25"/>
      <c r="GOY204" s="25"/>
      <c r="GOZ204" s="25"/>
      <c r="GPA204" s="25"/>
      <c r="GPB204" s="25"/>
      <c r="GPC204" s="25"/>
      <c r="GPD204" s="25"/>
      <c r="GPE204" s="25"/>
      <c r="GPF204" s="25"/>
      <c r="GPG204" s="25"/>
      <c r="GPH204" s="25"/>
      <c r="GPI204" s="25"/>
      <c r="GPJ204" s="25"/>
      <c r="GPK204" s="25"/>
      <c r="GPL204" s="25"/>
      <c r="GPM204" s="25"/>
      <c r="GPN204" s="25"/>
      <c r="GPO204" s="25"/>
      <c r="GPP204" s="25"/>
      <c r="GPQ204" s="25"/>
      <c r="GPR204" s="25"/>
      <c r="GPS204" s="25"/>
      <c r="GPT204" s="25"/>
      <c r="GPU204" s="25"/>
      <c r="GPV204" s="25"/>
      <c r="GPW204" s="25"/>
      <c r="GPX204" s="25"/>
      <c r="GPY204" s="25"/>
      <c r="GPZ204" s="25"/>
      <c r="GQA204" s="25"/>
      <c r="GQB204" s="25"/>
      <c r="GQC204" s="25"/>
      <c r="GQD204" s="25"/>
      <c r="GQE204" s="25"/>
      <c r="GQF204" s="25"/>
      <c r="GQG204" s="25"/>
      <c r="GQH204" s="25"/>
      <c r="GQI204" s="25"/>
      <c r="GQJ204" s="25"/>
      <c r="GQK204" s="25"/>
      <c r="GQL204" s="25"/>
      <c r="GQM204" s="25"/>
      <c r="GQN204" s="25"/>
      <c r="GQO204" s="25"/>
      <c r="GQP204" s="25"/>
      <c r="GQQ204" s="25"/>
      <c r="GQR204" s="25"/>
      <c r="GQS204" s="25"/>
      <c r="GQT204" s="25"/>
      <c r="GQU204" s="25"/>
      <c r="GQV204" s="25"/>
      <c r="GQW204" s="25"/>
      <c r="GQX204" s="25"/>
      <c r="GQY204" s="25"/>
      <c r="GQZ204" s="25"/>
      <c r="GRA204" s="25"/>
      <c r="GRB204" s="25"/>
      <c r="GRC204" s="25"/>
      <c r="GRD204" s="25"/>
      <c r="GRE204" s="25"/>
      <c r="GRF204" s="25"/>
      <c r="GRG204" s="25"/>
      <c r="GRH204" s="25"/>
      <c r="GRI204" s="25"/>
      <c r="GRJ204" s="25"/>
      <c r="GRK204" s="25"/>
      <c r="GRL204" s="25"/>
      <c r="GRM204" s="25"/>
      <c r="GRN204" s="25"/>
      <c r="GRO204" s="25"/>
      <c r="GRP204" s="25"/>
      <c r="GRQ204" s="25"/>
      <c r="GRR204" s="25"/>
      <c r="GRS204" s="25"/>
      <c r="GRT204" s="25"/>
      <c r="GRU204" s="25"/>
      <c r="GRV204" s="25"/>
      <c r="GRW204" s="25"/>
      <c r="GRX204" s="25"/>
      <c r="GRY204" s="25"/>
      <c r="GRZ204" s="25"/>
      <c r="GSA204" s="25"/>
      <c r="GSB204" s="25"/>
      <c r="GSC204" s="25"/>
      <c r="GSD204" s="25"/>
      <c r="GSE204" s="25"/>
      <c r="GSF204" s="25"/>
      <c r="GSG204" s="25"/>
      <c r="GSH204" s="25"/>
      <c r="GSI204" s="25"/>
      <c r="GSJ204" s="25"/>
      <c r="GSK204" s="25"/>
      <c r="GSL204" s="25"/>
      <c r="GSM204" s="25"/>
      <c r="GSN204" s="25"/>
      <c r="GSO204" s="25"/>
      <c r="GSP204" s="25"/>
      <c r="GSQ204" s="25"/>
      <c r="GSR204" s="25"/>
      <c r="GSS204" s="25"/>
      <c r="GST204" s="25"/>
      <c r="GSU204" s="25"/>
      <c r="GSV204" s="25"/>
      <c r="GSW204" s="25"/>
      <c r="GSX204" s="25"/>
      <c r="GSY204" s="25"/>
      <c r="GSZ204" s="25"/>
      <c r="GTA204" s="25"/>
      <c r="GTB204" s="25"/>
      <c r="GTC204" s="25"/>
      <c r="GTD204" s="25"/>
      <c r="GTE204" s="25"/>
      <c r="GTF204" s="25"/>
      <c r="GTG204" s="25"/>
      <c r="GTH204" s="25"/>
      <c r="GTI204" s="25"/>
      <c r="GTJ204" s="25"/>
      <c r="GTK204" s="25"/>
      <c r="GTL204" s="25"/>
      <c r="GTM204" s="25"/>
      <c r="GTN204" s="25"/>
      <c r="GTO204" s="25"/>
      <c r="GTP204" s="25"/>
      <c r="GTQ204" s="25"/>
      <c r="GTR204" s="25"/>
      <c r="GTS204" s="25"/>
      <c r="GTT204" s="25"/>
      <c r="GTU204" s="25"/>
      <c r="GTV204" s="25"/>
      <c r="GTW204" s="25"/>
      <c r="GTX204" s="25"/>
      <c r="GTY204" s="25"/>
      <c r="GTZ204" s="25"/>
      <c r="GUA204" s="25"/>
      <c r="GUB204" s="25"/>
      <c r="GUC204" s="25"/>
      <c r="GUD204" s="25"/>
      <c r="GUE204" s="25"/>
      <c r="GUF204" s="25"/>
      <c r="GUG204" s="25"/>
      <c r="GUH204" s="25"/>
      <c r="GUI204" s="25"/>
      <c r="GUJ204" s="25"/>
      <c r="GUK204" s="25"/>
      <c r="GUL204" s="25"/>
      <c r="GUM204" s="25"/>
      <c r="GUN204" s="25"/>
      <c r="GUO204" s="25"/>
      <c r="GUP204" s="25"/>
      <c r="GUQ204" s="25"/>
      <c r="GUR204" s="25"/>
      <c r="GUS204" s="25"/>
      <c r="GUT204" s="25"/>
      <c r="GUU204" s="25"/>
      <c r="GUV204" s="25"/>
      <c r="GUW204" s="25"/>
      <c r="GUX204" s="25"/>
      <c r="GUY204" s="25"/>
      <c r="GUZ204" s="25"/>
      <c r="GVA204" s="25"/>
      <c r="GVB204" s="25"/>
      <c r="GVC204" s="25"/>
      <c r="GVD204" s="25"/>
      <c r="GVE204" s="25"/>
      <c r="GVF204" s="25"/>
      <c r="GVG204" s="25"/>
      <c r="GVH204" s="25"/>
      <c r="GVI204" s="25"/>
      <c r="GVJ204" s="25"/>
      <c r="GVK204" s="25"/>
      <c r="GVL204" s="25"/>
      <c r="GVM204" s="25"/>
      <c r="GVN204" s="25"/>
      <c r="GVO204" s="25"/>
      <c r="GVP204" s="25"/>
      <c r="GVQ204" s="25"/>
      <c r="GVR204" s="25"/>
      <c r="GVS204" s="25"/>
      <c r="GVT204" s="25"/>
      <c r="GVU204" s="25"/>
      <c r="GVV204" s="25"/>
      <c r="GVW204" s="25"/>
      <c r="GVX204" s="25"/>
      <c r="GVY204" s="25"/>
      <c r="GVZ204" s="25"/>
      <c r="GWA204" s="25"/>
      <c r="GWB204" s="25"/>
      <c r="GWC204" s="25"/>
      <c r="GWD204" s="25"/>
      <c r="GWE204" s="25"/>
      <c r="GWF204" s="25"/>
      <c r="GWG204" s="25"/>
      <c r="GWH204" s="25"/>
      <c r="GWI204" s="25"/>
      <c r="GWJ204" s="25"/>
      <c r="GWK204" s="25"/>
      <c r="GWL204" s="25"/>
      <c r="GWM204" s="25"/>
      <c r="GWN204" s="25"/>
      <c r="GWO204" s="25"/>
      <c r="GWP204" s="25"/>
      <c r="GWQ204" s="25"/>
      <c r="GWR204" s="25"/>
      <c r="GWS204" s="25"/>
      <c r="GWT204" s="25"/>
      <c r="GWU204" s="25"/>
      <c r="GWV204" s="25"/>
      <c r="GWW204" s="25"/>
      <c r="GWX204" s="25"/>
      <c r="GWY204" s="25"/>
      <c r="GWZ204" s="25"/>
      <c r="GXA204" s="25"/>
      <c r="GXB204" s="25"/>
      <c r="GXC204" s="25"/>
      <c r="GXD204" s="25"/>
      <c r="GXE204" s="25"/>
      <c r="GXF204" s="25"/>
      <c r="GXG204" s="25"/>
      <c r="GXH204" s="25"/>
      <c r="GXI204" s="25"/>
      <c r="GXJ204" s="25"/>
      <c r="GXK204" s="25"/>
      <c r="GXL204" s="25"/>
      <c r="GXM204" s="25"/>
      <c r="GXN204" s="25"/>
      <c r="GXO204" s="25"/>
      <c r="GXP204" s="25"/>
      <c r="GXQ204" s="25"/>
      <c r="GXR204" s="25"/>
      <c r="GXS204" s="25"/>
      <c r="GXT204" s="25"/>
      <c r="GXU204" s="25"/>
      <c r="GXV204" s="25"/>
      <c r="GXW204" s="25"/>
      <c r="GXX204" s="25"/>
      <c r="GXY204" s="25"/>
      <c r="GXZ204" s="25"/>
      <c r="GYA204" s="25"/>
      <c r="GYB204" s="25"/>
      <c r="GYC204" s="25"/>
      <c r="GYD204" s="25"/>
      <c r="GYE204" s="25"/>
      <c r="GYF204" s="25"/>
      <c r="GYG204" s="25"/>
      <c r="GYH204" s="25"/>
      <c r="GYI204" s="25"/>
      <c r="GYJ204" s="25"/>
      <c r="GYK204" s="25"/>
      <c r="GYL204" s="25"/>
      <c r="GYM204" s="25"/>
      <c r="GYN204" s="25"/>
      <c r="GYO204" s="25"/>
      <c r="GYP204" s="25"/>
      <c r="GYQ204" s="25"/>
      <c r="GYR204" s="25"/>
      <c r="GYS204" s="25"/>
      <c r="GYT204" s="25"/>
      <c r="GYU204" s="25"/>
      <c r="GYV204" s="25"/>
      <c r="GYW204" s="25"/>
      <c r="GYX204" s="25"/>
      <c r="GYY204" s="25"/>
      <c r="GYZ204" s="25"/>
      <c r="GZA204" s="25"/>
      <c r="GZB204" s="25"/>
      <c r="GZC204" s="25"/>
      <c r="GZD204" s="25"/>
      <c r="GZE204" s="25"/>
      <c r="GZF204" s="25"/>
      <c r="GZG204" s="25"/>
      <c r="GZH204" s="25"/>
      <c r="GZI204" s="25"/>
      <c r="GZJ204" s="25"/>
      <c r="GZK204" s="25"/>
      <c r="GZL204" s="25"/>
      <c r="GZM204" s="25"/>
      <c r="GZN204" s="25"/>
      <c r="GZO204" s="25"/>
      <c r="GZP204" s="25"/>
      <c r="GZQ204" s="25"/>
      <c r="GZR204" s="25"/>
      <c r="GZS204" s="25"/>
      <c r="GZT204" s="25"/>
      <c r="GZU204" s="25"/>
      <c r="GZV204" s="25"/>
      <c r="GZW204" s="25"/>
      <c r="GZX204" s="25"/>
      <c r="GZY204" s="25"/>
      <c r="GZZ204" s="25"/>
      <c r="HAA204" s="25"/>
      <c r="HAB204" s="25"/>
      <c r="HAC204" s="25"/>
      <c r="HAD204" s="25"/>
      <c r="HAE204" s="25"/>
      <c r="HAF204" s="25"/>
      <c r="HAG204" s="25"/>
      <c r="HAH204" s="25"/>
      <c r="HAI204" s="25"/>
      <c r="HAJ204" s="25"/>
      <c r="HAK204" s="25"/>
      <c r="HAL204" s="25"/>
      <c r="HAM204" s="25"/>
      <c r="HAN204" s="25"/>
      <c r="HAO204" s="25"/>
      <c r="HAP204" s="25"/>
      <c r="HAQ204" s="25"/>
      <c r="HAR204" s="25"/>
      <c r="HAS204" s="25"/>
      <c r="HAT204" s="25"/>
      <c r="HAU204" s="25"/>
      <c r="HAV204" s="25"/>
      <c r="HAW204" s="25"/>
      <c r="HAX204" s="25"/>
      <c r="HAY204" s="25"/>
      <c r="HAZ204" s="25"/>
      <c r="HBA204" s="25"/>
      <c r="HBB204" s="25"/>
      <c r="HBC204" s="25"/>
      <c r="HBD204" s="25"/>
      <c r="HBE204" s="25"/>
      <c r="HBF204" s="25"/>
      <c r="HBG204" s="25"/>
      <c r="HBH204" s="25"/>
      <c r="HBI204" s="25"/>
      <c r="HBJ204" s="25"/>
      <c r="HBK204" s="25"/>
      <c r="HBL204" s="25"/>
      <c r="HBM204" s="25"/>
      <c r="HBN204" s="25"/>
      <c r="HBO204" s="25"/>
      <c r="HBP204" s="25"/>
      <c r="HBQ204" s="25"/>
      <c r="HBR204" s="25"/>
      <c r="HBS204" s="25"/>
      <c r="HBT204" s="25"/>
      <c r="HBU204" s="25"/>
      <c r="HBV204" s="25"/>
      <c r="HBW204" s="25"/>
      <c r="HBX204" s="25"/>
      <c r="HBY204" s="25"/>
      <c r="HBZ204" s="25"/>
      <c r="HCA204" s="25"/>
      <c r="HCB204" s="25"/>
      <c r="HCC204" s="25"/>
      <c r="HCD204" s="25"/>
      <c r="HCE204" s="25"/>
      <c r="HCF204" s="25"/>
      <c r="HCG204" s="25"/>
      <c r="HCH204" s="25"/>
      <c r="HCI204" s="25"/>
      <c r="HCJ204" s="25"/>
      <c r="HCK204" s="25"/>
      <c r="HCL204" s="25"/>
      <c r="HCM204" s="25"/>
      <c r="HCN204" s="25"/>
      <c r="HCO204" s="25"/>
      <c r="HCP204" s="25"/>
      <c r="HCQ204" s="25"/>
      <c r="HCR204" s="25"/>
      <c r="HCS204" s="25"/>
      <c r="HCT204" s="25"/>
      <c r="HCU204" s="25"/>
      <c r="HCV204" s="25"/>
      <c r="HCW204" s="25"/>
      <c r="HCX204" s="25"/>
      <c r="HCY204" s="25"/>
      <c r="HCZ204" s="25"/>
      <c r="HDA204" s="25"/>
      <c r="HDB204" s="25"/>
      <c r="HDC204" s="25"/>
      <c r="HDD204" s="25"/>
      <c r="HDE204" s="25"/>
      <c r="HDF204" s="25"/>
      <c r="HDG204" s="25"/>
      <c r="HDH204" s="25"/>
      <c r="HDI204" s="25"/>
      <c r="HDJ204" s="25"/>
      <c r="HDK204" s="25"/>
      <c r="HDL204" s="25"/>
      <c r="HDM204" s="25"/>
      <c r="HDN204" s="25"/>
      <c r="HDO204" s="25"/>
      <c r="HDP204" s="25"/>
      <c r="HDQ204" s="25"/>
      <c r="HDR204" s="25"/>
      <c r="HDS204" s="25"/>
      <c r="HDT204" s="25"/>
      <c r="HDU204" s="25"/>
      <c r="HDV204" s="25"/>
      <c r="HDW204" s="25"/>
      <c r="HDX204" s="25"/>
      <c r="HDY204" s="25"/>
      <c r="HDZ204" s="25"/>
      <c r="HEA204" s="25"/>
      <c r="HEB204" s="25"/>
      <c r="HEC204" s="25"/>
      <c r="HED204" s="25"/>
      <c r="HEE204" s="25"/>
      <c r="HEF204" s="25"/>
      <c r="HEG204" s="25"/>
      <c r="HEH204" s="25"/>
      <c r="HEI204" s="25"/>
      <c r="HEJ204" s="25"/>
      <c r="HEK204" s="25"/>
      <c r="HEL204" s="25"/>
      <c r="HEM204" s="25"/>
      <c r="HEN204" s="25"/>
      <c r="HEO204" s="25"/>
      <c r="HEP204" s="25"/>
      <c r="HEQ204" s="25"/>
      <c r="HER204" s="25"/>
      <c r="HES204" s="25"/>
      <c r="HET204" s="25"/>
      <c r="HEU204" s="25"/>
      <c r="HEV204" s="25"/>
      <c r="HEW204" s="25"/>
      <c r="HEX204" s="25"/>
      <c r="HEY204" s="25"/>
      <c r="HEZ204" s="25"/>
      <c r="HFA204" s="25"/>
      <c r="HFB204" s="25"/>
      <c r="HFC204" s="25"/>
      <c r="HFD204" s="25"/>
      <c r="HFE204" s="25"/>
      <c r="HFF204" s="25"/>
      <c r="HFG204" s="25"/>
      <c r="HFH204" s="25"/>
      <c r="HFI204" s="25"/>
      <c r="HFJ204" s="25"/>
      <c r="HFK204" s="25"/>
      <c r="HFL204" s="25"/>
      <c r="HFM204" s="25"/>
      <c r="HFN204" s="25"/>
      <c r="HFO204" s="25"/>
      <c r="HFP204" s="25"/>
      <c r="HFQ204" s="25"/>
      <c r="HFR204" s="25"/>
      <c r="HFS204" s="25"/>
      <c r="HFT204" s="25"/>
      <c r="HFU204" s="25"/>
      <c r="HFV204" s="25"/>
      <c r="HFW204" s="25"/>
      <c r="HFX204" s="25"/>
      <c r="HFY204" s="25"/>
      <c r="HFZ204" s="25"/>
      <c r="HGA204" s="25"/>
      <c r="HGB204" s="25"/>
      <c r="HGC204" s="25"/>
      <c r="HGD204" s="25"/>
      <c r="HGE204" s="25"/>
      <c r="HGF204" s="25"/>
      <c r="HGG204" s="25"/>
      <c r="HGH204" s="25"/>
      <c r="HGI204" s="25"/>
      <c r="HGJ204" s="25"/>
      <c r="HGK204" s="25"/>
      <c r="HGL204" s="25"/>
      <c r="HGM204" s="25"/>
      <c r="HGN204" s="25"/>
      <c r="HGO204" s="25"/>
      <c r="HGP204" s="25"/>
      <c r="HGQ204" s="25"/>
      <c r="HGR204" s="25"/>
      <c r="HGS204" s="25"/>
      <c r="HGT204" s="25"/>
      <c r="HGU204" s="25"/>
      <c r="HGV204" s="25"/>
      <c r="HGW204" s="25"/>
      <c r="HGX204" s="25"/>
      <c r="HGY204" s="25"/>
      <c r="HGZ204" s="25"/>
      <c r="HHA204" s="25"/>
      <c r="HHB204" s="25"/>
      <c r="HHC204" s="25"/>
      <c r="HHD204" s="25"/>
      <c r="HHE204" s="25"/>
      <c r="HHF204" s="25"/>
      <c r="HHG204" s="25"/>
      <c r="HHH204" s="25"/>
      <c r="HHI204" s="25"/>
      <c r="HHJ204" s="25"/>
      <c r="HHK204" s="25"/>
      <c r="HHL204" s="25"/>
      <c r="HHM204" s="25"/>
      <c r="HHN204" s="25"/>
      <c r="HHO204" s="25"/>
      <c r="HHP204" s="25"/>
      <c r="HHQ204" s="25"/>
      <c r="HHR204" s="25"/>
      <c r="HHS204" s="25"/>
      <c r="HHT204" s="25"/>
      <c r="HHU204" s="25"/>
      <c r="HHV204" s="25"/>
      <c r="HHW204" s="25"/>
      <c r="HHX204" s="25"/>
      <c r="HHY204" s="25"/>
      <c r="HHZ204" s="25"/>
      <c r="HIA204" s="25"/>
      <c r="HIB204" s="25"/>
      <c r="HIC204" s="25"/>
      <c r="HID204" s="25"/>
      <c r="HIE204" s="25"/>
      <c r="HIF204" s="25"/>
      <c r="HIG204" s="25"/>
      <c r="HIH204" s="25"/>
      <c r="HII204" s="25"/>
      <c r="HIJ204" s="25"/>
      <c r="HIK204" s="25"/>
      <c r="HIL204" s="25"/>
      <c r="HIM204" s="25"/>
      <c r="HIN204" s="25"/>
      <c r="HIO204" s="25"/>
      <c r="HIP204" s="25"/>
      <c r="HIQ204" s="25"/>
      <c r="HIR204" s="25"/>
      <c r="HIS204" s="25"/>
      <c r="HIT204" s="25"/>
      <c r="HIU204" s="25"/>
      <c r="HIV204" s="25"/>
      <c r="HIW204" s="25"/>
      <c r="HIX204" s="25"/>
      <c r="HIY204" s="25"/>
      <c r="HIZ204" s="25"/>
      <c r="HJA204" s="25"/>
      <c r="HJB204" s="25"/>
      <c r="HJC204" s="25"/>
      <c r="HJD204" s="25"/>
      <c r="HJE204" s="25"/>
      <c r="HJF204" s="25"/>
      <c r="HJG204" s="25"/>
      <c r="HJH204" s="25"/>
      <c r="HJI204" s="25"/>
      <c r="HJJ204" s="25"/>
      <c r="HJK204" s="25"/>
      <c r="HJL204" s="25"/>
      <c r="HJM204" s="25"/>
      <c r="HJN204" s="25"/>
      <c r="HJO204" s="25"/>
      <c r="HJP204" s="25"/>
      <c r="HJQ204" s="25"/>
      <c r="HJR204" s="25"/>
      <c r="HJS204" s="25"/>
      <c r="HJT204" s="25"/>
      <c r="HJU204" s="25"/>
      <c r="HJV204" s="25"/>
      <c r="HJW204" s="25"/>
      <c r="HJX204" s="25"/>
      <c r="HJY204" s="25"/>
      <c r="HJZ204" s="25"/>
      <c r="HKA204" s="25"/>
      <c r="HKB204" s="25"/>
      <c r="HKC204" s="25"/>
      <c r="HKD204" s="25"/>
      <c r="HKE204" s="25"/>
      <c r="HKF204" s="25"/>
      <c r="HKG204" s="25"/>
      <c r="HKH204" s="25"/>
      <c r="HKI204" s="25"/>
      <c r="HKJ204" s="25"/>
      <c r="HKK204" s="25"/>
      <c r="HKL204" s="25"/>
      <c r="HKM204" s="25"/>
      <c r="HKN204" s="25"/>
      <c r="HKO204" s="25"/>
      <c r="HKP204" s="25"/>
      <c r="HKQ204" s="25"/>
      <c r="HKR204" s="25"/>
      <c r="HKS204" s="25"/>
      <c r="HKT204" s="25"/>
      <c r="HKU204" s="25"/>
      <c r="HKV204" s="25"/>
      <c r="HKW204" s="25"/>
      <c r="HKX204" s="25"/>
      <c r="HKY204" s="25"/>
      <c r="HKZ204" s="25"/>
      <c r="HLA204" s="25"/>
      <c r="HLB204" s="25"/>
      <c r="HLC204" s="25"/>
      <c r="HLD204" s="25"/>
      <c r="HLE204" s="25"/>
      <c r="HLF204" s="25"/>
      <c r="HLG204" s="25"/>
      <c r="HLH204" s="25"/>
      <c r="HLI204" s="25"/>
      <c r="HLJ204" s="25"/>
      <c r="HLK204" s="25"/>
      <c r="HLL204" s="25"/>
      <c r="HLM204" s="25"/>
      <c r="HLN204" s="25"/>
      <c r="HLO204" s="25"/>
      <c r="HLP204" s="25"/>
      <c r="HLQ204" s="25"/>
      <c r="HLR204" s="25"/>
      <c r="HLS204" s="25"/>
      <c r="HLT204" s="25"/>
      <c r="HLU204" s="25"/>
      <c r="HLV204" s="25"/>
      <c r="HLW204" s="25"/>
      <c r="HLX204" s="25"/>
      <c r="HLY204" s="25"/>
      <c r="HLZ204" s="25"/>
      <c r="HMA204" s="25"/>
      <c r="HMB204" s="25"/>
      <c r="HMC204" s="25"/>
      <c r="HMD204" s="25"/>
      <c r="HME204" s="25"/>
      <c r="HMF204" s="25"/>
      <c r="HMG204" s="25"/>
      <c r="HMH204" s="25"/>
      <c r="HMI204" s="25"/>
      <c r="HMJ204" s="25"/>
      <c r="HMK204" s="25"/>
      <c r="HML204" s="25"/>
      <c r="HMM204" s="25"/>
      <c r="HMN204" s="25"/>
      <c r="HMO204" s="25"/>
      <c r="HMP204" s="25"/>
      <c r="HMQ204" s="25"/>
      <c r="HMR204" s="25"/>
      <c r="HMS204" s="25"/>
      <c r="HMT204" s="25"/>
      <c r="HMU204" s="25"/>
      <c r="HMV204" s="25"/>
      <c r="HMW204" s="25"/>
      <c r="HMX204" s="25"/>
      <c r="HMY204" s="25"/>
      <c r="HMZ204" s="25"/>
      <c r="HNA204" s="25"/>
      <c r="HNB204" s="25"/>
      <c r="HNC204" s="25"/>
      <c r="HND204" s="25"/>
      <c r="HNE204" s="25"/>
      <c r="HNF204" s="25"/>
      <c r="HNG204" s="25"/>
      <c r="HNH204" s="25"/>
      <c r="HNI204" s="25"/>
      <c r="HNJ204" s="25"/>
      <c r="HNK204" s="25"/>
      <c r="HNL204" s="25"/>
      <c r="HNM204" s="25"/>
      <c r="HNN204" s="25"/>
      <c r="HNO204" s="25"/>
      <c r="HNP204" s="25"/>
      <c r="HNQ204" s="25"/>
      <c r="HNR204" s="25"/>
      <c r="HNS204" s="25"/>
      <c r="HNT204" s="25"/>
      <c r="HNU204" s="25"/>
      <c r="HNV204" s="25"/>
      <c r="HNW204" s="25"/>
      <c r="HNX204" s="25"/>
      <c r="HNY204" s="25"/>
      <c r="HNZ204" s="25"/>
      <c r="HOA204" s="25"/>
      <c r="HOB204" s="25"/>
      <c r="HOC204" s="25"/>
      <c r="HOD204" s="25"/>
      <c r="HOE204" s="25"/>
      <c r="HOF204" s="25"/>
      <c r="HOG204" s="25"/>
      <c r="HOH204" s="25"/>
      <c r="HOI204" s="25"/>
      <c r="HOJ204" s="25"/>
      <c r="HOK204" s="25"/>
      <c r="HOL204" s="25"/>
      <c r="HOM204" s="25"/>
      <c r="HON204" s="25"/>
      <c r="HOO204" s="25"/>
      <c r="HOP204" s="25"/>
      <c r="HOQ204" s="25"/>
      <c r="HOR204" s="25"/>
      <c r="HOS204" s="25"/>
      <c r="HOT204" s="25"/>
      <c r="HOU204" s="25"/>
      <c r="HOV204" s="25"/>
      <c r="HOW204" s="25"/>
      <c r="HOX204" s="25"/>
      <c r="HOY204" s="25"/>
      <c r="HOZ204" s="25"/>
      <c r="HPA204" s="25"/>
      <c r="HPB204" s="25"/>
      <c r="HPC204" s="25"/>
      <c r="HPD204" s="25"/>
      <c r="HPE204" s="25"/>
      <c r="HPF204" s="25"/>
      <c r="HPG204" s="25"/>
      <c r="HPH204" s="25"/>
      <c r="HPI204" s="25"/>
      <c r="HPJ204" s="25"/>
      <c r="HPK204" s="25"/>
      <c r="HPL204" s="25"/>
      <c r="HPM204" s="25"/>
      <c r="HPN204" s="25"/>
      <c r="HPO204" s="25"/>
      <c r="HPP204" s="25"/>
      <c r="HPQ204" s="25"/>
      <c r="HPR204" s="25"/>
      <c r="HPS204" s="25"/>
      <c r="HPT204" s="25"/>
      <c r="HPU204" s="25"/>
      <c r="HPV204" s="25"/>
      <c r="HPW204" s="25"/>
      <c r="HPX204" s="25"/>
      <c r="HPY204" s="25"/>
      <c r="HPZ204" s="25"/>
      <c r="HQA204" s="25"/>
      <c r="HQB204" s="25"/>
      <c r="HQC204" s="25"/>
      <c r="HQD204" s="25"/>
      <c r="HQE204" s="25"/>
      <c r="HQF204" s="25"/>
      <c r="HQG204" s="25"/>
      <c r="HQH204" s="25"/>
      <c r="HQI204" s="25"/>
      <c r="HQJ204" s="25"/>
      <c r="HQK204" s="25"/>
      <c r="HQL204" s="25"/>
      <c r="HQM204" s="25"/>
      <c r="HQN204" s="25"/>
      <c r="HQO204" s="25"/>
      <c r="HQP204" s="25"/>
      <c r="HQQ204" s="25"/>
      <c r="HQR204" s="25"/>
      <c r="HQS204" s="25"/>
      <c r="HQT204" s="25"/>
      <c r="HQU204" s="25"/>
      <c r="HQV204" s="25"/>
      <c r="HQW204" s="25"/>
      <c r="HQX204" s="25"/>
      <c r="HQY204" s="25"/>
      <c r="HQZ204" s="25"/>
      <c r="HRA204" s="25"/>
      <c r="HRB204" s="25"/>
      <c r="HRC204" s="25"/>
      <c r="HRD204" s="25"/>
      <c r="HRE204" s="25"/>
      <c r="HRF204" s="25"/>
      <c r="HRG204" s="25"/>
      <c r="HRH204" s="25"/>
      <c r="HRI204" s="25"/>
      <c r="HRJ204" s="25"/>
      <c r="HRK204" s="25"/>
      <c r="HRL204" s="25"/>
      <c r="HRM204" s="25"/>
      <c r="HRN204" s="25"/>
      <c r="HRO204" s="25"/>
      <c r="HRP204" s="25"/>
      <c r="HRQ204" s="25"/>
      <c r="HRR204" s="25"/>
      <c r="HRS204" s="25"/>
      <c r="HRT204" s="25"/>
      <c r="HRU204" s="25"/>
      <c r="HRV204" s="25"/>
      <c r="HRW204" s="25"/>
      <c r="HRX204" s="25"/>
      <c r="HRY204" s="25"/>
      <c r="HRZ204" s="25"/>
      <c r="HSA204" s="25"/>
      <c r="HSB204" s="25"/>
      <c r="HSC204" s="25"/>
      <c r="HSD204" s="25"/>
      <c r="HSE204" s="25"/>
      <c r="HSF204" s="25"/>
      <c r="HSG204" s="25"/>
      <c r="HSH204" s="25"/>
      <c r="HSI204" s="25"/>
      <c r="HSJ204" s="25"/>
      <c r="HSK204" s="25"/>
      <c r="HSL204" s="25"/>
      <c r="HSM204" s="25"/>
      <c r="HSN204" s="25"/>
      <c r="HSO204" s="25"/>
      <c r="HSP204" s="25"/>
      <c r="HSQ204" s="25"/>
      <c r="HSR204" s="25"/>
      <c r="HSS204" s="25"/>
      <c r="HST204" s="25"/>
      <c r="HSU204" s="25"/>
      <c r="HSV204" s="25"/>
      <c r="HSW204" s="25"/>
      <c r="HSX204" s="25"/>
      <c r="HSY204" s="25"/>
      <c r="HSZ204" s="25"/>
      <c r="HTA204" s="25"/>
      <c r="HTB204" s="25"/>
      <c r="HTC204" s="25"/>
      <c r="HTD204" s="25"/>
      <c r="HTE204" s="25"/>
      <c r="HTF204" s="25"/>
      <c r="HTG204" s="25"/>
      <c r="HTH204" s="25"/>
      <c r="HTI204" s="25"/>
      <c r="HTJ204" s="25"/>
      <c r="HTK204" s="25"/>
      <c r="HTL204" s="25"/>
      <c r="HTM204" s="25"/>
      <c r="HTN204" s="25"/>
      <c r="HTO204" s="25"/>
      <c r="HTP204" s="25"/>
      <c r="HTQ204" s="25"/>
      <c r="HTR204" s="25"/>
      <c r="HTS204" s="25"/>
      <c r="HTT204" s="25"/>
      <c r="HTU204" s="25"/>
      <c r="HTV204" s="25"/>
      <c r="HTW204" s="25"/>
      <c r="HTX204" s="25"/>
      <c r="HTY204" s="25"/>
      <c r="HTZ204" s="25"/>
      <c r="HUA204" s="25"/>
      <c r="HUB204" s="25"/>
      <c r="HUC204" s="25"/>
      <c r="HUD204" s="25"/>
      <c r="HUE204" s="25"/>
      <c r="HUF204" s="25"/>
      <c r="HUG204" s="25"/>
      <c r="HUH204" s="25"/>
      <c r="HUI204" s="25"/>
      <c r="HUJ204" s="25"/>
      <c r="HUK204" s="25"/>
      <c r="HUL204" s="25"/>
      <c r="HUM204" s="25"/>
      <c r="HUN204" s="25"/>
      <c r="HUO204" s="25"/>
      <c r="HUP204" s="25"/>
      <c r="HUQ204" s="25"/>
      <c r="HUR204" s="25"/>
      <c r="HUS204" s="25"/>
      <c r="HUT204" s="25"/>
      <c r="HUU204" s="25"/>
      <c r="HUV204" s="25"/>
      <c r="HUW204" s="25"/>
      <c r="HUX204" s="25"/>
      <c r="HUY204" s="25"/>
      <c r="HUZ204" s="25"/>
      <c r="HVA204" s="25"/>
      <c r="HVB204" s="25"/>
      <c r="HVC204" s="25"/>
      <c r="HVD204" s="25"/>
      <c r="HVE204" s="25"/>
      <c r="HVF204" s="25"/>
      <c r="HVG204" s="25"/>
      <c r="HVH204" s="25"/>
      <c r="HVI204" s="25"/>
      <c r="HVJ204" s="25"/>
      <c r="HVK204" s="25"/>
      <c r="HVL204" s="25"/>
      <c r="HVM204" s="25"/>
      <c r="HVN204" s="25"/>
      <c r="HVO204" s="25"/>
      <c r="HVP204" s="25"/>
      <c r="HVQ204" s="25"/>
      <c r="HVR204" s="25"/>
      <c r="HVS204" s="25"/>
      <c r="HVT204" s="25"/>
      <c r="HVU204" s="25"/>
      <c r="HVV204" s="25"/>
      <c r="HVW204" s="25"/>
      <c r="HVX204" s="25"/>
      <c r="HVY204" s="25"/>
      <c r="HVZ204" s="25"/>
      <c r="HWA204" s="25"/>
      <c r="HWB204" s="25"/>
      <c r="HWC204" s="25"/>
      <c r="HWD204" s="25"/>
      <c r="HWE204" s="25"/>
      <c r="HWF204" s="25"/>
      <c r="HWG204" s="25"/>
      <c r="HWH204" s="25"/>
      <c r="HWI204" s="25"/>
      <c r="HWJ204" s="25"/>
      <c r="HWK204" s="25"/>
      <c r="HWL204" s="25"/>
      <c r="HWM204" s="25"/>
      <c r="HWN204" s="25"/>
      <c r="HWO204" s="25"/>
      <c r="HWP204" s="25"/>
      <c r="HWQ204" s="25"/>
      <c r="HWR204" s="25"/>
      <c r="HWS204" s="25"/>
      <c r="HWT204" s="25"/>
      <c r="HWU204" s="25"/>
      <c r="HWV204" s="25"/>
      <c r="HWW204" s="25"/>
      <c r="HWX204" s="25"/>
      <c r="HWY204" s="25"/>
      <c r="HWZ204" s="25"/>
      <c r="HXA204" s="25"/>
      <c r="HXB204" s="25"/>
      <c r="HXC204" s="25"/>
      <c r="HXD204" s="25"/>
      <c r="HXE204" s="25"/>
      <c r="HXF204" s="25"/>
      <c r="HXG204" s="25"/>
      <c r="HXH204" s="25"/>
      <c r="HXI204" s="25"/>
      <c r="HXJ204" s="25"/>
      <c r="HXK204" s="25"/>
      <c r="HXL204" s="25"/>
      <c r="HXM204" s="25"/>
      <c r="HXN204" s="25"/>
      <c r="HXO204" s="25"/>
      <c r="HXP204" s="25"/>
      <c r="HXQ204" s="25"/>
      <c r="HXR204" s="25"/>
      <c r="HXS204" s="25"/>
      <c r="HXT204" s="25"/>
      <c r="HXU204" s="25"/>
      <c r="HXV204" s="25"/>
      <c r="HXW204" s="25"/>
      <c r="HXX204" s="25"/>
      <c r="HXY204" s="25"/>
      <c r="HXZ204" s="25"/>
      <c r="HYA204" s="25"/>
      <c r="HYB204" s="25"/>
      <c r="HYC204" s="25"/>
      <c r="HYD204" s="25"/>
      <c r="HYE204" s="25"/>
      <c r="HYF204" s="25"/>
      <c r="HYG204" s="25"/>
      <c r="HYH204" s="25"/>
      <c r="HYI204" s="25"/>
      <c r="HYJ204" s="25"/>
      <c r="HYK204" s="25"/>
      <c r="HYL204" s="25"/>
      <c r="HYM204" s="25"/>
      <c r="HYN204" s="25"/>
      <c r="HYO204" s="25"/>
      <c r="HYP204" s="25"/>
      <c r="HYQ204" s="25"/>
      <c r="HYR204" s="25"/>
      <c r="HYS204" s="25"/>
      <c r="HYT204" s="25"/>
      <c r="HYU204" s="25"/>
      <c r="HYV204" s="25"/>
      <c r="HYW204" s="25"/>
      <c r="HYX204" s="25"/>
      <c r="HYY204" s="25"/>
      <c r="HYZ204" s="25"/>
      <c r="HZA204" s="25"/>
      <c r="HZB204" s="25"/>
      <c r="HZC204" s="25"/>
      <c r="HZD204" s="25"/>
      <c r="HZE204" s="25"/>
      <c r="HZF204" s="25"/>
      <c r="HZG204" s="25"/>
      <c r="HZH204" s="25"/>
      <c r="HZI204" s="25"/>
      <c r="HZJ204" s="25"/>
      <c r="HZK204" s="25"/>
      <c r="HZL204" s="25"/>
      <c r="HZM204" s="25"/>
      <c r="HZN204" s="25"/>
      <c r="HZO204" s="25"/>
      <c r="HZP204" s="25"/>
      <c r="HZQ204" s="25"/>
      <c r="HZR204" s="25"/>
      <c r="HZS204" s="25"/>
      <c r="HZT204" s="25"/>
      <c r="HZU204" s="25"/>
      <c r="HZV204" s="25"/>
      <c r="HZW204" s="25"/>
      <c r="HZX204" s="25"/>
      <c r="HZY204" s="25"/>
      <c r="HZZ204" s="25"/>
      <c r="IAA204" s="25"/>
      <c r="IAB204" s="25"/>
      <c r="IAC204" s="25"/>
      <c r="IAD204" s="25"/>
      <c r="IAE204" s="25"/>
      <c r="IAF204" s="25"/>
      <c r="IAG204" s="25"/>
      <c r="IAH204" s="25"/>
      <c r="IAI204" s="25"/>
      <c r="IAJ204" s="25"/>
      <c r="IAK204" s="25"/>
      <c r="IAL204" s="25"/>
      <c r="IAM204" s="25"/>
      <c r="IAN204" s="25"/>
      <c r="IAO204" s="25"/>
      <c r="IAP204" s="25"/>
      <c r="IAQ204" s="25"/>
      <c r="IAR204" s="25"/>
      <c r="IAS204" s="25"/>
      <c r="IAT204" s="25"/>
      <c r="IAU204" s="25"/>
      <c r="IAV204" s="25"/>
      <c r="IAW204" s="25"/>
      <c r="IAX204" s="25"/>
      <c r="IAY204" s="25"/>
      <c r="IAZ204" s="25"/>
      <c r="IBA204" s="25"/>
      <c r="IBB204" s="25"/>
      <c r="IBC204" s="25"/>
      <c r="IBD204" s="25"/>
      <c r="IBE204" s="25"/>
      <c r="IBF204" s="25"/>
      <c r="IBG204" s="25"/>
      <c r="IBH204" s="25"/>
      <c r="IBI204" s="25"/>
      <c r="IBJ204" s="25"/>
      <c r="IBK204" s="25"/>
      <c r="IBL204" s="25"/>
      <c r="IBM204" s="25"/>
      <c r="IBN204" s="25"/>
      <c r="IBO204" s="25"/>
      <c r="IBP204" s="25"/>
      <c r="IBQ204" s="25"/>
      <c r="IBR204" s="25"/>
      <c r="IBS204" s="25"/>
      <c r="IBT204" s="25"/>
      <c r="IBU204" s="25"/>
      <c r="IBV204" s="25"/>
      <c r="IBW204" s="25"/>
      <c r="IBX204" s="25"/>
      <c r="IBY204" s="25"/>
      <c r="IBZ204" s="25"/>
      <c r="ICA204" s="25"/>
      <c r="ICB204" s="25"/>
      <c r="ICC204" s="25"/>
      <c r="ICD204" s="25"/>
      <c r="ICE204" s="25"/>
      <c r="ICF204" s="25"/>
      <c r="ICG204" s="25"/>
      <c r="ICH204" s="25"/>
      <c r="ICI204" s="25"/>
      <c r="ICJ204" s="25"/>
      <c r="ICK204" s="25"/>
      <c r="ICL204" s="25"/>
      <c r="ICM204" s="25"/>
      <c r="ICN204" s="25"/>
      <c r="ICO204" s="25"/>
      <c r="ICP204" s="25"/>
      <c r="ICQ204" s="25"/>
      <c r="ICR204" s="25"/>
      <c r="ICS204" s="25"/>
      <c r="ICT204" s="25"/>
      <c r="ICU204" s="25"/>
      <c r="ICV204" s="25"/>
      <c r="ICW204" s="25"/>
      <c r="ICX204" s="25"/>
      <c r="ICY204" s="25"/>
      <c r="ICZ204" s="25"/>
      <c r="IDA204" s="25"/>
      <c r="IDB204" s="25"/>
      <c r="IDC204" s="25"/>
      <c r="IDD204" s="25"/>
      <c r="IDE204" s="25"/>
      <c r="IDF204" s="25"/>
      <c r="IDG204" s="25"/>
      <c r="IDH204" s="25"/>
      <c r="IDI204" s="25"/>
      <c r="IDJ204" s="25"/>
      <c r="IDK204" s="25"/>
      <c r="IDL204" s="25"/>
      <c r="IDM204" s="25"/>
      <c r="IDN204" s="25"/>
      <c r="IDO204" s="25"/>
      <c r="IDP204" s="25"/>
      <c r="IDQ204" s="25"/>
      <c r="IDR204" s="25"/>
      <c r="IDS204" s="25"/>
      <c r="IDT204" s="25"/>
      <c r="IDU204" s="25"/>
      <c r="IDV204" s="25"/>
      <c r="IDW204" s="25"/>
      <c r="IDX204" s="25"/>
      <c r="IDY204" s="25"/>
      <c r="IDZ204" s="25"/>
      <c r="IEA204" s="25"/>
      <c r="IEB204" s="25"/>
      <c r="IEC204" s="25"/>
      <c r="IED204" s="25"/>
      <c r="IEE204" s="25"/>
      <c r="IEF204" s="25"/>
      <c r="IEG204" s="25"/>
      <c r="IEH204" s="25"/>
      <c r="IEI204" s="25"/>
      <c r="IEJ204" s="25"/>
      <c r="IEK204" s="25"/>
      <c r="IEL204" s="25"/>
      <c r="IEM204" s="25"/>
      <c r="IEN204" s="25"/>
      <c r="IEO204" s="25"/>
      <c r="IEP204" s="25"/>
      <c r="IEQ204" s="25"/>
      <c r="IER204" s="25"/>
      <c r="IES204" s="25"/>
      <c r="IET204" s="25"/>
      <c r="IEU204" s="25"/>
      <c r="IEV204" s="25"/>
      <c r="IEW204" s="25"/>
      <c r="IEX204" s="25"/>
      <c r="IEY204" s="25"/>
      <c r="IEZ204" s="25"/>
      <c r="IFA204" s="25"/>
      <c r="IFB204" s="25"/>
      <c r="IFC204" s="25"/>
      <c r="IFD204" s="25"/>
      <c r="IFE204" s="25"/>
      <c r="IFF204" s="25"/>
      <c r="IFG204" s="25"/>
      <c r="IFH204" s="25"/>
      <c r="IFI204" s="25"/>
      <c r="IFJ204" s="25"/>
      <c r="IFK204" s="25"/>
      <c r="IFL204" s="25"/>
      <c r="IFM204" s="25"/>
      <c r="IFN204" s="25"/>
      <c r="IFO204" s="25"/>
      <c r="IFP204" s="25"/>
      <c r="IFQ204" s="25"/>
      <c r="IFR204" s="25"/>
      <c r="IFS204" s="25"/>
      <c r="IFT204" s="25"/>
      <c r="IFU204" s="25"/>
      <c r="IFV204" s="25"/>
      <c r="IFW204" s="25"/>
      <c r="IFX204" s="25"/>
      <c r="IFY204" s="25"/>
      <c r="IFZ204" s="25"/>
      <c r="IGA204" s="25"/>
      <c r="IGB204" s="25"/>
      <c r="IGC204" s="25"/>
      <c r="IGD204" s="25"/>
      <c r="IGE204" s="25"/>
      <c r="IGF204" s="25"/>
      <c r="IGG204" s="25"/>
      <c r="IGH204" s="25"/>
      <c r="IGI204" s="25"/>
      <c r="IGJ204" s="25"/>
      <c r="IGK204" s="25"/>
      <c r="IGL204" s="25"/>
      <c r="IGM204" s="25"/>
      <c r="IGN204" s="25"/>
      <c r="IGO204" s="25"/>
      <c r="IGP204" s="25"/>
      <c r="IGQ204" s="25"/>
      <c r="IGR204" s="25"/>
      <c r="IGS204" s="25"/>
      <c r="IGT204" s="25"/>
      <c r="IGU204" s="25"/>
      <c r="IGV204" s="25"/>
      <c r="IGW204" s="25"/>
      <c r="IGX204" s="25"/>
      <c r="IGY204" s="25"/>
      <c r="IGZ204" s="25"/>
      <c r="IHA204" s="25"/>
      <c r="IHB204" s="25"/>
      <c r="IHC204" s="25"/>
      <c r="IHD204" s="25"/>
      <c r="IHE204" s="25"/>
      <c r="IHF204" s="25"/>
      <c r="IHG204" s="25"/>
      <c r="IHH204" s="25"/>
      <c r="IHI204" s="25"/>
      <c r="IHJ204" s="25"/>
      <c r="IHK204" s="25"/>
      <c r="IHL204" s="25"/>
      <c r="IHM204" s="25"/>
      <c r="IHN204" s="25"/>
      <c r="IHO204" s="25"/>
      <c r="IHP204" s="25"/>
      <c r="IHQ204" s="25"/>
      <c r="IHR204" s="25"/>
      <c r="IHS204" s="25"/>
      <c r="IHT204" s="25"/>
      <c r="IHU204" s="25"/>
      <c r="IHV204" s="25"/>
      <c r="IHW204" s="25"/>
      <c r="IHX204" s="25"/>
      <c r="IHY204" s="25"/>
      <c r="IHZ204" s="25"/>
      <c r="IIA204" s="25"/>
      <c r="IIB204" s="25"/>
      <c r="IIC204" s="25"/>
      <c r="IID204" s="25"/>
      <c r="IIE204" s="25"/>
      <c r="IIF204" s="25"/>
      <c r="IIG204" s="25"/>
      <c r="IIH204" s="25"/>
      <c r="III204" s="25"/>
      <c r="IIJ204" s="25"/>
      <c r="IIK204" s="25"/>
      <c r="IIL204" s="25"/>
      <c r="IIM204" s="25"/>
      <c r="IIN204" s="25"/>
      <c r="IIO204" s="25"/>
      <c r="IIP204" s="25"/>
      <c r="IIQ204" s="25"/>
      <c r="IIR204" s="25"/>
      <c r="IIS204" s="25"/>
      <c r="IIT204" s="25"/>
      <c r="IIU204" s="25"/>
      <c r="IIV204" s="25"/>
      <c r="IIW204" s="25"/>
      <c r="IIX204" s="25"/>
      <c r="IIY204" s="25"/>
      <c r="IIZ204" s="25"/>
      <c r="IJA204" s="25"/>
      <c r="IJB204" s="25"/>
      <c r="IJC204" s="25"/>
      <c r="IJD204" s="25"/>
      <c r="IJE204" s="25"/>
      <c r="IJF204" s="25"/>
      <c r="IJG204" s="25"/>
      <c r="IJH204" s="25"/>
      <c r="IJI204" s="25"/>
      <c r="IJJ204" s="25"/>
      <c r="IJK204" s="25"/>
      <c r="IJL204" s="25"/>
      <c r="IJM204" s="25"/>
      <c r="IJN204" s="25"/>
      <c r="IJO204" s="25"/>
      <c r="IJP204" s="25"/>
      <c r="IJQ204" s="25"/>
      <c r="IJR204" s="25"/>
      <c r="IJS204" s="25"/>
      <c r="IJT204" s="25"/>
      <c r="IJU204" s="25"/>
      <c r="IJV204" s="25"/>
      <c r="IJW204" s="25"/>
      <c r="IJX204" s="25"/>
      <c r="IJY204" s="25"/>
      <c r="IJZ204" s="25"/>
      <c r="IKA204" s="25"/>
      <c r="IKB204" s="25"/>
      <c r="IKC204" s="25"/>
      <c r="IKD204" s="25"/>
      <c r="IKE204" s="25"/>
      <c r="IKF204" s="25"/>
      <c r="IKG204" s="25"/>
      <c r="IKH204" s="25"/>
      <c r="IKI204" s="25"/>
      <c r="IKJ204" s="25"/>
      <c r="IKK204" s="25"/>
      <c r="IKL204" s="25"/>
      <c r="IKM204" s="25"/>
      <c r="IKN204" s="25"/>
      <c r="IKO204" s="25"/>
      <c r="IKP204" s="25"/>
      <c r="IKQ204" s="25"/>
      <c r="IKR204" s="25"/>
      <c r="IKS204" s="25"/>
      <c r="IKT204" s="25"/>
      <c r="IKU204" s="25"/>
      <c r="IKV204" s="25"/>
      <c r="IKW204" s="25"/>
      <c r="IKX204" s="25"/>
      <c r="IKY204" s="25"/>
      <c r="IKZ204" s="25"/>
      <c r="ILA204" s="25"/>
      <c r="ILB204" s="25"/>
      <c r="ILC204" s="25"/>
      <c r="ILD204" s="25"/>
      <c r="ILE204" s="25"/>
      <c r="ILF204" s="25"/>
      <c r="ILG204" s="25"/>
      <c r="ILH204" s="25"/>
      <c r="ILI204" s="25"/>
      <c r="ILJ204" s="25"/>
      <c r="ILK204" s="25"/>
      <c r="ILL204" s="25"/>
      <c r="ILM204" s="25"/>
      <c r="ILN204" s="25"/>
      <c r="ILO204" s="25"/>
      <c r="ILP204" s="25"/>
      <c r="ILQ204" s="25"/>
      <c r="ILR204" s="25"/>
      <c r="ILS204" s="25"/>
      <c r="ILT204" s="25"/>
      <c r="ILU204" s="25"/>
      <c r="ILV204" s="25"/>
      <c r="ILW204" s="25"/>
      <c r="ILX204" s="25"/>
      <c r="ILY204" s="25"/>
      <c r="ILZ204" s="25"/>
      <c r="IMA204" s="25"/>
      <c r="IMB204" s="25"/>
      <c r="IMC204" s="25"/>
      <c r="IMD204" s="25"/>
      <c r="IME204" s="25"/>
      <c r="IMF204" s="25"/>
      <c r="IMG204" s="25"/>
      <c r="IMH204" s="25"/>
      <c r="IMI204" s="25"/>
      <c r="IMJ204" s="25"/>
      <c r="IMK204" s="25"/>
      <c r="IML204" s="25"/>
      <c r="IMM204" s="25"/>
      <c r="IMN204" s="25"/>
      <c r="IMO204" s="25"/>
      <c r="IMP204" s="25"/>
      <c r="IMQ204" s="25"/>
      <c r="IMR204" s="25"/>
      <c r="IMS204" s="25"/>
      <c r="IMT204" s="25"/>
      <c r="IMU204" s="25"/>
      <c r="IMV204" s="25"/>
      <c r="IMW204" s="25"/>
      <c r="IMX204" s="25"/>
      <c r="IMY204" s="25"/>
      <c r="IMZ204" s="25"/>
      <c r="INA204" s="25"/>
      <c r="INB204" s="25"/>
      <c r="INC204" s="25"/>
      <c r="IND204" s="25"/>
      <c r="INE204" s="25"/>
      <c r="INF204" s="25"/>
      <c r="ING204" s="25"/>
      <c r="INH204" s="25"/>
      <c r="INI204" s="25"/>
      <c r="INJ204" s="25"/>
      <c r="INK204" s="25"/>
      <c r="INL204" s="25"/>
      <c r="INM204" s="25"/>
      <c r="INN204" s="25"/>
      <c r="INO204" s="25"/>
      <c r="INP204" s="25"/>
      <c r="INQ204" s="25"/>
      <c r="INR204" s="25"/>
      <c r="INS204" s="25"/>
      <c r="INT204" s="25"/>
      <c r="INU204" s="25"/>
      <c r="INV204" s="25"/>
      <c r="INW204" s="25"/>
      <c r="INX204" s="25"/>
      <c r="INY204" s="25"/>
      <c r="INZ204" s="25"/>
      <c r="IOA204" s="25"/>
      <c r="IOB204" s="25"/>
      <c r="IOC204" s="25"/>
      <c r="IOD204" s="25"/>
      <c r="IOE204" s="25"/>
      <c r="IOF204" s="25"/>
      <c r="IOG204" s="25"/>
      <c r="IOH204" s="25"/>
      <c r="IOI204" s="25"/>
      <c r="IOJ204" s="25"/>
      <c r="IOK204" s="25"/>
      <c r="IOL204" s="25"/>
      <c r="IOM204" s="25"/>
      <c r="ION204" s="25"/>
      <c r="IOO204" s="25"/>
      <c r="IOP204" s="25"/>
      <c r="IOQ204" s="25"/>
      <c r="IOR204" s="25"/>
      <c r="IOS204" s="25"/>
      <c r="IOT204" s="25"/>
      <c r="IOU204" s="25"/>
      <c r="IOV204" s="25"/>
      <c r="IOW204" s="25"/>
      <c r="IOX204" s="25"/>
      <c r="IOY204" s="25"/>
      <c r="IOZ204" s="25"/>
      <c r="IPA204" s="25"/>
      <c r="IPB204" s="25"/>
      <c r="IPC204" s="25"/>
      <c r="IPD204" s="25"/>
      <c r="IPE204" s="25"/>
      <c r="IPF204" s="25"/>
      <c r="IPG204" s="25"/>
      <c r="IPH204" s="25"/>
      <c r="IPI204" s="25"/>
      <c r="IPJ204" s="25"/>
      <c r="IPK204" s="25"/>
      <c r="IPL204" s="25"/>
      <c r="IPM204" s="25"/>
      <c r="IPN204" s="25"/>
      <c r="IPO204" s="25"/>
      <c r="IPP204" s="25"/>
      <c r="IPQ204" s="25"/>
      <c r="IPR204" s="25"/>
      <c r="IPS204" s="25"/>
      <c r="IPT204" s="25"/>
      <c r="IPU204" s="25"/>
      <c r="IPV204" s="25"/>
      <c r="IPW204" s="25"/>
      <c r="IPX204" s="25"/>
      <c r="IPY204" s="25"/>
      <c r="IPZ204" s="25"/>
      <c r="IQA204" s="25"/>
      <c r="IQB204" s="25"/>
      <c r="IQC204" s="25"/>
      <c r="IQD204" s="25"/>
      <c r="IQE204" s="25"/>
      <c r="IQF204" s="25"/>
      <c r="IQG204" s="25"/>
      <c r="IQH204" s="25"/>
      <c r="IQI204" s="25"/>
      <c r="IQJ204" s="25"/>
      <c r="IQK204" s="25"/>
      <c r="IQL204" s="25"/>
      <c r="IQM204" s="25"/>
      <c r="IQN204" s="25"/>
      <c r="IQO204" s="25"/>
      <c r="IQP204" s="25"/>
      <c r="IQQ204" s="25"/>
      <c r="IQR204" s="25"/>
      <c r="IQS204" s="25"/>
      <c r="IQT204" s="25"/>
      <c r="IQU204" s="25"/>
      <c r="IQV204" s="25"/>
      <c r="IQW204" s="25"/>
      <c r="IQX204" s="25"/>
      <c r="IQY204" s="25"/>
      <c r="IQZ204" s="25"/>
      <c r="IRA204" s="25"/>
      <c r="IRB204" s="25"/>
      <c r="IRC204" s="25"/>
      <c r="IRD204" s="25"/>
      <c r="IRE204" s="25"/>
      <c r="IRF204" s="25"/>
      <c r="IRG204" s="25"/>
      <c r="IRH204" s="25"/>
      <c r="IRI204" s="25"/>
      <c r="IRJ204" s="25"/>
      <c r="IRK204" s="25"/>
      <c r="IRL204" s="25"/>
      <c r="IRM204" s="25"/>
      <c r="IRN204" s="25"/>
      <c r="IRO204" s="25"/>
      <c r="IRP204" s="25"/>
      <c r="IRQ204" s="25"/>
      <c r="IRR204" s="25"/>
      <c r="IRS204" s="25"/>
      <c r="IRT204" s="25"/>
      <c r="IRU204" s="25"/>
      <c r="IRV204" s="25"/>
      <c r="IRW204" s="25"/>
      <c r="IRX204" s="25"/>
      <c r="IRY204" s="25"/>
      <c r="IRZ204" s="25"/>
      <c r="ISA204" s="25"/>
      <c r="ISB204" s="25"/>
      <c r="ISC204" s="25"/>
      <c r="ISD204" s="25"/>
      <c r="ISE204" s="25"/>
      <c r="ISF204" s="25"/>
      <c r="ISG204" s="25"/>
      <c r="ISH204" s="25"/>
      <c r="ISI204" s="25"/>
      <c r="ISJ204" s="25"/>
      <c r="ISK204" s="25"/>
      <c r="ISL204" s="25"/>
      <c r="ISM204" s="25"/>
      <c r="ISN204" s="25"/>
      <c r="ISO204" s="25"/>
      <c r="ISP204" s="25"/>
      <c r="ISQ204" s="25"/>
      <c r="ISR204" s="25"/>
      <c r="ISS204" s="25"/>
      <c r="IST204" s="25"/>
      <c r="ISU204" s="25"/>
      <c r="ISV204" s="25"/>
      <c r="ISW204" s="25"/>
      <c r="ISX204" s="25"/>
      <c r="ISY204" s="25"/>
      <c r="ISZ204" s="25"/>
      <c r="ITA204" s="25"/>
      <c r="ITB204" s="25"/>
      <c r="ITC204" s="25"/>
      <c r="ITD204" s="25"/>
      <c r="ITE204" s="25"/>
      <c r="ITF204" s="25"/>
      <c r="ITG204" s="25"/>
      <c r="ITH204" s="25"/>
      <c r="ITI204" s="25"/>
      <c r="ITJ204" s="25"/>
      <c r="ITK204" s="25"/>
      <c r="ITL204" s="25"/>
      <c r="ITM204" s="25"/>
      <c r="ITN204" s="25"/>
      <c r="ITO204" s="25"/>
      <c r="ITP204" s="25"/>
      <c r="ITQ204" s="25"/>
      <c r="ITR204" s="25"/>
      <c r="ITS204" s="25"/>
      <c r="ITT204" s="25"/>
      <c r="ITU204" s="25"/>
      <c r="ITV204" s="25"/>
      <c r="ITW204" s="25"/>
      <c r="ITX204" s="25"/>
      <c r="ITY204" s="25"/>
      <c r="ITZ204" s="25"/>
      <c r="IUA204" s="25"/>
      <c r="IUB204" s="25"/>
      <c r="IUC204" s="25"/>
      <c r="IUD204" s="25"/>
      <c r="IUE204" s="25"/>
      <c r="IUF204" s="25"/>
      <c r="IUG204" s="25"/>
      <c r="IUH204" s="25"/>
      <c r="IUI204" s="25"/>
      <c r="IUJ204" s="25"/>
      <c r="IUK204" s="25"/>
      <c r="IUL204" s="25"/>
      <c r="IUM204" s="25"/>
      <c r="IUN204" s="25"/>
      <c r="IUO204" s="25"/>
      <c r="IUP204" s="25"/>
      <c r="IUQ204" s="25"/>
      <c r="IUR204" s="25"/>
      <c r="IUS204" s="25"/>
      <c r="IUT204" s="25"/>
      <c r="IUU204" s="25"/>
      <c r="IUV204" s="25"/>
      <c r="IUW204" s="25"/>
      <c r="IUX204" s="25"/>
      <c r="IUY204" s="25"/>
      <c r="IUZ204" s="25"/>
      <c r="IVA204" s="25"/>
      <c r="IVB204" s="25"/>
      <c r="IVC204" s="25"/>
      <c r="IVD204" s="25"/>
      <c r="IVE204" s="25"/>
      <c r="IVF204" s="25"/>
      <c r="IVG204" s="25"/>
      <c r="IVH204" s="25"/>
      <c r="IVI204" s="25"/>
      <c r="IVJ204" s="25"/>
      <c r="IVK204" s="25"/>
      <c r="IVL204" s="25"/>
      <c r="IVM204" s="25"/>
      <c r="IVN204" s="25"/>
      <c r="IVO204" s="25"/>
      <c r="IVP204" s="25"/>
      <c r="IVQ204" s="25"/>
      <c r="IVR204" s="25"/>
      <c r="IVS204" s="25"/>
      <c r="IVT204" s="25"/>
      <c r="IVU204" s="25"/>
      <c r="IVV204" s="25"/>
      <c r="IVW204" s="25"/>
      <c r="IVX204" s="25"/>
      <c r="IVY204" s="25"/>
      <c r="IVZ204" s="25"/>
      <c r="IWA204" s="25"/>
      <c r="IWB204" s="25"/>
      <c r="IWC204" s="25"/>
      <c r="IWD204" s="25"/>
      <c r="IWE204" s="25"/>
      <c r="IWF204" s="25"/>
      <c r="IWG204" s="25"/>
      <c r="IWH204" s="25"/>
      <c r="IWI204" s="25"/>
      <c r="IWJ204" s="25"/>
      <c r="IWK204" s="25"/>
      <c r="IWL204" s="25"/>
      <c r="IWM204" s="25"/>
      <c r="IWN204" s="25"/>
      <c r="IWO204" s="25"/>
      <c r="IWP204" s="25"/>
      <c r="IWQ204" s="25"/>
      <c r="IWR204" s="25"/>
      <c r="IWS204" s="25"/>
      <c r="IWT204" s="25"/>
      <c r="IWU204" s="25"/>
      <c r="IWV204" s="25"/>
      <c r="IWW204" s="25"/>
      <c r="IWX204" s="25"/>
      <c r="IWY204" s="25"/>
      <c r="IWZ204" s="25"/>
      <c r="IXA204" s="25"/>
      <c r="IXB204" s="25"/>
      <c r="IXC204" s="25"/>
      <c r="IXD204" s="25"/>
      <c r="IXE204" s="25"/>
      <c r="IXF204" s="25"/>
      <c r="IXG204" s="25"/>
      <c r="IXH204" s="25"/>
      <c r="IXI204" s="25"/>
      <c r="IXJ204" s="25"/>
      <c r="IXK204" s="25"/>
      <c r="IXL204" s="25"/>
      <c r="IXM204" s="25"/>
      <c r="IXN204" s="25"/>
      <c r="IXO204" s="25"/>
      <c r="IXP204" s="25"/>
      <c r="IXQ204" s="25"/>
      <c r="IXR204" s="25"/>
      <c r="IXS204" s="25"/>
      <c r="IXT204" s="25"/>
      <c r="IXU204" s="25"/>
      <c r="IXV204" s="25"/>
      <c r="IXW204" s="25"/>
      <c r="IXX204" s="25"/>
      <c r="IXY204" s="25"/>
      <c r="IXZ204" s="25"/>
      <c r="IYA204" s="25"/>
      <c r="IYB204" s="25"/>
      <c r="IYC204" s="25"/>
      <c r="IYD204" s="25"/>
      <c r="IYE204" s="25"/>
      <c r="IYF204" s="25"/>
      <c r="IYG204" s="25"/>
      <c r="IYH204" s="25"/>
      <c r="IYI204" s="25"/>
      <c r="IYJ204" s="25"/>
      <c r="IYK204" s="25"/>
      <c r="IYL204" s="25"/>
      <c r="IYM204" s="25"/>
      <c r="IYN204" s="25"/>
      <c r="IYO204" s="25"/>
      <c r="IYP204" s="25"/>
      <c r="IYQ204" s="25"/>
      <c r="IYR204" s="25"/>
      <c r="IYS204" s="25"/>
      <c r="IYT204" s="25"/>
      <c r="IYU204" s="25"/>
      <c r="IYV204" s="25"/>
      <c r="IYW204" s="25"/>
      <c r="IYX204" s="25"/>
      <c r="IYY204" s="25"/>
      <c r="IYZ204" s="25"/>
      <c r="IZA204" s="25"/>
      <c r="IZB204" s="25"/>
      <c r="IZC204" s="25"/>
      <c r="IZD204" s="25"/>
      <c r="IZE204" s="25"/>
      <c r="IZF204" s="25"/>
      <c r="IZG204" s="25"/>
      <c r="IZH204" s="25"/>
      <c r="IZI204" s="25"/>
      <c r="IZJ204" s="25"/>
      <c r="IZK204" s="25"/>
      <c r="IZL204" s="25"/>
      <c r="IZM204" s="25"/>
      <c r="IZN204" s="25"/>
      <c r="IZO204" s="25"/>
      <c r="IZP204" s="25"/>
      <c r="IZQ204" s="25"/>
      <c r="IZR204" s="25"/>
      <c r="IZS204" s="25"/>
      <c r="IZT204" s="25"/>
      <c r="IZU204" s="25"/>
      <c r="IZV204" s="25"/>
      <c r="IZW204" s="25"/>
      <c r="IZX204" s="25"/>
      <c r="IZY204" s="25"/>
      <c r="IZZ204" s="25"/>
      <c r="JAA204" s="25"/>
      <c r="JAB204" s="25"/>
      <c r="JAC204" s="25"/>
      <c r="JAD204" s="25"/>
      <c r="JAE204" s="25"/>
      <c r="JAF204" s="25"/>
      <c r="JAG204" s="25"/>
      <c r="JAH204" s="25"/>
      <c r="JAI204" s="25"/>
      <c r="JAJ204" s="25"/>
      <c r="JAK204" s="25"/>
      <c r="JAL204" s="25"/>
      <c r="JAM204" s="25"/>
      <c r="JAN204" s="25"/>
      <c r="JAO204" s="25"/>
      <c r="JAP204" s="25"/>
      <c r="JAQ204" s="25"/>
      <c r="JAR204" s="25"/>
      <c r="JAS204" s="25"/>
      <c r="JAT204" s="25"/>
      <c r="JAU204" s="25"/>
      <c r="JAV204" s="25"/>
      <c r="JAW204" s="25"/>
      <c r="JAX204" s="25"/>
      <c r="JAY204" s="25"/>
      <c r="JAZ204" s="25"/>
      <c r="JBA204" s="25"/>
      <c r="JBB204" s="25"/>
      <c r="JBC204" s="25"/>
      <c r="JBD204" s="25"/>
      <c r="JBE204" s="25"/>
      <c r="JBF204" s="25"/>
      <c r="JBG204" s="25"/>
      <c r="JBH204" s="25"/>
      <c r="JBI204" s="25"/>
      <c r="JBJ204" s="25"/>
      <c r="JBK204" s="25"/>
      <c r="JBL204" s="25"/>
      <c r="JBM204" s="25"/>
      <c r="JBN204" s="25"/>
      <c r="JBO204" s="25"/>
      <c r="JBP204" s="25"/>
      <c r="JBQ204" s="25"/>
      <c r="JBR204" s="25"/>
      <c r="JBS204" s="25"/>
      <c r="JBT204" s="25"/>
      <c r="JBU204" s="25"/>
      <c r="JBV204" s="25"/>
      <c r="JBW204" s="25"/>
      <c r="JBX204" s="25"/>
      <c r="JBY204" s="25"/>
      <c r="JBZ204" s="25"/>
      <c r="JCA204" s="25"/>
      <c r="JCB204" s="25"/>
      <c r="JCC204" s="25"/>
      <c r="JCD204" s="25"/>
      <c r="JCE204" s="25"/>
      <c r="JCF204" s="25"/>
      <c r="JCG204" s="25"/>
      <c r="JCH204" s="25"/>
      <c r="JCI204" s="25"/>
      <c r="JCJ204" s="25"/>
      <c r="JCK204" s="25"/>
      <c r="JCL204" s="25"/>
      <c r="JCM204" s="25"/>
      <c r="JCN204" s="25"/>
      <c r="JCO204" s="25"/>
      <c r="JCP204" s="25"/>
      <c r="JCQ204" s="25"/>
      <c r="JCR204" s="25"/>
      <c r="JCS204" s="25"/>
      <c r="JCT204" s="25"/>
      <c r="JCU204" s="25"/>
      <c r="JCV204" s="25"/>
      <c r="JCW204" s="25"/>
      <c r="JCX204" s="25"/>
      <c r="JCY204" s="25"/>
      <c r="JCZ204" s="25"/>
      <c r="JDA204" s="25"/>
      <c r="JDB204" s="25"/>
      <c r="JDC204" s="25"/>
      <c r="JDD204" s="25"/>
      <c r="JDE204" s="25"/>
      <c r="JDF204" s="25"/>
      <c r="JDG204" s="25"/>
      <c r="JDH204" s="25"/>
      <c r="JDI204" s="25"/>
      <c r="JDJ204" s="25"/>
      <c r="JDK204" s="25"/>
      <c r="JDL204" s="25"/>
      <c r="JDM204" s="25"/>
      <c r="JDN204" s="25"/>
      <c r="JDO204" s="25"/>
      <c r="JDP204" s="25"/>
      <c r="JDQ204" s="25"/>
      <c r="JDR204" s="25"/>
      <c r="JDS204" s="25"/>
      <c r="JDT204" s="25"/>
      <c r="JDU204" s="25"/>
      <c r="JDV204" s="25"/>
      <c r="JDW204" s="25"/>
      <c r="JDX204" s="25"/>
      <c r="JDY204" s="25"/>
      <c r="JDZ204" s="25"/>
      <c r="JEA204" s="25"/>
      <c r="JEB204" s="25"/>
      <c r="JEC204" s="25"/>
      <c r="JED204" s="25"/>
      <c r="JEE204" s="25"/>
      <c r="JEF204" s="25"/>
      <c r="JEG204" s="25"/>
      <c r="JEH204" s="25"/>
      <c r="JEI204" s="25"/>
      <c r="JEJ204" s="25"/>
      <c r="JEK204" s="25"/>
      <c r="JEL204" s="25"/>
      <c r="JEM204" s="25"/>
      <c r="JEN204" s="25"/>
      <c r="JEO204" s="25"/>
      <c r="JEP204" s="25"/>
      <c r="JEQ204" s="25"/>
      <c r="JER204" s="25"/>
      <c r="JES204" s="25"/>
      <c r="JET204" s="25"/>
      <c r="JEU204" s="25"/>
      <c r="JEV204" s="25"/>
      <c r="JEW204" s="25"/>
      <c r="JEX204" s="25"/>
      <c r="JEY204" s="25"/>
      <c r="JEZ204" s="25"/>
      <c r="JFA204" s="25"/>
      <c r="JFB204" s="25"/>
      <c r="JFC204" s="25"/>
      <c r="JFD204" s="25"/>
      <c r="JFE204" s="25"/>
      <c r="JFF204" s="25"/>
      <c r="JFG204" s="25"/>
      <c r="JFH204" s="25"/>
      <c r="JFI204" s="25"/>
      <c r="JFJ204" s="25"/>
      <c r="JFK204" s="25"/>
      <c r="JFL204" s="25"/>
      <c r="JFM204" s="25"/>
      <c r="JFN204" s="25"/>
      <c r="JFO204" s="25"/>
      <c r="JFP204" s="25"/>
      <c r="JFQ204" s="25"/>
      <c r="JFR204" s="25"/>
      <c r="JFS204" s="25"/>
      <c r="JFT204" s="25"/>
      <c r="JFU204" s="25"/>
      <c r="JFV204" s="25"/>
      <c r="JFW204" s="25"/>
      <c r="JFX204" s="25"/>
      <c r="JFY204" s="25"/>
      <c r="JFZ204" s="25"/>
      <c r="JGA204" s="25"/>
      <c r="JGB204" s="25"/>
      <c r="JGC204" s="25"/>
      <c r="JGD204" s="25"/>
      <c r="JGE204" s="25"/>
      <c r="JGF204" s="25"/>
      <c r="JGG204" s="25"/>
      <c r="JGH204" s="25"/>
      <c r="JGI204" s="25"/>
      <c r="JGJ204" s="25"/>
      <c r="JGK204" s="25"/>
      <c r="JGL204" s="25"/>
      <c r="JGM204" s="25"/>
      <c r="JGN204" s="25"/>
      <c r="JGO204" s="25"/>
      <c r="JGP204" s="25"/>
      <c r="JGQ204" s="25"/>
      <c r="JGR204" s="25"/>
      <c r="JGS204" s="25"/>
      <c r="JGT204" s="25"/>
      <c r="JGU204" s="25"/>
      <c r="JGV204" s="25"/>
      <c r="JGW204" s="25"/>
      <c r="JGX204" s="25"/>
      <c r="JGY204" s="25"/>
      <c r="JGZ204" s="25"/>
      <c r="JHA204" s="25"/>
      <c r="JHB204" s="25"/>
      <c r="JHC204" s="25"/>
      <c r="JHD204" s="25"/>
      <c r="JHE204" s="25"/>
      <c r="JHF204" s="25"/>
      <c r="JHG204" s="25"/>
      <c r="JHH204" s="25"/>
      <c r="JHI204" s="25"/>
      <c r="JHJ204" s="25"/>
      <c r="JHK204" s="25"/>
      <c r="JHL204" s="25"/>
      <c r="JHM204" s="25"/>
      <c r="JHN204" s="25"/>
      <c r="JHO204" s="25"/>
      <c r="JHP204" s="25"/>
      <c r="JHQ204" s="25"/>
      <c r="JHR204" s="25"/>
      <c r="JHS204" s="25"/>
      <c r="JHT204" s="25"/>
      <c r="JHU204" s="25"/>
      <c r="JHV204" s="25"/>
      <c r="JHW204" s="25"/>
      <c r="JHX204" s="25"/>
      <c r="JHY204" s="25"/>
      <c r="JHZ204" s="25"/>
      <c r="JIA204" s="25"/>
      <c r="JIB204" s="25"/>
      <c r="JIC204" s="25"/>
      <c r="JID204" s="25"/>
      <c r="JIE204" s="25"/>
      <c r="JIF204" s="25"/>
      <c r="JIG204" s="25"/>
      <c r="JIH204" s="25"/>
      <c r="JII204" s="25"/>
      <c r="JIJ204" s="25"/>
      <c r="JIK204" s="25"/>
      <c r="JIL204" s="25"/>
      <c r="JIM204" s="25"/>
      <c r="JIN204" s="25"/>
      <c r="JIO204" s="25"/>
      <c r="JIP204" s="25"/>
      <c r="JIQ204" s="25"/>
      <c r="JIR204" s="25"/>
      <c r="JIS204" s="25"/>
      <c r="JIT204" s="25"/>
      <c r="JIU204" s="25"/>
      <c r="JIV204" s="25"/>
      <c r="JIW204" s="25"/>
      <c r="JIX204" s="25"/>
      <c r="JIY204" s="25"/>
      <c r="JIZ204" s="25"/>
      <c r="JJA204" s="25"/>
      <c r="JJB204" s="25"/>
      <c r="JJC204" s="25"/>
      <c r="JJD204" s="25"/>
      <c r="JJE204" s="25"/>
      <c r="JJF204" s="25"/>
      <c r="JJG204" s="25"/>
      <c r="JJH204" s="25"/>
      <c r="JJI204" s="25"/>
      <c r="JJJ204" s="25"/>
      <c r="JJK204" s="25"/>
      <c r="JJL204" s="25"/>
      <c r="JJM204" s="25"/>
      <c r="JJN204" s="25"/>
      <c r="JJO204" s="25"/>
      <c r="JJP204" s="25"/>
      <c r="JJQ204" s="25"/>
      <c r="JJR204" s="25"/>
      <c r="JJS204" s="25"/>
      <c r="JJT204" s="25"/>
      <c r="JJU204" s="25"/>
      <c r="JJV204" s="25"/>
      <c r="JJW204" s="25"/>
      <c r="JJX204" s="25"/>
      <c r="JJY204" s="25"/>
      <c r="JJZ204" s="25"/>
      <c r="JKA204" s="25"/>
      <c r="JKB204" s="25"/>
      <c r="JKC204" s="25"/>
      <c r="JKD204" s="25"/>
      <c r="JKE204" s="25"/>
      <c r="JKF204" s="25"/>
      <c r="JKG204" s="25"/>
      <c r="JKH204" s="25"/>
      <c r="JKI204" s="25"/>
      <c r="JKJ204" s="25"/>
      <c r="JKK204" s="25"/>
      <c r="JKL204" s="25"/>
      <c r="JKM204" s="25"/>
      <c r="JKN204" s="25"/>
      <c r="JKO204" s="25"/>
      <c r="JKP204" s="25"/>
      <c r="JKQ204" s="25"/>
      <c r="JKR204" s="25"/>
      <c r="JKS204" s="25"/>
      <c r="JKT204" s="25"/>
      <c r="JKU204" s="25"/>
      <c r="JKV204" s="25"/>
      <c r="JKW204" s="25"/>
      <c r="JKX204" s="25"/>
      <c r="JKY204" s="25"/>
      <c r="JKZ204" s="25"/>
      <c r="JLA204" s="25"/>
      <c r="JLB204" s="25"/>
      <c r="JLC204" s="25"/>
      <c r="JLD204" s="25"/>
      <c r="JLE204" s="25"/>
      <c r="JLF204" s="25"/>
      <c r="JLG204" s="25"/>
      <c r="JLH204" s="25"/>
      <c r="JLI204" s="25"/>
      <c r="JLJ204" s="25"/>
      <c r="JLK204" s="25"/>
      <c r="JLL204" s="25"/>
      <c r="JLM204" s="25"/>
      <c r="JLN204" s="25"/>
      <c r="JLO204" s="25"/>
      <c r="JLP204" s="25"/>
      <c r="JLQ204" s="25"/>
      <c r="JLR204" s="25"/>
      <c r="JLS204" s="25"/>
      <c r="JLT204" s="25"/>
      <c r="JLU204" s="25"/>
      <c r="JLV204" s="25"/>
      <c r="JLW204" s="25"/>
      <c r="JLX204" s="25"/>
      <c r="JLY204" s="25"/>
      <c r="JLZ204" s="25"/>
      <c r="JMA204" s="25"/>
      <c r="JMB204" s="25"/>
      <c r="JMC204" s="25"/>
      <c r="JMD204" s="25"/>
      <c r="JME204" s="25"/>
      <c r="JMF204" s="25"/>
      <c r="JMG204" s="25"/>
      <c r="JMH204" s="25"/>
      <c r="JMI204" s="25"/>
      <c r="JMJ204" s="25"/>
      <c r="JMK204" s="25"/>
      <c r="JML204" s="25"/>
      <c r="JMM204" s="25"/>
      <c r="JMN204" s="25"/>
      <c r="JMO204" s="25"/>
      <c r="JMP204" s="25"/>
      <c r="JMQ204" s="25"/>
      <c r="JMR204" s="25"/>
      <c r="JMS204" s="25"/>
      <c r="JMT204" s="25"/>
      <c r="JMU204" s="25"/>
      <c r="JMV204" s="25"/>
      <c r="JMW204" s="25"/>
      <c r="JMX204" s="25"/>
      <c r="JMY204" s="25"/>
      <c r="JMZ204" s="25"/>
      <c r="JNA204" s="25"/>
      <c r="JNB204" s="25"/>
      <c r="JNC204" s="25"/>
      <c r="JND204" s="25"/>
      <c r="JNE204" s="25"/>
      <c r="JNF204" s="25"/>
      <c r="JNG204" s="25"/>
      <c r="JNH204" s="25"/>
      <c r="JNI204" s="25"/>
      <c r="JNJ204" s="25"/>
      <c r="JNK204" s="25"/>
      <c r="JNL204" s="25"/>
      <c r="JNM204" s="25"/>
      <c r="JNN204" s="25"/>
      <c r="JNO204" s="25"/>
      <c r="JNP204" s="25"/>
      <c r="JNQ204" s="25"/>
      <c r="JNR204" s="25"/>
      <c r="JNS204" s="25"/>
      <c r="JNT204" s="25"/>
      <c r="JNU204" s="25"/>
      <c r="JNV204" s="25"/>
      <c r="JNW204" s="25"/>
      <c r="JNX204" s="25"/>
      <c r="JNY204" s="25"/>
      <c r="JNZ204" s="25"/>
      <c r="JOA204" s="25"/>
      <c r="JOB204" s="25"/>
      <c r="JOC204" s="25"/>
      <c r="JOD204" s="25"/>
      <c r="JOE204" s="25"/>
      <c r="JOF204" s="25"/>
      <c r="JOG204" s="25"/>
      <c r="JOH204" s="25"/>
      <c r="JOI204" s="25"/>
      <c r="JOJ204" s="25"/>
      <c r="JOK204" s="25"/>
      <c r="JOL204" s="25"/>
      <c r="JOM204" s="25"/>
      <c r="JON204" s="25"/>
      <c r="JOO204" s="25"/>
      <c r="JOP204" s="25"/>
      <c r="JOQ204" s="25"/>
      <c r="JOR204" s="25"/>
      <c r="JOS204" s="25"/>
      <c r="JOT204" s="25"/>
      <c r="JOU204" s="25"/>
      <c r="JOV204" s="25"/>
      <c r="JOW204" s="25"/>
      <c r="JOX204" s="25"/>
      <c r="JOY204" s="25"/>
      <c r="JOZ204" s="25"/>
      <c r="JPA204" s="25"/>
      <c r="JPB204" s="25"/>
      <c r="JPC204" s="25"/>
      <c r="JPD204" s="25"/>
      <c r="JPE204" s="25"/>
      <c r="JPF204" s="25"/>
      <c r="JPG204" s="25"/>
      <c r="JPH204" s="25"/>
      <c r="JPI204" s="25"/>
      <c r="JPJ204" s="25"/>
      <c r="JPK204" s="25"/>
      <c r="JPL204" s="25"/>
      <c r="JPM204" s="25"/>
      <c r="JPN204" s="25"/>
      <c r="JPO204" s="25"/>
      <c r="JPP204" s="25"/>
      <c r="JPQ204" s="25"/>
      <c r="JPR204" s="25"/>
      <c r="JPS204" s="25"/>
      <c r="JPT204" s="25"/>
      <c r="JPU204" s="25"/>
      <c r="JPV204" s="25"/>
      <c r="JPW204" s="25"/>
      <c r="JPX204" s="25"/>
      <c r="JPY204" s="25"/>
      <c r="JPZ204" s="25"/>
      <c r="JQA204" s="25"/>
      <c r="JQB204" s="25"/>
      <c r="JQC204" s="25"/>
      <c r="JQD204" s="25"/>
      <c r="JQE204" s="25"/>
      <c r="JQF204" s="25"/>
      <c r="JQG204" s="25"/>
      <c r="JQH204" s="25"/>
      <c r="JQI204" s="25"/>
      <c r="JQJ204" s="25"/>
      <c r="JQK204" s="25"/>
      <c r="JQL204" s="25"/>
      <c r="JQM204" s="25"/>
      <c r="JQN204" s="25"/>
      <c r="JQO204" s="25"/>
      <c r="JQP204" s="25"/>
      <c r="JQQ204" s="25"/>
      <c r="JQR204" s="25"/>
      <c r="JQS204" s="25"/>
      <c r="JQT204" s="25"/>
      <c r="JQU204" s="25"/>
      <c r="JQV204" s="25"/>
      <c r="JQW204" s="25"/>
      <c r="JQX204" s="25"/>
      <c r="JQY204" s="25"/>
      <c r="JQZ204" s="25"/>
      <c r="JRA204" s="25"/>
      <c r="JRB204" s="25"/>
      <c r="JRC204" s="25"/>
      <c r="JRD204" s="25"/>
      <c r="JRE204" s="25"/>
      <c r="JRF204" s="25"/>
      <c r="JRG204" s="25"/>
      <c r="JRH204" s="25"/>
      <c r="JRI204" s="25"/>
      <c r="JRJ204" s="25"/>
      <c r="JRK204" s="25"/>
      <c r="JRL204" s="25"/>
      <c r="JRM204" s="25"/>
      <c r="JRN204" s="25"/>
      <c r="JRO204" s="25"/>
      <c r="JRP204" s="25"/>
      <c r="JRQ204" s="25"/>
      <c r="JRR204" s="25"/>
      <c r="JRS204" s="25"/>
      <c r="JRT204" s="25"/>
      <c r="JRU204" s="25"/>
      <c r="JRV204" s="25"/>
      <c r="JRW204" s="25"/>
      <c r="JRX204" s="25"/>
      <c r="JRY204" s="25"/>
      <c r="JRZ204" s="25"/>
      <c r="JSA204" s="25"/>
      <c r="JSB204" s="25"/>
      <c r="JSC204" s="25"/>
      <c r="JSD204" s="25"/>
      <c r="JSE204" s="25"/>
      <c r="JSF204" s="25"/>
      <c r="JSG204" s="25"/>
      <c r="JSH204" s="25"/>
      <c r="JSI204" s="25"/>
      <c r="JSJ204" s="25"/>
      <c r="JSK204" s="25"/>
      <c r="JSL204" s="25"/>
      <c r="JSM204" s="25"/>
      <c r="JSN204" s="25"/>
      <c r="JSO204" s="25"/>
      <c r="JSP204" s="25"/>
      <c r="JSQ204" s="25"/>
      <c r="JSR204" s="25"/>
      <c r="JSS204" s="25"/>
      <c r="JST204" s="25"/>
      <c r="JSU204" s="25"/>
      <c r="JSV204" s="25"/>
      <c r="JSW204" s="25"/>
      <c r="JSX204" s="25"/>
      <c r="JSY204" s="25"/>
      <c r="JSZ204" s="25"/>
      <c r="JTA204" s="25"/>
      <c r="JTB204" s="25"/>
      <c r="JTC204" s="25"/>
      <c r="JTD204" s="25"/>
      <c r="JTE204" s="25"/>
      <c r="JTF204" s="25"/>
      <c r="JTG204" s="25"/>
      <c r="JTH204" s="25"/>
      <c r="JTI204" s="25"/>
      <c r="JTJ204" s="25"/>
      <c r="JTK204" s="25"/>
      <c r="JTL204" s="25"/>
      <c r="JTM204" s="25"/>
      <c r="JTN204" s="25"/>
      <c r="JTO204" s="25"/>
      <c r="JTP204" s="25"/>
      <c r="JTQ204" s="25"/>
      <c r="JTR204" s="25"/>
      <c r="JTS204" s="25"/>
      <c r="JTT204" s="25"/>
      <c r="JTU204" s="25"/>
      <c r="JTV204" s="25"/>
      <c r="JTW204" s="25"/>
      <c r="JTX204" s="25"/>
      <c r="JTY204" s="25"/>
      <c r="JTZ204" s="25"/>
      <c r="JUA204" s="25"/>
      <c r="JUB204" s="25"/>
      <c r="JUC204" s="25"/>
      <c r="JUD204" s="25"/>
      <c r="JUE204" s="25"/>
      <c r="JUF204" s="25"/>
      <c r="JUG204" s="25"/>
      <c r="JUH204" s="25"/>
      <c r="JUI204" s="25"/>
      <c r="JUJ204" s="25"/>
      <c r="JUK204" s="25"/>
      <c r="JUL204" s="25"/>
      <c r="JUM204" s="25"/>
      <c r="JUN204" s="25"/>
      <c r="JUO204" s="25"/>
      <c r="JUP204" s="25"/>
      <c r="JUQ204" s="25"/>
      <c r="JUR204" s="25"/>
      <c r="JUS204" s="25"/>
      <c r="JUT204" s="25"/>
      <c r="JUU204" s="25"/>
      <c r="JUV204" s="25"/>
      <c r="JUW204" s="25"/>
      <c r="JUX204" s="25"/>
      <c r="JUY204" s="25"/>
      <c r="JUZ204" s="25"/>
      <c r="JVA204" s="25"/>
      <c r="JVB204" s="25"/>
      <c r="JVC204" s="25"/>
      <c r="JVD204" s="25"/>
      <c r="JVE204" s="25"/>
      <c r="JVF204" s="25"/>
      <c r="JVG204" s="25"/>
      <c r="JVH204" s="25"/>
      <c r="JVI204" s="25"/>
      <c r="JVJ204" s="25"/>
      <c r="JVK204" s="25"/>
      <c r="JVL204" s="25"/>
      <c r="JVM204" s="25"/>
      <c r="JVN204" s="25"/>
      <c r="JVO204" s="25"/>
      <c r="JVP204" s="25"/>
      <c r="JVQ204" s="25"/>
      <c r="JVR204" s="25"/>
      <c r="JVS204" s="25"/>
      <c r="JVT204" s="25"/>
      <c r="JVU204" s="25"/>
      <c r="JVV204" s="25"/>
      <c r="JVW204" s="25"/>
      <c r="JVX204" s="25"/>
      <c r="JVY204" s="25"/>
      <c r="JVZ204" s="25"/>
      <c r="JWA204" s="25"/>
      <c r="JWB204" s="25"/>
      <c r="JWC204" s="25"/>
      <c r="JWD204" s="25"/>
      <c r="JWE204" s="25"/>
      <c r="JWF204" s="25"/>
      <c r="JWG204" s="25"/>
      <c r="JWH204" s="25"/>
      <c r="JWI204" s="25"/>
      <c r="JWJ204" s="25"/>
      <c r="JWK204" s="25"/>
      <c r="JWL204" s="25"/>
      <c r="JWM204" s="25"/>
      <c r="JWN204" s="25"/>
      <c r="JWO204" s="25"/>
      <c r="JWP204" s="25"/>
      <c r="JWQ204" s="25"/>
      <c r="JWR204" s="25"/>
      <c r="JWS204" s="25"/>
      <c r="JWT204" s="25"/>
      <c r="JWU204" s="25"/>
      <c r="JWV204" s="25"/>
      <c r="JWW204" s="25"/>
      <c r="JWX204" s="25"/>
      <c r="JWY204" s="25"/>
      <c r="JWZ204" s="25"/>
      <c r="JXA204" s="25"/>
      <c r="JXB204" s="25"/>
      <c r="JXC204" s="25"/>
      <c r="JXD204" s="25"/>
      <c r="JXE204" s="25"/>
      <c r="JXF204" s="25"/>
      <c r="JXG204" s="25"/>
      <c r="JXH204" s="25"/>
      <c r="JXI204" s="25"/>
      <c r="JXJ204" s="25"/>
      <c r="JXK204" s="25"/>
      <c r="JXL204" s="25"/>
      <c r="JXM204" s="25"/>
      <c r="JXN204" s="25"/>
      <c r="JXO204" s="25"/>
      <c r="JXP204" s="25"/>
      <c r="JXQ204" s="25"/>
      <c r="JXR204" s="25"/>
      <c r="JXS204" s="25"/>
      <c r="JXT204" s="25"/>
      <c r="JXU204" s="25"/>
      <c r="JXV204" s="25"/>
      <c r="JXW204" s="25"/>
      <c r="JXX204" s="25"/>
      <c r="JXY204" s="25"/>
      <c r="JXZ204" s="25"/>
      <c r="JYA204" s="25"/>
      <c r="JYB204" s="25"/>
      <c r="JYC204" s="25"/>
      <c r="JYD204" s="25"/>
      <c r="JYE204" s="25"/>
      <c r="JYF204" s="25"/>
      <c r="JYG204" s="25"/>
      <c r="JYH204" s="25"/>
      <c r="JYI204" s="25"/>
      <c r="JYJ204" s="25"/>
      <c r="JYK204" s="25"/>
      <c r="JYL204" s="25"/>
      <c r="JYM204" s="25"/>
      <c r="JYN204" s="25"/>
      <c r="JYO204" s="25"/>
      <c r="JYP204" s="25"/>
      <c r="JYQ204" s="25"/>
      <c r="JYR204" s="25"/>
      <c r="JYS204" s="25"/>
      <c r="JYT204" s="25"/>
      <c r="JYU204" s="25"/>
      <c r="JYV204" s="25"/>
      <c r="JYW204" s="25"/>
      <c r="JYX204" s="25"/>
      <c r="JYY204" s="25"/>
      <c r="JYZ204" s="25"/>
      <c r="JZA204" s="25"/>
      <c r="JZB204" s="25"/>
      <c r="JZC204" s="25"/>
      <c r="JZD204" s="25"/>
      <c r="JZE204" s="25"/>
      <c r="JZF204" s="25"/>
      <c r="JZG204" s="25"/>
      <c r="JZH204" s="25"/>
      <c r="JZI204" s="25"/>
      <c r="JZJ204" s="25"/>
      <c r="JZK204" s="25"/>
      <c r="JZL204" s="25"/>
      <c r="JZM204" s="25"/>
      <c r="JZN204" s="25"/>
      <c r="JZO204" s="25"/>
      <c r="JZP204" s="25"/>
      <c r="JZQ204" s="25"/>
      <c r="JZR204" s="25"/>
      <c r="JZS204" s="25"/>
      <c r="JZT204" s="25"/>
      <c r="JZU204" s="25"/>
      <c r="JZV204" s="25"/>
      <c r="JZW204" s="25"/>
      <c r="JZX204" s="25"/>
      <c r="JZY204" s="25"/>
      <c r="JZZ204" s="25"/>
      <c r="KAA204" s="25"/>
      <c r="KAB204" s="25"/>
      <c r="KAC204" s="25"/>
      <c r="KAD204" s="25"/>
      <c r="KAE204" s="25"/>
      <c r="KAF204" s="25"/>
      <c r="KAG204" s="25"/>
      <c r="KAH204" s="25"/>
      <c r="KAI204" s="25"/>
      <c r="KAJ204" s="25"/>
      <c r="KAK204" s="25"/>
      <c r="KAL204" s="25"/>
      <c r="KAM204" s="25"/>
      <c r="KAN204" s="25"/>
      <c r="KAO204" s="25"/>
      <c r="KAP204" s="25"/>
      <c r="KAQ204" s="25"/>
      <c r="KAR204" s="25"/>
      <c r="KAS204" s="25"/>
      <c r="KAT204" s="25"/>
      <c r="KAU204" s="25"/>
      <c r="KAV204" s="25"/>
      <c r="KAW204" s="25"/>
      <c r="KAX204" s="25"/>
      <c r="KAY204" s="25"/>
      <c r="KAZ204" s="25"/>
      <c r="KBA204" s="25"/>
      <c r="KBB204" s="25"/>
      <c r="KBC204" s="25"/>
      <c r="KBD204" s="25"/>
      <c r="KBE204" s="25"/>
      <c r="KBF204" s="25"/>
      <c r="KBG204" s="25"/>
      <c r="KBH204" s="25"/>
      <c r="KBI204" s="25"/>
      <c r="KBJ204" s="25"/>
      <c r="KBK204" s="25"/>
      <c r="KBL204" s="25"/>
      <c r="KBM204" s="25"/>
      <c r="KBN204" s="25"/>
      <c r="KBO204" s="25"/>
      <c r="KBP204" s="25"/>
      <c r="KBQ204" s="25"/>
      <c r="KBR204" s="25"/>
      <c r="KBS204" s="25"/>
      <c r="KBT204" s="25"/>
      <c r="KBU204" s="25"/>
      <c r="KBV204" s="25"/>
      <c r="KBW204" s="25"/>
      <c r="KBX204" s="25"/>
      <c r="KBY204" s="25"/>
      <c r="KBZ204" s="25"/>
      <c r="KCA204" s="25"/>
      <c r="KCB204" s="25"/>
      <c r="KCC204" s="25"/>
      <c r="KCD204" s="25"/>
      <c r="KCE204" s="25"/>
      <c r="KCF204" s="25"/>
      <c r="KCG204" s="25"/>
      <c r="KCH204" s="25"/>
      <c r="KCI204" s="25"/>
      <c r="KCJ204" s="25"/>
      <c r="KCK204" s="25"/>
      <c r="KCL204" s="25"/>
      <c r="KCM204" s="25"/>
      <c r="KCN204" s="25"/>
      <c r="KCO204" s="25"/>
      <c r="KCP204" s="25"/>
      <c r="KCQ204" s="25"/>
      <c r="KCR204" s="25"/>
      <c r="KCS204" s="25"/>
      <c r="KCT204" s="25"/>
      <c r="KCU204" s="25"/>
      <c r="KCV204" s="25"/>
      <c r="KCW204" s="25"/>
      <c r="KCX204" s="25"/>
      <c r="KCY204" s="25"/>
      <c r="KCZ204" s="25"/>
      <c r="KDA204" s="25"/>
      <c r="KDB204" s="25"/>
      <c r="KDC204" s="25"/>
      <c r="KDD204" s="25"/>
      <c r="KDE204" s="25"/>
      <c r="KDF204" s="25"/>
      <c r="KDG204" s="25"/>
      <c r="KDH204" s="25"/>
      <c r="KDI204" s="25"/>
      <c r="KDJ204" s="25"/>
      <c r="KDK204" s="25"/>
      <c r="KDL204" s="25"/>
      <c r="KDM204" s="25"/>
      <c r="KDN204" s="25"/>
      <c r="KDO204" s="25"/>
      <c r="KDP204" s="25"/>
      <c r="KDQ204" s="25"/>
      <c r="KDR204" s="25"/>
      <c r="KDS204" s="25"/>
      <c r="KDT204" s="25"/>
      <c r="KDU204" s="25"/>
      <c r="KDV204" s="25"/>
      <c r="KDW204" s="25"/>
      <c r="KDX204" s="25"/>
      <c r="KDY204" s="25"/>
      <c r="KDZ204" s="25"/>
      <c r="KEA204" s="25"/>
      <c r="KEB204" s="25"/>
      <c r="KEC204" s="25"/>
      <c r="KED204" s="25"/>
      <c r="KEE204" s="25"/>
      <c r="KEF204" s="25"/>
      <c r="KEG204" s="25"/>
      <c r="KEH204" s="25"/>
      <c r="KEI204" s="25"/>
      <c r="KEJ204" s="25"/>
      <c r="KEK204" s="25"/>
      <c r="KEL204" s="25"/>
      <c r="KEM204" s="25"/>
      <c r="KEN204" s="25"/>
      <c r="KEO204" s="25"/>
      <c r="KEP204" s="25"/>
      <c r="KEQ204" s="25"/>
      <c r="KER204" s="25"/>
      <c r="KES204" s="25"/>
      <c r="KET204" s="25"/>
      <c r="KEU204" s="25"/>
      <c r="KEV204" s="25"/>
      <c r="KEW204" s="25"/>
      <c r="KEX204" s="25"/>
      <c r="KEY204" s="25"/>
      <c r="KEZ204" s="25"/>
      <c r="KFA204" s="25"/>
      <c r="KFB204" s="25"/>
      <c r="KFC204" s="25"/>
      <c r="KFD204" s="25"/>
      <c r="KFE204" s="25"/>
      <c r="KFF204" s="25"/>
      <c r="KFG204" s="25"/>
      <c r="KFH204" s="25"/>
      <c r="KFI204" s="25"/>
      <c r="KFJ204" s="25"/>
      <c r="KFK204" s="25"/>
      <c r="KFL204" s="25"/>
      <c r="KFM204" s="25"/>
      <c r="KFN204" s="25"/>
      <c r="KFO204" s="25"/>
      <c r="KFP204" s="25"/>
      <c r="KFQ204" s="25"/>
      <c r="KFR204" s="25"/>
      <c r="KFS204" s="25"/>
      <c r="KFT204" s="25"/>
      <c r="KFU204" s="25"/>
      <c r="KFV204" s="25"/>
      <c r="KFW204" s="25"/>
      <c r="KFX204" s="25"/>
      <c r="KFY204" s="25"/>
      <c r="KFZ204" s="25"/>
      <c r="KGA204" s="25"/>
      <c r="KGB204" s="25"/>
      <c r="KGC204" s="25"/>
      <c r="KGD204" s="25"/>
      <c r="KGE204" s="25"/>
      <c r="KGF204" s="25"/>
      <c r="KGG204" s="25"/>
      <c r="KGH204" s="25"/>
      <c r="KGI204" s="25"/>
      <c r="KGJ204" s="25"/>
      <c r="KGK204" s="25"/>
      <c r="KGL204" s="25"/>
      <c r="KGM204" s="25"/>
      <c r="KGN204" s="25"/>
      <c r="KGO204" s="25"/>
      <c r="KGP204" s="25"/>
      <c r="KGQ204" s="25"/>
      <c r="KGR204" s="25"/>
      <c r="KGS204" s="25"/>
      <c r="KGT204" s="25"/>
      <c r="KGU204" s="25"/>
      <c r="KGV204" s="25"/>
      <c r="KGW204" s="25"/>
      <c r="KGX204" s="25"/>
      <c r="KGY204" s="25"/>
      <c r="KGZ204" s="25"/>
      <c r="KHA204" s="25"/>
      <c r="KHB204" s="25"/>
      <c r="KHC204" s="25"/>
      <c r="KHD204" s="25"/>
      <c r="KHE204" s="25"/>
      <c r="KHF204" s="25"/>
      <c r="KHG204" s="25"/>
      <c r="KHH204" s="25"/>
      <c r="KHI204" s="25"/>
      <c r="KHJ204" s="25"/>
      <c r="KHK204" s="25"/>
      <c r="KHL204" s="25"/>
      <c r="KHM204" s="25"/>
      <c r="KHN204" s="25"/>
      <c r="KHO204" s="25"/>
      <c r="KHP204" s="25"/>
      <c r="KHQ204" s="25"/>
      <c r="KHR204" s="25"/>
      <c r="KHS204" s="25"/>
      <c r="KHT204" s="25"/>
      <c r="KHU204" s="25"/>
      <c r="KHV204" s="25"/>
      <c r="KHW204" s="25"/>
      <c r="KHX204" s="25"/>
      <c r="KHY204" s="25"/>
      <c r="KHZ204" s="25"/>
      <c r="KIA204" s="25"/>
      <c r="KIB204" s="25"/>
      <c r="KIC204" s="25"/>
      <c r="KID204" s="25"/>
      <c r="KIE204" s="25"/>
      <c r="KIF204" s="25"/>
      <c r="KIG204" s="25"/>
      <c r="KIH204" s="25"/>
      <c r="KII204" s="25"/>
      <c r="KIJ204" s="25"/>
      <c r="KIK204" s="25"/>
      <c r="KIL204" s="25"/>
      <c r="KIM204" s="25"/>
      <c r="KIN204" s="25"/>
      <c r="KIO204" s="25"/>
      <c r="KIP204" s="25"/>
      <c r="KIQ204" s="25"/>
      <c r="KIR204" s="25"/>
      <c r="KIS204" s="25"/>
      <c r="KIT204" s="25"/>
      <c r="KIU204" s="25"/>
      <c r="KIV204" s="25"/>
      <c r="KIW204" s="25"/>
      <c r="KIX204" s="25"/>
      <c r="KIY204" s="25"/>
      <c r="KIZ204" s="25"/>
      <c r="KJA204" s="25"/>
      <c r="KJB204" s="25"/>
      <c r="KJC204" s="25"/>
      <c r="KJD204" s="25"/>
      <c r="KJE204" s="25"/>
      <c r="KJF204" s="25"/>
      <c r="KJG204" s="25"/>
      <c r="KJH204" s="25"/>
      <c r="KJI204" s="25"/>
      <c r="KJJ204" s="25"/>
      <c r="KJK204" s="25"/>
      <c r="KJL204" s="25"/>
      <c r="KJM204" s="25"/>
      <c r="KJN204" s="25"/>
      <c r="KJO204" s="25"/>
      <c r="KJP204" s="25"/>
      <c r="KJQ204" s="25"/>
      <c r="KJR204" s="25"/>
      <c r="KJS204" s="25"/>
      <c r="KJT204" s="25"/>
      <c r="KJU204" s="25"/>
      <c r="KJV204" s="25"/>
      <c r="KJW204" s="25"/>
      <c r="KJX204" s="25"/>
      <c r="KJY204" s="25"/>
      <c r="KJZ204" s="25"/>
      <c r="KKA204" s="25"/>
      <c r="KKB204" s="25"/>
      <c r="KKC204" s="25"/>
      <c r="KKD204" s="25"/>
      <c r="KKE204" s="25"/>
      <c r="KKF204" s="25"/>
      <c r="KKG204" s="25"/>
      <c r="KKH204" s="25"/>
      <c r="KKI204" s="25"/>
      <c r="KKJ204" s="25"/>
      <c r="KKK204" s="25"/>
      <c r="KKL204" s="25"/>
      <c r="KKM204" s="25"/>
      <c r="KKN204" s="25"/>
      <c r="KKO204" s="25"/>
      <c r="KKP204" s="25"/>
      <c r="KKQ204" s="25"/>
      <c r="KKR204" s="25"/>
      <c r="KKS204" s="25"/>
      <c r="KKT204" s="25"/>
      <c r="KKU204" s="25"/>
      <c r="KKV204" s="25"/>
      <c r="KKW204" s="25"/>
      <c r="KKX204" s="25"/>
      <c r="KKY204" s="25"/>
      <c r="KKZ204" s="25"/>
      <c r="KLA204" s="25"/>
      <c r="KLB204" s="25"/>
      <c r="KLC204" s="25"/>
      <c r="KLD204" s="25"/>
      <c r="KLE204" s="25"/>
      <c r="KLF204" s="25"/>
      <c r="KLG204" s="25"/>
      <c r="KLH204" s="25"/>
      <c r="KLI204" s="25"/>
      <c r="KLJ204" s="25"/>
      <c r="KLK204" s="25"/>
      <c r="KLL204" s="25"/>
      <c r="KLM204" s="25"/>
      <c r="KLN204" s="25"/>
      <c r="KLO204" s="25"/>
      <c r="KLP204" s="25"/>
      <c r="KLQ204" s="25"/>
      <c r="KLR204" s="25"/>
      <c r="KLS204" s="25"/>
      <c r="KLT204" s="25"/>
      <c r="KLU204" s="25"/>
      <c r="KLV204" s="25"/>
      <c r="KLW204" s="25"/>
      <c r="KLX204" s="25"/>
      <c r="KLY204" s="25"/>
      <c r="KLZ204" s="25"/>
      <c r="KMA204" s="25"/>
      <c r="KMB204" s="25"/>
      <c r="KMC204" s="25"/>
      <c r="KMD204" s="25"/>
      <c r="KME204" s="25"/>
      <c r="KMF204" s="25"/>
      <c r="KMG204" s="25"/>
      <c r="KMH204" s="25"/>
      <c r="KMI204" s="25"/>
      <c r="KMJ204" s="25"/>
      <c r="KMK204" s="25"/>
      <c r="KML204" s="25"/>
      <c r="KMM204" s="25"/>
      <c r="KMN204" s="25"/>
      <c r="KMO204" s="25"/>
      <c r="KMP204" s="25"/>
      <c r="KMQ204" s="25"/>
      <c r="KMR204" s="25"/>
      <c r="KMS204" s="25"/>
      <c r="KMT204" s="25"/>
      <c r="KMU204" s="25"/>
      <c r="KMV204" s="25"/>
      <c r="KMW204" s="25"/>
      <c r="KMX204" s="25"/>
      <c r="KMY204" s="25"/>
      <c r="KMZ204" s="25"/>
      <c r="KNA204" s="25"/>
      <c r="KNB204" s="25"/>
      <c r="KNC204" s="25"/>
      <c r="KND204" s="25"/>
      <c r="KNE204" s="25"/>
      <c r="KNF204" s="25"/>
      <c r="KNG204" s="25"/>
      <c r="KNH204" s="25"/>
      <c r="KNI204" s="25"/>
      <c r="KNJ204" s="25"/>
      <c r="KNK204" s="25"/>
      <c r="KNL204" s="25"/>
      <c r="KNM204" s="25"/>
      <c r="KNN204" s="25"/>
      <c r="KNO204" s="25"/>
      <c r="KNP204" s="25"/>
      <c r="KNQ204" s="25"/>
      <c r="KNR204" s="25"/>
      <c r="KNS204" s="25"/>
      <c r="KNT204" s="25"/>
      <c r="KNU204" s="25"/>
      <c r="KNV204" s="25"/>
      <c r="KNW204" s="25"/>
      <c r="KNX204" s="25"/>
      <c r="KNY204" s="25"/>
      <c r="KNZ204" s="25"/>
      <c r="KOA204" s="25"/>
      <c r="KOB204" s="25"/>
      <c r="KOC204" s="25"/>
      <c r="KOD204" s="25"/>
      <c r="KOE204" s="25"/>
      <c r="KOF204" s="25"/>
      <c r="KOG204" s="25"/>
      <c r="KOH204" s="25"/>
      <c r="KOI204" s="25"/>
      <c r="KOJ204" s="25"/>
      <c r="KOK204" s="25"/>
      <c r="KOL204" s="25"/>
      <c r="KOM204" s="25"/>
      <c r="KON204" s="25"/>
      <c r="KOO204" s="25"/>
      <c r="KOP204" s="25"/>
      <c r="KOQ204" s="25"/>
      <c r="KOR204" s="25"/>
      <c r="KOS204" s="25"/>
      <c r="KOT204" s="25"/>
      <c r="KOU204" s="25"/>
      <c r="KOV204" s="25"/>
      <c r="KOW204" s="25"/>
      <c r="KOX204" s="25"/>
      <c r="KOY204" s="25"/>
      <c r="KOZ204" s="25"/>
      <c r="KPA204" s="25"/>
      <c r="KPB204" s="25"/>
      <c r="KPC204" s="25"/>
      <c r="KPD204" s="25"/>
      <c r="KPE204" s="25"/>
      <c r="KPF204" s="25"/>
      <c r="KPG204" s="25"/>
      <c r="KPH204" s="25"/>
      <c r="KPI204" s="25"/>
      <c r="KPJ204" s="25"/>
      <c r="KPK204" s="25"/>
      <c r="KPL204" s="25"/>
      <c r="KPM204" s="25"/>
      <c r="KPN204" s="25"/>
      <c r="KPO204" s="25"/>
      <c r="KPP204" s="25"/>
      <c r="KPQ204" s="25"/>
      <c r="KPR204" s="25"/>
      <c r="KPS204" s="25"/>
      <c r="KPT204" s="25"/>
      <c r="KPU204" s="25"/>
      <c r="KPV204" s="25"/>
      <c r="KPW204" s="25"/>
      <c r="KPX204" s="25"/>
      <c r="KPY204" s="25"/>
      <c r="KPZ204" s="25"/>
      <c r="KQA204" s="25"/>
      <c r="KQB204" s="25"/>
      <c r="KQC204" s="25"/>
      <c r="KQD204" s="25"/>
      <c r="KQE204" s="25"/>
      <c r="KQF204" s="25"/>
      <c r="KQG204" s="25"/>
      <c r="KQH204" s="25"/>
      <c r="KQI204" s="25"/>
      <c r="KQJ204" s="25"/>
      <c r="KQK204" s="25"/>
      <c r="KQL204" s="25"/>
      <c r="KQM204" s="25"/>
      <c r="KQN204" s="25"/>
      <c r="KQO204" s="25"/>
      <c r="KQP204" s="25"/>
      <c r="KQQ204" s="25"/>
      <c r="KQR204" s="25"/>
      <c r="KQS204" s="25"/>
      <c r="KQT204" s="25"/>
      <c r="KQU204" s="25"/>
      <c r="KQV204" s="25"/>
      <c r="KQW204" s="25"/>
      <c r="KQX204" s="25"/>
      <c r="KQY204" s="25"/>
      <c r="KQZ204" s="25"/>
      <c r="KRA204" s="25"/>
      <c r="KRB204" s="25"/>
      <c r="KRC204" s="25"/>
      <c r="KRD204" s="25"/>
      <c r="KRE204" s="25"/>
      <c r="KRF204" s="25"/>
      <c r="KRG204" s="25"/>
      <c r="KRH204" s="25"/>
      <c r="KRI204" s="25"/>
      <c r="KRJ204" s="25"/>
      <c r="KRK204" s="25"/>
      <c r="KRL204" s="25"/>
      <c r="KRM204" s="25"/>
      <c r="KRN204" s="25"/>
      <c r="KRO204" s="25"/>
      <c r="KRP204" s="25"/>
      <c r="KRQ204" s="25"/>
      <c r="KRR204" s="25"/>
      <c r="KRS204" s="25"/>
      <c r="KRT204" s="25"/>
      <c r="KRU204" s="25"/>
      <c r="KRV204" s="25"/>
      <c r="KRW204" s="25"/>
      <c r="KRX204" s="25"/>
      <c r="KRY204" s="25"/>
      <c r="KRZ204" s="25"/>
      <c r="KSA204" s="25"/>
      <c r="KSB204" s="25"/>
      <c r="KSC204" s="25"/>
      <c r="KSD204" s="25"/>
      <c r="KSE204" s="25"/>
      <c r="KSF204" s="25"/>
      <c r="KSG204" s="25"/>
      <c r="KSH204" s="25"/>
      <c r="KSI204" s="25"/>
      <c r="KSJ204" s="25"/>
      <c r="KSK204" s="25"/>
      <c r="KSL204" s="25"/>
      <c r="KSM204" s="25"/>
      <c r="KSN204" s="25"/>
      <c r="KSO204" s="25"/>
      <c r="KSP204" s="25"/>
      <c r="KSQ204" s="25"/>
      <c r="KSR204" s="25"/>
      <c r="KSS204" s="25"/>
      <c r="KST204" s="25"/>
      <c r="KSU204" s="25"/>
      <c r="KSV204" s="25"/>
      <c r="KSW204" s="25"/>
      <c r="KSX204" s="25"/>
      <c r="KSY204" s="25"/>
      <c r="KSZ204" s="25"/>
      <c r="KTA204" s="25"/>
      <c r="KTB204" s="25"/>
      <c r="KTC204" s="25"/>
      <c r="KTD204" s="25"/>
      <c r="KTE204" s="25"/>
      <c r="KTF204" s="25"/>
      <c r="KTG204" s="25"/>
      <c r="KTH204" s="25"/>
      <c r="KTI204" s="25"/>
      <c r="KTJ204" s="25"/>
      <c r="KTK204" s="25"/>
      <c r="KTL204" s="25"/>
      <c r="KTM204" s="25"/>
      <c r="KTN204" s="25"/>
      <c r="KTO204" s="25"/>
      <c r="KTP204" s="25"/>
      <c r="KTQ204" s="25"/>
      <c r="KTR204" s="25"/>
      <c r="KTS204" s="25"/>
      <c r="KTT204" s="25"/>
      <c r="KTU204" s="25"/>
      <c r="KTV204" s="25"/>
      <c r="KTW204" s="25"/>
      <c r="KTX204" s="25"/>
      <c r="KTY204" s="25"/>
      <c r="KTZ204" s="25"/>
      <c r="KUA204" s="25"/>
      <c r="KUB204" s="25"/>
      <c r="KUC204" s="25"/>
      <c r="KUD204" s="25"/>
      <c r="KUE204" s="25"/>
      <c r="KUF204" s="25"/>
      <c r="KUG204" s="25"/>
      <c r="KUH204" s="25"/>
      <c r="KUI204" s="25"/>
      <c r="KUJ204" s="25"/>
      <c r="KUK204" s="25"/>
      <c r="KUL204" s="25"/>
      <c r="KUM204" s="25"/>
      <c r="KUN204" s="25"/>
      <c r="KUO204" s="25"/>
      <c r="KUP204" s="25"/>
      <c r="KUQ204" s="25"/>
      <c r="KUR204" s="25"/>
      <c r="KUS204" s="25"/>
      <c r="KUT204" s="25"/>
      <c r="KUU204" s="25"/>
      <c r="KUV204" s="25"/>
      <c r="KUW204" s="25"/>
      <c r="KUX204" s="25"/>
      <c r="KUY204" s="25"/>
      <c r="KUZ204" s="25"/>
      <c r="KVA204" s="25"/>
      <c r="KVB204" s="25"/>
      <c r="KVC204" s="25"/>
      <c r="KVD204" s="25"/>
      <c r="KVE204" s="25"/>
      <c r="KVF204" s="25"/>
      <c r="KVG204" s="25"/>
      <c r="KVH204" s="25"/>
      <c r="KVI204" s="25"/>
      <c r="KVJ204" s="25"/>
      <c r="KVK204" s="25"/>
      <c r="KVL204" s="25"/>
      <c r="KVM204" s="25"/>
      <c r="KVN204" s="25"/>
      <c r="KVO204" s="25"/>
      <c r="KVP204" s="25"/>
      <c r="KVQ204" s="25"/>
      <c r="KVR204" s="25"/>
      <c r="KVS204" s="25"/>
      <c r="KVT204" s="25"/>
      <c r="KVU204" s="25"/>
      <c r="KVV204" s="25"/>
      <c r="KVW204" s="25"/>
      <c r="KVX204" s="25"/>
      <c r="KVY204" s="25"/>
      <c r="KVZ204" s="25"/>
      <c r="KWA204" s="25"/>
      <c r="KWB204" s="25"/>
      <c r="KWC204" s="25"/>
      <c r="KWD204" s="25"/>
      <c r="KWE204" s="25"/>
      <c r="KWF204" s="25"/>
      <c r="KWG204" s="25"/>
      <c r="KWH204" s="25"/>
      <c r="KWI204" s="25"/>
      <c r="KWJ204" s="25"/>
      <c r="KWK204" s="25"/>
      <c r="KWL204" s="25"/>
      <c r="KWM204" s="25"/>
      <c r="KWN204" s="25"/>
      <c r="KWO204" s="25"/>
      <c r="KWP204" s="25"/>
      <c r="KWQ204" s="25"/>
      <c r="KWR204" s="25"/>
      <c r="KWS204" s="25"/>
      <c r="KWT204" s="25"/>
      <c r="KWU204" s="25"/>
      <c r="KWV204" s="25"/>
      <c r="KWW204" s="25"/>
      <c r="KWX204" s="25"/>
      <c r="KWY204" s="25"/>
      <c r="KWZ204" s="25"/>
      <c r="KXA204" s="25"/>
      <c r="KXB204" s="25"/>
      <c r="KXC204" s="25"/>
      <c r="KXD204" s="25"/>
      <c r="KXE204" s="25"/>
      <c r="KXF204" s="25"/>
      <c r="KXG204" s="25"/>
      <c r="KXH204" s="25"/>
      <c r="KXI204" s="25"/>
      <c r="KXJ204" s="25"/>
      <c r="KXK204" s="25"/>
      <c r="KXL204" s="25"/>
      <c r="KXM204" s="25"/>
      <c r="KXN204" s="25"/>
      <c r="KXO204" s="25"/>
      <c r="KXP204" s="25"/>
      <c r="KXQ204" s="25"/>
      <c r="KXR204" s="25"/>
      <c r="KXS204" s="25"/>
      <c r="KXT204" s="25"/>
      <c r="KXU204" s="25"/>
      <c r="KXV204" s="25"/>
      <c r="KXW204" s="25"/>
      <c r="KXX204" s="25"/>
      <c r="KXY204" s="25"/>
      <c r="KXZ204" s="25"/>
      <c r="KYA204" s="25"/>
      <c r="KYB204" s="25"/>
      <c r="KYC204" s="25"/>
      <c r="KYD204" s="25"/>
      <c r="KYE204" s="25"/>
      <c r="KYF204" s="25"/>
      <c r="KYG204" s="25"/>
      <c r="KYH204" s="25"/>
      <c r="KYI204" s="25"/>
      <c r="KYJ204" s="25"/>
      <c r="KYK204" s="25"/>
      <c r="KYL204" s="25"/>
      <c r="KYM204" s="25"/>
      <c r="KYN204" s="25"/>
      <c r="KYO204" s="25"/>
      <c r="KYP204" s="25"/>
      <c r="KYQ204" s="25"/>
      <c r="KYR204" s="25"/>
      <c r="KYS204" s="25"/>
      <c r="KYT204" s="25"/>
      <c r="KYU204" s="25"/>
      <c r="KYV204" s="25"/>
      <c r="KYW204" s="25"/>
      <c r="KYX204" s="25"/>
      <c r="KYY204" s="25"/>
      <c r="KYZ204" s="25"/>
      <c r="KZA204" s="25"/>
      <c r="KZB204" s="25"/>
      <c r="KZC204" s="25"/>
      <c r="KZD204" s="25"/>
      <c r="KZE204" s="25"/>
      <c r="KZF204" s="25"/>
      <c r="KZG204" s="25"/>
      <c r="KZH204" s="25"/>
      <c r="KZI204" s="25"/>
      <c r="KZJ204" s="25"/>
      <c r="KZK204" s="25"/>
      <c r="KZL204" s="25"/>
      <c r="KZM204" s="25"/>
      <c r="KZN204" s="25"/>
      <c r="KZO204" s="25"/>
      <c r="KZP204" s="25"/>
      <c r="KZQ204" s="25"/>
      <c r="KZR204" s="25"/>
      <c r="KZS204" s="25"/>
      <c r="KZT204" s="25"/>
      <c r="KZU204" s="25"/>
      <c r="KZV204" s="25"/>
      <c r="KZW204" s="25"/>
      <c r="KZX204" s="25"/>
      <c r="KZY204" s="25"/>
      <c r="KZZ204" s="25"/>
      <c r="LAA204" s="25"/>
      <c r="LAB204" s="25"/>
      <c r="LAC204" s="25"/>
      <c r="LAD204" s="25"/>
      <c r="LAE204" s="25"/>
      <c r="LAF204" s="25"/>
      <c r="LAG204" s="25"/>
      <c r="LAH204" s="25"/>
      <c r="LAI204" s="25"/>
      <c r="LAJ204" s="25"/>
      <c r="LAK204" s="25"/>
      <c r="LAL204" s="25"/>
      <c r="LAM204" s="25"/>
      <c r="LAN204" s="25"/>
      <c r="LAO204" s="25"/>
      <c r="LAP204" s="25"/>
      <c r="LAQ204" s="25"/>
      <c r="LAR204" s="25"/>
      <c r="LAS204" s="25"/>
      <c r="LAT204" s="25"/>
      <c r="LAU204" s="25"/>
      <c r="LAV204" s="25"/>
      <c r="LAW204" s="25"/>
      <c r="LAX204" s="25"/>
      <c r="LAY204" s="25"/>
      <c r="LAZ204" s="25"/>
      <c r="LBA204" s="25"/>
      <c r="LBB204" s="25"/>
      <c r="LBC204" s="25"/>
      <c r="LBD204" s="25"/>
      <c r="LBE204" s="25"/>
      <c r="LBF204" s="25"/>
      <c r="LBG204" s="25"/>
      <c r="LBH204" s="25"/>
      <c r="LBI204" s="25"/>
      <c r="LBJ204" s="25"/>
      <c r="LBK204" s="25"/>
      <c r="LBL204" s="25"/>
      <c r="LBM204" s="25"/>
      <c r="LBN204" s="25"/>
      <c r="LBO204" s="25"/>
      <c r="LBP204" s="25"/>
      <c r="LBQ204" s="25"/>
      <c r="LBR204" s="25"/>
      <c r="LBS204" s="25"/>
      <c r="LBT204" s="25"/>
      <c r="LBU204" s="25"/>
      <c r="LBV204" s="25"/>
      <c r="LBW204" s="25"/>
      <c r="LBX204" s="25"/>
      <c r="LBY204" s="25"/>
      <c r="LBZ204" s="25"/>
      <c r="LCA204" s="25"/>
      <c r="LCB204" s="25"/>
      <c r="LCC204" s="25"/>
      <c r="LCD204" s="25"/>
      <c r="LCE204" s="25"/>
      <c r="LCF204" s="25"/>
      <c r="LCG204" s="25"/>
      <c r="LCH204" s="25"/>
      <c r="LCI204" s="25"/>
      <c r="LCJ204" s="25"/>
      <c r="LCK204" s="25"/>
      <c r="LCL204" s="25"/>
      <c r="LCM204" s="25"/>
      <c r="LCN204" s="25"/>
      <c r="LCO204" s="25"/>
      <c r="LCP204" s="25"/>
      <c r="LCQ204" s="25"/>
      <c r="LCR204" s="25"/>
      <c r="LCS204" s="25"/>
      <c r="LCT204" s="25"/>
      <c r="LCU204" s="25"/>
      <c r="LCV204" s="25"/>
      <c r="LCW204" s="25"/>
      <c r="LCX204" s="25"/>
      <c r="LCY204" s="25"/>
      <c r="LCZ204" s="25"/>
      <c r="LDA204" s="25"/>
      <c r="LDB204" s="25"/>
      <c r="LDC204" s="25"/>
      <c r="LDD204" s="25"/>
      <c r="LDE204" s="25"/>
      <c r="LDF204" s="25"/>
      <c r="LDG204" s="25"/>
      <c r="LDH204" s="25"/>
      <c r="LDI204" s="25"/>
      <c r="LDJ204" s="25"/>
      <c r="LDK204" s="25"/>
      <c r="LDL204" s="25"/>
      <c r="LDM204" s="25"/>
      <c r="LDN204" s="25"/>
      <c r="LDO204" s="25"/>
      <c r="LDP204" s="25"/>
      <c r="LDQ204" s="25"/>
      <c r="LDR204" s="25"/>
      <c r="LDS204" s="25"/>
      <c r="LDT204" s="25"/>
      <c r="LDU204" s="25"/>
      <c r="LDV204" s="25"/>
      <c r="LDW204" s="25"/>
      <c r="LDX204" s="25"/>
      <c r="LDY204" s="25"/>
      <c r="LDZ204" s="25"/>
      <c r="LEA204" s="25"/>
      <c r="LEB204" s="25"/>
      <c r="LEC204" s="25"/>
      <c r="LED204" s="25"/>
      <c r="LEE204" s="25"/>
      <c r="LEF204" s="25"/>
      <c r="LEG204" s="25"/>
      <c r="LEH204" s="25"/>
      <c r="LEI204" s="25"/>
      <c r="LEJ204" s="25"/>
      <c r="LEK204" s="25"/>
      <c r="LEL204" s="25"/>
      <c r="LEM204" s="25"/>
      <c r="LEN204" s="25"/>
      <c r="LEO204" s="25"/>
      <c r="LEP204" s="25"/>
      <c r="LEQ204" s="25"/>
      <c r="LER204" s="25"/>
      <c r="LES204" s="25"/>
      <c r="LET204" s="25"/>
      <c r="LEU204" s="25"/>
      <c r="LEV204" s="25"/>
      <c r="LEW204" s="25"/>
      <c r="LEX204" s="25"/>
      <c r="LEY204" s="25"/>
      <c r="LEZ204" s="25"/>
      <c r="LFA204" s="25"/>
      <c r="LFB204" s="25"/>
      <c r="LFC204" s="25"/>
      <c r="LFD204" s="25"/>
      <c r="LFE204" s="25"/>
      <c r="LFF204" s="25"/>
      <c r="LFG204" s="25"/>
      <c r="LFH204" s="25"/>
      <c r="LFI204" s="25"/>
      <c r="LFJ204" s="25"/>
      <c r="LFK204" s="25"/>
      <c r="LFL204" s="25"/>
      <c r="LFM204" s="25"/>
      <c r="LFN204" s="25"/>
      <c r="LFO204" s="25"/>
      <c r="LFP204" s="25"/>
      <c r="LFQ204" s="25"/>
      <c r="LFR204" s="25"/>
      <c r="LFS204" s="25"/>
      <c r="LFT204" s="25"/>
      <c r="LFU204" s="25"/>
      <c r="LFV204" s="25"/>
      <c r="LFW204" s="25"/>
      <c r="LFX204" s="25"/>
      <c r="LFY204" s="25"/>
      <c r="LFZ204" s="25"/>
      <c r="LGA204" s="25"/>
      <c r="LGB204" s="25"/>
      <c r="LGC204" s="25"/>
      <c r="LGD204" s="25"/>
      <c r="LGE204" s="25"/>
      <c r="LGF204" s="25"/>
      <c r="LGG204" s="25"/>
      <c r="LGH204" s="25"/>
      <c r="LGI204" s="25"/>
      <c r="LGJ204" s="25"/>
      <c r="LGK204" s="25"/>
      <c r="LGL204" s="25"/>
      <c r="LGM204" s="25"/>
      <c r="LGN204" s="25"/>
      <c r="LGO204" s="25"/>
      <c r="LGP204" s="25"/>
      <c r="LGQ204" s="25"/>
      <c r="LGR204" s="25"/>
      <c r="LGS204" s="25"/>
      <c r="LGT204" s="25"/>
      <c r="LGU204" s="25"/>
      <c r="LGV204" s="25"/>
      <c r="LGW204" s="25"/>
      <c r="LGX204" s="25"/>
      <c r="LGY204" s="25"/>
      <c r="LGZ204" s="25"/>
      <c r="LHA204" s="25"/>
      <c r="LHB204" s="25"/>
      <c r="LHC204" s="25"/>
      <c r="LHD204" s="25"/>
      <c r="LHE204" s="25"/>
      <c r="LHF204" s="25"/>
      <c r="LHG204" s="25"/>
      <c r="LHH204" s="25"/>
      <c r="LHI204" s="25"/>
      <c r="LHJ204" s="25"/>
      <c r="LHK204" s="25"/>
      <c r="LHL204" s="25"/>
      <c r="LHM204" s="25"/>
      <c r="LHN204" s="25"/>
      <c r="LHO204" s="25"/>
      <c r="LHP204" s="25"/>
      <c r="LHQ204" s="25"/>
      <c r="LHR204" s="25"/>
      <c r="LHS204" s="25"/>
      <c r="LHT204" s="25"/>
      <c r="LHU204" s="25"/>
      <c r="LHV204" s="25"/>
      <c r="LHW204" s="25"/>
      <c r="LHX204" s="25"/>
      <c r="LHY204" s="25"/>
      <c r="LHZ204" s="25"/>
      <c r="LIA204" s="25"/>
      <c r="LIB204" s="25"/>
      <c r="LIC204" s="25"/>
      <c r="LID204" s="25"/>
      <c r="LIE204" s="25"/>
      <c r="LIF204" s="25"/>
      <c r="LIG204" s="25"/>
      <c r="LIH204" s="25"/>
      <c r="LII204" s="25"/>
      <c r="LIJ204" s="25"/>
      <c r="LIK204" s="25"/>
      <c r="LIL204" s="25"/>
      <c r="LIM204" s="25"/>
      <c r="LIN204" s="25"/>
      <c r="LIO204" s="25"/>
      <c r="LIP204" s="25"/>
      <c r="LIQ204" s="25"/>
      <c r="LIR204" s="25"/>
      <c r="LIS204" s="25"/>
      <c r="LIT204" s="25"/>
      <c r="LIU204" s="25"/>
      <c r="LIV204" s="25"/>
      <c r="LIW204" s="25"/>
      <c r="LIX204" s="25"/>
      <c r="LIY204" s="25"/>
      <c r="LIZ204" s="25"/>
      <c r="LJA204" s="25"/>
      <c r="LJB204" s="25"/>
      <c r="LJC204" s="25"/>
      <c r="LJD204" s="25"/>
      <c r="LJE204" s="25"/>
      <c r="LJF204" s="25"/>
      <c r="LJG204" s="25"/>
      <c r="LJH204" s="25"/>
      <c r="LJI204" s="25"/>
      <c r="LJJ204" s="25"/>
      <c r="LJK204" s="25"/>
      <c r="LJL204" s="25"/>
      <c r="LJM204" s="25"/>
      <c r="LJN204" s="25"/>
      <c r="LJO204" s="25"/>
      <c r="LJP204" s="25"/>
      <c r="LJQ204" s="25"/>
      <c r="LJR204" s="25"/>
      <c r="LJS204" s="25"/>
      <c r="LJT204" s="25"/>
      <c r="LJU204" s="25"/>
      <c r="LJV204" s="25"/>
      <c r="LJW204" s="25"/>
      <c r="LJX204" s="25"/>
      <c r="LJY204" s="25"/>
      <c r="LJZ204" s="25"/>
      <c r="LKA204" s="25"/>
      <c r="LKB204" s="25"/>
      <c r="LKC204" s="25"/>
      <c r="LKD204" s="25"/>
      <c r="LKE204" s="25"/>
      <c r="LKF204" s="25"/>
      <c r="LKG204" s="25"/>
      <c r="LKH204" s="25"/>
      <c r="LKI204" s="25"/>
      <c r="LKJ204" s="25"/>
      <c r="LKK204" s="25"/>
      <c r="LKL204" s="25"/>
      <c r="LKM204" s="25"/>
      <c r="LKN204" s="25"/>
      <c r="LKO204" s="25"/>
      <c r="LKP204" s="25"/>
      <c r="LKQ204" s="25"/>
      <c r="LKR204" s="25"/>
      <c r="LKS204" s="25"/>
      <c r="LKT204" s="25"/>
      <c r="LKU204" s="25"/>
      <c r="LKV204" s="25"/>
      <c r="LKW204" s="25"/>
      <c r="LKX204" s="25"/>
      <c r="LKY204" s="25"/>
      <c r="LKZ204" s="25"/>
      <c r="LLA204" s="25"/>
      <c r="LLB204" s="25"/>
      <c r="LLC204" s="25"/>
      <c r="LLD204" s="25"/>
      <c r="LLE204" s="25"/>
      <c r="LLF204" s="25"/>
      <c r="LLG204" s="25"/>
      <c r="LLH204" s="25"/>
      <c r="LLI204" s="25"/>
      <c r="LLJ204" s="25"/>
      <c r="LLK204" s="25"/>
      <c r="LLL204" s="25"/>
      <c r="LLM204" s="25"/>
      <c r="LLN204" s="25"/>
      <c r="LLO204" s="25"/>
      <c r="LLP204" s="25"/>
      <c r="LLQ204" s="25"/>
      <c r="LLR204" s="25"/>
      <c r="LLS204" s="25"/>
      <c r="LLT204" s="25"/>
      <c r="LLU204" s="25"/>
      <c r="LLV204" s="25"/>
      <c r="LLW204" s="25"/>
      <c r="LLX204" s="25"/>
      <c r="LLY204" s="25"/>
      <c r="LLZ204" s="25"/>
      <c r="LMA204" s="25"/>
      <c r="LMB204" s="25"/>
      <c r="LMC204" s="25"/>
      <c r="LMD204" s="25"/>
      <c r="LME204" s="25"/>
      <c r="LMF204" s="25"/>
      <c r="LMG204" s="25"/>
      <c r="LMH204" s="25"/>
      <c r="LMI204" s="25"/>
      <c r="LMJ204" s="25"/>
      <c r="LMK204" s="25"/>
      <c r="LML204" s="25"/>
      <c r="LMM204" s="25"/>
      <c r="LMN204" s="25"/>
      <c r="LMO204" s="25"/>
      <c r="LMP204" s="25"/>
      <c r="LMQ204" s="25"/>
      <c r="LMR204" s="25"/>
      <c r="LMS204" s="25"/>
      <c r="LMT204" s="25"/>
      <c r="LMU204" s="25"/>
      <c r="LMV204" s="25"/>
      <c r="LMW204" s="25"/>
      <c r="LMX204" s="25"/>
      <c r="LMY204" s="25"/>
      <c r="LMZ204" s="25"/>
      <c r="LNA204" s="25"/>
      <c r="LNB204" s="25"/>
      <c r="LNC204" s="25"/>
      <c r="LND204" s="25"/>
      <c r="LNE204" s="25"/>
      <c r="LNF204" s="25"/>
      <c r="LNG204" s="25"/>
      <c r="LNH204" s="25"/>
      <c r="LNI204" s="25"/>
      <c r="LNJ204" s="25"/>
      <c r="LNK204" s="25"/>
      <c r="LNL204" s="25"/>
      <c r="LNM204" s="25"/>
      <c r="LNN204" s="25"/>
      <c r="LNO204" s="25"/>
      <c r="LNP204" s="25"/>
      <c r="LNQ204" s="25"/>
      <c r="LNR204" s="25"/>
      <c r="LNS204" s="25"/>
      <c r="LNT204" s="25"/>
      <c r="LNU204" s="25"/>
      <c r="LNV204" s="25"/>
      <c r="LNW204" s="25"/>
      <c r="LNX204" s="25"/>
      <c r="LNY204" s="25"/>
      <c r="LNZ204" s="25"/>
      <c r="LOA204" s="25"/>
      <c r="LOB204" s="25"/>
      <c r="LOC204" s="25"/>
      <c r="LOD204" s="25"/>
      <c r="LOE204" s="25"/>
      <c r="LOF204" s="25"/>
      <c r="LOG204" s="25"/>
      <c r="LOH204" s="25"/>
      <c r="LOI204" s="25"/>
      <c r="LOJ204" s="25"/>
      <c r="LOK204" s="25"/>
      <c r="LOL204" s="25"/>
      <c r="LOM204" s="25"/>
      <c r="LON204" s="25"/>
      <c r="LOO204" s="25"/>
      <c r="LOP204" s="25"/>
      <c r="LOQ204" s="25"/>
      <c r="LOR204" s="25"/>
      <c r="LOS204" s="25"/>
      <c r="LOT204" s="25"/>
      <c r="LOU204" s="25"/>
      <c r="LOV204" s="25"/>
      <c r="LOW204" s="25"/>
      <c r="LOX204" s="25"/>
      <c r="LOY204" s="25"/>
      <c r="LOZ204" s="25"/>
      <c r="LPA204" s="25"/>
      <c r="LPB204" s="25"/>
      <c r="LPC204" s="25"/>
      <c r="LPD204" s="25"/>
      <c r="LPE204" s="25"/>
      <c r="LPF204" s="25"/>
      <c r="LPG204" s="25"/>
      <c r="LPH204" s="25"/>
      <c r="LPI204" s="25"/>
      <c r="LPJ204" s="25"/>
      <c r="LPK204" s="25"/>
      <c r="LPL204" s="25"/>
      <c r="LPM204" s="25"/>
      <c r="LPN204" s="25"/>
      <c r="LPO204" s="25"/>
      <c r="LPP204" s="25"/>
      <c r="LPQ204" s="25"/>
      <c r="LPR204" s="25"/>
      <c r="LPS204" s="25"/>
      <c r="LPT204" s="25"/>
      <c r="LPU204" s="25"/>
      <c r="LPV204" s="25"/>
      <c r="LPW204" s="25"/>
      <c r="LPX204" s="25"/>
      <c r="LPY204" s="25"/>
      <c r="LPZ204" s="25"/>
      <c r="LQA204" s="25"/>
      <c r="LQB204" s="25"/>
      <c r="LQC204" s="25"/>
      <c r="LQD204" s="25"/>
      <c r="LQE204" s="25"/>
      <c r="LQF204" s="25"/>
      <c r="LQG204" s="25"/>
      <c r="LQH204" s="25"/>
      <c r="LQI204" s="25"/>
      <c r="LQJ204" s="25"/>
      <c r="LQK204" s="25"/>
      <c r="LQL204" s="25"/>
      <c r="LQM204" s="25"/>
      <c r="LQN204" s="25"/>
      <c r="LQO204" s="25"/>
      <c r="LQP204" s="25"/>
      <c r="LQQ204" s="25"/>
      <c r="LQR204" s="25"/>
      <c r="LQS204" s="25"/>
      <c r="LQT204" s="25"/>
      <c r="LQU204" s="25"/>
      <c r="LQV204" s="25"/>
      <c r="LQW204" s="25"/>
      <c r="LQX204" s="25"/>
      <c r="LQY204" s="25"/>
      <c r="LQZ204" s="25"/>
      <c r="LRA204" s="25"/>
      <c r="LRB204" s="25"/>
      <c r="LRC204" s="25"/>
      <c r="LRD204" s="25"/>
      <c r="LRE204" s="25"/>
      <c r="LRF204" s="25"/>
      <c r="LRG204" s="25"/>
      <c r="LRH204" s="25"/>
      <c r="LRI204" s="25"/>
      <c r="LRJ204" s="25"/>
      <c r="LRK204" s="25"/>
      <c r="LRL204" s="25"/>
      <c r="LRM204" s="25"/>
      <c r="LRN204" s="25"/>
      <c r="LRO204" s="25"/>
      <c r="LRP204" s="25"/>
      <c r="LRQ204" s="25"/>
      <c r="LRR204" s="25"/>
      <c r="LRS204" s="25"/>
      <c r="LRT204" s="25"/>
      <c r="LRU204" s="25"/>
      <c r="LRV204" s="25"/>
      <c r="LRW204" s="25"/>
      <c r="LRX204" s="25"/>
      <c r="LRY204" s="25"/>
      <c r="LRZ204" s="25"/>
      <c r="LSA204" s="25"/>
      <c r="LSB204" s="25"/>
      <c r="LSC204" s="25"/>
      <c r="LSD204" s="25"/>
      <c r="LSE204" s="25"/>
      <c r="LSF204" s="25"/>
      <c r="LSG204" s="25"/>
      <c r="LSH204" s="25"/>
      <c r="LSI204" s="25"/>
      <c r="LSJ204" s="25"/>
      <c r="LSK204" s="25"/>
      <c r="LSL204" s="25"/>
      <c r="LSM204" s="25"/>
      <c r="LSN204" s="25"/>
      <c r="LSO204" s="25"/>
      <c r="LSP204" s="25"/>
      <c r="LSQ204" s="25"/>
      <c r="LSR204" s="25"/>
      <c r="LSS204" s="25"/>
      <c r="LST204" s="25"/>
      <c r="LSU204" s="25"/>
      <c r="LSV204" s="25"/>
      <c r="LSW204" s="25"/>
      <c r="LSX204" s="25"/>
      <c r="LSY204" s="25"/>
      <c r="LSZ204" s="25"/>
      <c r="LTA204" s="25"/>
      <c r="LTB204" s="25"/>
      <c r="LTC204" s="25"/>
      <c r="LTD204" s="25"/>
      <c r="LTE204" s="25"/>
      <c r="LTF204" s="25"/>
      <c r="LTG204" s="25"/>
      <c r="LTH204" s="25"/>
      <c r="LTI204" s="25"/>
      <c r="LTJ204" s="25"/>
      <c r="LTK204" s="25"/>
      <c r="LTL204" s="25"/>
      <c r="LTM204" s="25"/>
      <c r="LTN204" s="25"/>
      <c r="LTO204" s="25"/>
      <c r="LTP204" s="25"/>
      <c r="LTQ204" s="25"/>
      <c r="LTR204" s="25"/>
      <c r="LTS204" s="25"/>
      <c r="LTT204" s="25"/>
      <c r="LTU204" s="25"/>
      <c r="LTV204" s="25"/>
      <c r="LTW204" s="25"/>
      <c r="LTX204" s="25"/>
      <c r="LTY204" s="25"/>
      <c r="LTZ204" s="25"/>
      <c r="LUA204" s="25"/>
      <c r="LUB204" s="25"/>
      <c r="LUC204" s="25"/>
      <c r="LUD204" s="25"/>
      <c r="LUE204" s="25"/>
      <c r="LUF204" s="25"/>
      <c r="LUG204" s="25"/>
      <c r="LUH204" s="25"/>
      <c r="LUI204" s="25"/>
      <c r="LUJ204" s="25"/>
      <c r="LUK204" s="25"/>
      <c r="LUL204" s="25"/>
      <c r="LUM204" s="25"/>
      <c r="LUN204" s="25"/>
      <c r="LUO204" s="25"/>
      <c r="LUP204" s="25"/>
      <c r="LUQ204" s="25"/>
      <c r="LUR204" s="25"/>
      <c r="LUS204" s="25"/>
      <c r="LUT204" s="25"/>
      <c r="LUU204" s="25"/>
      <c r="LUV204" s="25"/>
      <c r="LUW204" s="25"/>
      <c r="LUX204" s="25"/>
      <c r="LUY204" s="25"/>
      <c r="LUZ204" s="25"/>
      <c r="LVA204" s="25"/>
      <c r="LVB204" s="25"/>
      <c r="LVC204" s="25"/>
      <c r="LVD204" s="25"/>
      <c r="LVE204" s="25"/>
      <c r="LVF204" s="25"/>
      <c r="LVG204" s="25"/>
      <c r="LVH204" s="25"/>
      <c r="LVI204" s="25"/>
      <c r="LVJ204" s="25"/>
      <c r="LVK204" s="25"/>
      <c r="LVL204" s="25"/>
      <c r="LVM204" s="25"/>
      <c r="LVN204" s="25"/>
      <c r="LVO204" s="25"/>
      <c r="LVP204" s="25"/>
      <c r="LVQ204" s="25"/>
      <c r="LVR204" s="25"/>
      <c r="LVS204" s="25"/>
      <c r="LVT204" s="25"/>
      <c r="LVU204" s="25"/>
      <c r="LVV204" s="25"/>
      <c r="LVW204" s="25"/>
      <c r="LVX204" s="25"/>
      <c r="LVY204" s="25"/>
      <c r="LVZ204" s="25"/>
      <c r="LWA204" s="25"/>
      <c r="LWB204" s="25"/>
      <c r="LWC204" s="25"/>
      <c r="LWD204" s="25"/>
      <c r="LWE204" s="25"/>
      <c r="LWF204" s="25"/>
      <c r="LWG204" s="25"/>
      <c r="LWH204" s="25"/>
      <c r="LWI204" s="25"/>
      <c r="LWJ204" s="25"/>
      <c r="LWK204" s="25"/>
      <c r="LWL204" s="25"/>
      <c r="LWM204" s="25"/>
      <c r="LWN204" s="25"/>
      <c r="LWO204" s="25"/>
      <c r="LWP204" s="25"/>
      <c r="LWQ204" s="25"/>
      <c r="LWR204" s="25"/>
      <c r="LWS204" s="25"/>
      <c r="LWT204" s="25"/>
      <c r="LWU204" s="25"/>
      <c r="LWV204" s="25"/>
      <c r="LWW204" s="25"/>
      <c r="LWX204" s="25"/>
      <c r="LWY204" s="25"/>
      <c r="LWZ204" s="25"/>
      <c r="LXA204" s="25"/>
      <c r="LXB204" s="25"/>
      <c r="LXC204" s="25"/>
      <c r="LXD204" s="25"/>
      <c r="LXE204" s="25"/>
      <c r="LXF204" s="25"/>
      <c r="LXG204" s="25"/>
      <c r="LXH204" s="25"/>
      <c r="LXI204" s="25"/>
      <c r="LXJ204" s="25"/>
      <c r="LXK204" s="25"/>
      <c r="LXL204" s="25"/>
      <c r="LXM204" s="25"/>
      <c r="LXN204" s="25"/>
      <c r="LXO204" s="25"/>
      <c r="LXP204" s="25"/>
      <c r="LXQ204" s="25"/>
      <c r="LXR204" s="25"/>
      <c r="LXS204" s="25"/>
      <c r="LXT204" s="25"/>
      <c r="LXU204" s="25"/>
      <c r="LXV204" s="25"/>
      <c r="LXW204" s="25"/>
      <c r="LXX204" s="25"/>
      <c r="LXY204" s="25"/>
      <c r="LXZ204" s="25"/>
      <c r="LYA204" s="25"/>
      <c r="LYB204" s="25"/>
      <c r="LYC204" s="25"/>
      <c r="LYD204" s="25"/>
      <c r="LYE204" s="25"/>
      <c r="LYF204" s="25"/>
      <c r="LYG204" s="25"/>
      <c r="LYH204" s="25"/>
      <c r="LYI204" s="25"/>
      <c r="LYJ204" s="25"/>
      <c r="LYK204" s="25"/>
      <c r="LYL204" s="25"/>
      <c r="LYM204" s="25"/>
      <c r="LYN204" s="25"/>
      <c r="LYO204" s="25"/>
      <c r="LYP204" s="25"/>
      <c r="LYQ204" s="25"/>
      <c r="LYR204" s="25"/>
      <c r="LYS204" s="25"/>
      <c r="LYT204" s="25"/>
      <c r="LYU204" s="25"/>
      <c r="LYV204" s="25"/>
      <c r="LYW204" s="25"/>
      <c r="LYX204" s="25"/>
      <c r="LYY204" s="25"/>
      <c r="LYZ204" s="25"/>
      <c r="LZA204" s="25"/>
      <c r="LZB204" s="25"/>
      <c r="LZC204" s="25"/>
      <c r="LZD204" s="25"/>
      <c r="LZE204" s="25"/>
      <c r="LZF204" s="25"/>
      <c r="LZG204" s="25"/>
      <c r="LZH204" s="25"/>
      <c r="LZI204" s="25"/>
      <c r="LZJ204" s="25"/>
      <c r="LZK204" s="25"/>
      <c r="LZL204" s="25"/>
      <c r="LZM204" s="25"/>
      <c r="LZN204" s="25"/>
      <c r="LZO204" s="25"/>
      <c r="LZP204" s="25"/>
      <c r="LZQ204" s="25"/>
      <c r="LZR204" s="25"/>
      <c r="LZS204" s="25"/>
      <c r="LZT204" s="25"/>
      <c r="LZU204" s="25"/>
      <c r="LZV204" s="25"/>
      <c r="LZW204" s="25"/>
      <c r="LZX204" s="25"/>
      <c r="LZY204" s="25"/>
      <c r="LZZ204" s="25"/>
      <c r="MAA204" s="25"/>
      <c r="MAB204" s="25"/>
      <c r="MAC204" s="25"/>
      <c r="MAD204" s="25"/>
      <c r="MAE204" s="25"/>
      <c r="MAF204" s="25"/>
      <c r="MAG204" s="25"/>
      <c r="MAH204" s="25"/>
      <c r="MAI204" s="25"/>
      <c r="MAJ204" s="25"/>
      <c r="MAK204" s="25"/>
      <c r="MAL204" s="25"/>
      <c r="MAM204" s="25"/>
      <c r="MAN204" s="25"/>
      <c r="MAO204" s="25"/>
      <c r="MAP204" s="25"/>
      <c r="MAQ204" s="25"/>
      <c r="MAR204" s="25"/>
      <c r="MAS204" s="25"/>
      <c r="MAT204" s="25"/>
      <c r="MAU204" s="25"/>
      <c r="MAV204" s="25"/>
      <c r="MAW204" s="25"/>
      <c r="MAX204" s="25"/>
      <c r="MAY204" s="25"/>
      <c r="MAZ204" s="25"/>
      <c r="MBA204" s="25"/>
      <c r="MBB204" s="25"/>
      <c r="MBC204" s="25"/>
      <c r="MBD204" s="25"/>
      <c r="MBE204" s="25"/>
      <c r="MBF204" s="25"/>
      <c r="MBG204" s="25"/>
      <c r="MBH204" s="25"/>
      <c r="MBI204" s="25"/>
      <c r="MBJ204" s="25"/>
      <c r="MBK204" s="25"/>
      <c r="MBL204" s="25"/>
      <c r="MBM204" s="25"/>
      <c r="MBN204" s="25"/>
      <c r="MBO204" s="25"/>
      <c r="MBP204" s="25"/>
      <c r="MBQ204" s="25"/>
      <c r="MBR204" s="25"/>
      <c r="MBS204" s="25"/>
      <c r="MBT204" s="25"/>
      <c r="MBU204" s="25"/>
      <c r="MBV204" s="25"/>
      <c r="MBW204" s="25"/>
      <c r="MBX204" s="25"/>
      <c r="MBY204" s="25"/>
      <c r="MBZ204" s="25"/>
      <c r="MCA204" s="25"/>
      <c r="MCB204" s="25"/>
      <c r="MCC204" s="25"/>
      <c r="MCD204" s="25"/>
      <c r="MCE204" s="25"/>
      <c r="MCF204" s="25"/>
      <c r="MCG204" s="25"/>
      <c r="MCH204" s="25"/>
      <c r="MCI204" s="25"/>
      <c r="MCJ204" s="25"/>
      <c r="MCK204" s="25"/>
      <c r="MCL204" s="25"/>
      <c r="MCM204" s="25"/>
      <c r="MCN204" s="25"/>
      <c r="MCO204" s="25"/>
      <c r="MCP204" s="25"/>
      <c r="MCQ204" s="25"/>
      <c r="MCR204" s="25"/>
      <c r="MCS204" s="25"/>
      <c r="MCT204" s="25"/>
      <c r="MCU204" s="25"/>
      <c r="MCV204" s="25"/>
      <c r="MCW204" s="25"/>
      <c r="MCX204" s="25"/>
      <c r="MCY204" s="25"/>
      <c r="MCZ204" s="25"/>
      <c r="MDA204" s="25"/>
      <c r="MDB204" s="25"/>
      <c r="MDC204" s="25"/>
      <c r="MDD204" s="25"/>
      <c r="MDE204" s="25"/>
      <c r="MDF204" s="25"/>
      <c r="MDG204" s="25"/>
      <c r="MDH204" s="25"/>
      <c r="MDI204" s="25"/>
      <c r="MDJ204" s="25"/>
      <c r="MDK204" s="25"/>
      <c r="MDL204" s="25"/>
      <c r="MDM204" s="25"/>
      <c r="MDN204" s="25"/>
      <c r="MDO204" s="25"/>
      <c r="MDP204" s="25"/>
      <c r="MDQ204" s="25"/>
      <c r="MDR204" s="25"/>
      <c r="MDS204" s="25"/>
      <c r="MDT204" s="25"/>
      <c r="MDU204" s="25"/>
      <c r="MDV204" s="25"/>
      <c r="MDW204" s="25"/>
      <c r="MDX204" s="25"/>
      <c r="MDY204" s="25"/>
      <c r="MDZ204" s="25"/>
      <c r="MEA204" s="25"/>
      <c r="MEB204" s="25"/>
      <c r="MEC204" s="25"/>
      <c r="MED204" s="25"/>
      <c r="MEE204" s="25"/>
      <c r="MEF204" s="25"/>
      <c r="MEG204" s="25"/>
      <c r="MEH204" s="25"/>
      <c r="MEI204" s="25"/>
      <c r="MEJ204" s="25"/>
      <c r="MEK204" s="25"/>
      <c r="MEL204" s="25"/>
      <c r="MEM204" s="25"/>
      <c r="MEN204" s="25"/>
      <c r="MEO204" s="25"/>
      <c r="MEP204" s="25"/>
      <c r="MEQ204" s="25"/>
      <c r="MER204" s="25"/>
      <c r="MES204" s="25"/>
      <c r="MET204" s="25"/>
      <c r="MEU204" s="25"/>
      <c r="MEV204" s="25"/>
      <c r="MEW204" s="25"/>
      <c r="MEX204" s="25"/>
      <c r="MEY204" s="25"/>
      <c r="MEZ204" s="25"/>
      <c r="MFA204" s="25"/>
      <c r="MFB204" s="25"/>
      <c r="MFC204" s="25"/>
      <c r="MFD204" s="25"/>
      <c r="MFE204" s="25"/>
      <c r="MFF204" s="25"/>
      <c r="MFG204" s="25"/>
      <c r="MFH204" s="25"/>
      <c r="MFI204" s="25"/>
      <c r="MFJ204" s="25"/>
      <c r="MFK204" s="25"/>
      <c r="MFL204" s="25"/>
      <c r="MFM204" s="25"/>
      <c r="MFN204" s="25"/>
      <c r="MFO204" s="25"/>
      <c r="MFP204" s="25"/>
      <c r="MFQ204" s="25"/>
      <c r="MFR204" s="25"/>
      <c r="MFS204" s="25"/>
      <c r="MFT204" s="25"/>
      <c r="MFU204" s="25"/>
      <c r="MFV204" s="25"/>
      <c r="MFW204" s="25"/>
      <c r="MFX204" s="25"/>
      <c r="MFY204" s="25"/>
      <c r="MFZ204" s="25"/>
      <c r="MGA204" s="25"/>
      <c r="MGB204" s="25"/>
      <c r="MGC204" s="25"/>
      <c r="MGD204" s="25"/>
      <c r="MGE204" s="25"/>
      <c r="MGF204" s="25"/>
      <c r="MGG204" s="25"/>
      <c r="MGH204" s="25"/>
      <c r="MGI204" s="25"/>
      <c r="MGJ204" s="25"/>
      <c r="MGK204" s="25"/>
      <c r="MGL204" s="25"/>
      <c r="MGM204" s="25"/>
      <c r="MGN204" s="25"/>
      <c r="MGO204" s="25"/>
      <c r="MGP204" s="25"/>
      <c r="MGQ204" s="25"/>
      <c r="MGR204" s="25"/>
      <c r="MGS204" s="25"/>
      <c r="MGT204" s="25"/>
      <c r="MGU204" s="25"/>
      <c r="MGV204" s="25"/>
      <c r="MGW204" s="25"/>
      <c r="MGX204" s="25"/>
      <c r="MGY204" s="25"/>
      <c r="MGZ204" s="25"/>
      <c r="MHA204" s="25"/>
      <c r="MHB204" s="25"/>
      <c r="MHC204" s="25"/>
      <c r="MHD204" s="25"/>
      <c r="MHE204" s="25"/>
      <c r="MHF204" s="25"/>
      <c r="MHG204" s="25"/>
      <c r="MHH204" s="25"/>
      <c r="MHI204" s="25"/>
      <c r="MHJ204" s="25"/>
      <c r="MHK204" s="25"/>
      <c r="MHL204" s="25"/>
      <c r="MHM204" s="25"/>
      <c r="MHN204" s="25"/>
      <c r="MHO204" s="25"/>
      <c r="MHP204" s="25"/>
      <c r="MHQ204" s="25"/>
      <c r="MHR204" s="25"/>
      <c r="MHS204" s="25"/>
      <c r="MHT204" s="25"/>
      <c r="MHU204" s="25"/>
      <c r="MHV204" s="25"/>
      <c r="MHW204" s="25"/>
      <c r="MHX204" s="25"/>
      <c r="MHY204" s="25"/>
      <c r="MHZ204" s="25"/>
      <c r="MIA204" s="25"/>
      <c r="MIB204" s="25"/>
      <c r="MIC204" s="25"/>
      <c r="MID204" s="25"/>
      <c r="MIE204" s="25"/>
      <c r="MIF204" s="25"/>
      <c r="MIG204" s="25"/>
      <c r="MIH204" s="25"/>
      <c r="MII204" s="25"/>
      <c r="MIJ204" s="25"/>
      <c r="MIK204" s="25"/>
      <c r="MIL204" s="25"/>
      <c r="MIM204" s="25"/>
      <c r="MIN204" s="25"/>
      <c r="MIO204" s="25"/>
      <c r="MIP204" s="25"/>
      <c r="MIQ204" s="25"/>
      <c r="MIR204" s="25"/>
      <c r="MIS204" s="25"/>
      <c r="MIT204" s="25"/>
      <c r="MIU204" s="25"/>
      <c r="MIV204" s="25"/>
      <c r="MIW204" s="25"/>
      <c r="MIX204" s="25"/>
      <c r="MIY204" s="25"/>
      <c r="MIZ204" s="25"/>
      <c r="MJA204" s="25"/>
      <c r="MJB204" s="25"/>
      <c r="MJC204" s="25"/>
      <c r="MJD204" s="25"/>
      <c r="MJE204" s="25"/>
      <c r="MJF204" s="25"/>
      <c r="MJG204" s="25"/>
      <c r="MJH204" s="25"/>
      <c r="MJI204" s="25"/>
      <c r="MJJ204" s="25"/>
      <c r="MJK204" s="25"/>
      <c r="MJL204" s="25"/>
      <c r="MJM204" s="25"/>
      <c r="MJN204" s="25"/>
      <c r="MJO204" s="25"/>
      <c r="MJP204" s="25"/>
      <c r="MJQ204" s="25"/>
      <c r="MJR204" s="25"/>
      <c r="MJS204" s="25"/>
      <c r="MJT204" s="25"/>
      <c r="MJU204" s="25"/>
      <c r="MJV204" s="25"/>
      <c r="MJW204" s="25"/>
      <c r="MJX204" s="25"/>
      <c r="MJY204" s="25"/>
      <c r="MJZ204" s="25"/>
      <c r="MKA204" s="25"/>
      <c r="MKB204" s="25"/>
      <c r="MKC204" s="25"/>
      <c r="MKD204" s="25"/>
      <c r="MKE204" s="25"/>
      <c r="MKF204" s="25"/>
      <c r="MKG204" s="25"/>
      <c r="MKH204" s="25"/>
      <c r="MKI204" s="25"/>
      <c r="MKJ204" s="25"/>
      <c r="MKK204" s="25"/>
      <c r="MKL204" s="25"/>
      <c r="MKM204" s="25"/>
      <c r="MKN204" s="25"/>
      <c r="MKO204" s="25"/>
      <c r="MKP204" s="25"/>
      <c r="MKQ204" s="25"/>
      <c r="MKR204" s="25"/>
      <c r="MKS204" s="25"/>
      <c r="MKT204" s="25"/>
      <c r="MKU204" s="25"/>
      <c r="MKV204" s="25"/>
      <c r="MKW204" s="25"/>
      <c r="MKX204" s="25"/>
      <c r="MKY204" s="25"/>
      <c r="MKZ204" s="25"/>
      <c r="MLA204" s="25"/>
      <c r="MLB204" s="25"/>
      <c r="MLC204" s="25"/>
      <c r="MLD204" s="25"/>
      <c r="MLE204" s="25"/>
      <c r="MLF204" s="25"/>
      <c r="MLG204" s="25"/>
      <c r="MLH204" s="25"/>
      <c r="MLI204" s="25"/>
      <c r="MLJ204" s="25"/>
      <c r="MLK204" s="25"/>
      <c r="MLL204" s="25"/>
      <c r="MLM204" s="25"/>
      <c r="MLN204" s="25"/>
      <c r="MLO204" s="25"/>
      <c r="MLP204" s="25"/>
      <c r="MLQ204" s="25"/>
      <c r="MLR204" s="25"/>
      <c r="MLS204" s="25"/>
      <c r="MLT204" s="25"/>
      <c r="MLU204" s="25"/>
      <c r="MLV204" s="25"/>
      <c r="MLW204" s="25"/>
      <c r="MLX204" s="25"/>
      <c r="MLY204" s="25"/>
      <c r="MLZ204" s="25"/>
      <c r="MMA204" s="25"/>
      <c r="MMB204" s="25"/>
      <c r="MMC204" s="25"/>
      <c r="MMD204" s="25"/>
      <c r="MME204" s="25"/>
      <c r="MMF204" s="25"/>
      <c r="MMG204" s="25"/>
      <c r="MMH204" s="25"/>
      <c r="MMI204" s="25"/>
      <c r="MMJ204" s="25"/>
      <c r="MMK204" s="25"/>
      <c r="MML204" s="25"/>
      <c r="MMM204" s="25"/>
      <c r="MMN204" s="25"/>
      <c r="MMO204" s="25"/>
      <c r="MMP204" s="25"/>
      <c r="MMQ204" s="25"/>
      <c r="MMR204" s="25"/>
      <c r="MMS204" s="25"/>
      <c r="MMT204" s="25"/>
      <c r="MMU204" s="25"/>
      <c r="MMV204" s="25"/>
      <c r="MMW204" s="25"/>
      <c r="MMX204" s="25"/>
      <c r="MMY204" s="25"/>
      <c r="MMZ204" s="25"/>
      <c r="MNA204" s="25"/>
      <c r="MNB204" s="25"/>
      <c r="MNC204" s="25"/>
      <c r="MND204" s="25"/>
      <c r="MNE204" s="25"/>
      <c r="MNF204" s="25"/>
      <c r="MNG204" s="25"/>
      <c r="MNH204" s="25"/>
      <c r="MNI204" s="25"/>
      <c r="MNJ204" s="25"/>
      <c r="MNK204" s="25"/>
      <c r="MNL204" s="25"/>
      <c r="MNM204" s="25"/>
      <c r="MNN204" s="25"/>
      <c r="MNO204" s="25"/>
      <c r="MNP204" s="25"/>
      <c r="MNQ204" s="25"/>
      <c r="MNR204" s="25"/>
      <c r="MNS204" s="25"/>
      <c r="MNT204" s="25"/>
      <c r="MNU204" s="25"/>
      <c r="MNV204" s="25"/>
      <c r="MNW204" s="25"/>
      <c r="MNX204" s="25"/>
      <c r="MNY204" s="25"/>
      <c r="MNZ204" s="25"/>
      <c r="MOA204" s="25"/>
      <c r="MOB204" s="25"/>
      <c r="MOC204" s="25"/>
      <c r="MOD204" s="25"/>
      <c r="MOE204" s="25"/>
      <c r="MOF204" s="25"/>
      <c r="MOG204" s="25"/>
      <c r="MOH204" s="25"/>
      <c r="MOI204" s="25"/>
      <c r="MOJ204" s="25"/>
      <c r="MOK204" s="25"/>
      <c r="MOL204" s="25"/>
      <c r="MOM204" s="25"/>
      <c r="MON204" s="25"/>
      <c r="MOO204" s="25"/>
      <c r="MOP204" s="25"/>
      <c r="MOQ204" s="25"/>
      <c r="MOR204" s="25"/>
      <c r="MOS204" s="25"/>
      <c r="MOT204" s="25"/>
      <c r="MOU204" s="25"/>
      <c r="MOV204" s="25"/>
      <c r="MOW204" s="25"/>
      <c r="MOX204" s="25"/>
      <c r="MOY204" s="25"/>
      <c r="MOZ204" s="25"/>
      <c r="MPA204" s="25"/>
      <c r="MPB204" s="25"/>
      <c r="MPC204" s="25"/>
      <c r="MPD204" s="25"/>
      <c r="MPE204" s="25"/>
      <c r="MPF204" s="25"/>
      <c r="MPG204" s="25"/>
      <c r="MPH204" s="25"/>
      <c r="MPI204" s="25"/>
      <c r="MPJ204" s="25"/>
      <c r="MPK204" s="25"/>
      <c r="MPL204" s="25"/>
      <c r="MPM204" s="25"/>
      <c r="MPN204" s="25"/>
      <c r="MPO204" s="25"/>
      <c r="MPP204" s="25"/>
      <c r="MPQ204" s="25"/>
      <c r="MPR204" s="25"/>
      <c r="MPS204" s="25"/>
      <c r="MPT204" s="25"/>
      <c r="MPU204" s="25"/>
      <c r="MPV204" s="25"/>
      <c r="MPW204" s="25"/>
      <c r="MPX204" s="25"/>
      <c r="MPY204" s="25"/>
      <c r="MPZ204" s="25"/>
      <c r="MQA204" s="25"/>
      <c r="MQB204" s="25"/>
      <c r="MQC204" s="25"/>
      <c r="MQD204" s="25"/>
      <c r="MQE204" s="25"/>
      <c r="MQF204" s="25"/>
      <c r="MQG204" s="25"/>
      <c r="MQH204" s="25"/>
      <c r="MQI204" s="25"/>
      <c r="MQJ204" s="25"/>
      <c r="MQK204" s="25"/>
      <c r="MQL204" s="25"/>
      <c r="MQM204" s="25"/>
      <c r="MQN204" s="25"/>
      <c r="MQO204" s="25"/>
      <c r="MQP204" s="25"/>
      <c r="MQQ204" s="25"/>
      <c r="MQR204" s="25"/>
      <c r="MQS204" s="25"/>
      <c r="MQT204" s="25"/>
      <c r="MQU204" s="25"/>
      <c r="MQV204" s="25"/>
      <c r="MQW204" s="25"/>
      <c r="MQX204" s="25"/>
      <c r="MQY204" s="25"/>
      <c r="MQZ204" s="25"/>
      <c r="MRA204" s="25"/>
      <c r="MRB204" s="25"/>
      <c r="MRC204" s="25"/>
      <c r="MRD204" s="25"/>
      <c r="MRE204" s="25"/>
      <c r="MRF204" s="25"/>
      <c r="MRG204" s="25"/>
      <c r="MRH204" s="25"/>
      <c r="MRI204" s="25"/>
      <c r="MRJ204" s="25"/>
      <c r="MRK204" s="25"/>
      <c r="MRL204" s="25"/>
      <c r="MRM204" s="25"/>
      <c r="MRN204" s="25"/>
      <c r="MRO204" s="25"/>
      <c r="MRP204" s="25"/>
      <c r="MRQ204" s="25"/>
      <c r="MRR204" s="25"/>
      <c r="MRS204" s="25"/>
      <c r="MRT204" s="25"/>
      <c r="MRU204" s="25"/>
      <c r="MRV204" s="25"/>
      <c r="MRW204" s="25"/>
      <c r="MRX204" s="25"/>
      <c r="MRY204" s="25"/>
      <c r="MRZ204" s="25"/>
      <c r="MSA204" s="25"/>
      <c r="MSB204" s="25"/>
      <c r="MSC204" s="25"/>
      <c r="MSD204" s="25"/>
      <c r="MSE204" s="25"/>
      <c r="MSF204" s="25"/>
      <c r="MSG204" s="25"/>
      <c r="MSH204" s="25"/>
      <c r="MSI204" s="25"/>
      <c r="MSJ204" s="25"/>
      <c r="MSK204" s="25"/>
      <c r="MSL204" s="25"/>
      <c r="MSM204" s="25"/>
      <c r="MSN204" s="25"/>
      <c r="MSO204" s="25"/>
      <c r="MSP204" s="25"/>
      <c r="MSQ204" s="25"/>
      <c r="MSR204" s="25"/>
      <c r="MSS204" s="25"/>
      <c r="MST204" s="25"/>
      <c r="MSU204" s="25"/>
      <c r="MSV204" s="25"/>
      <c r="MSW204" s="25"/>
      <c r="MSX204" s="25"/>
      <c r="MSY204" s="25"/>
      <c r="MSZ204" s="25"/>
      <c r="MTA204" s="25"/>
      <c r="MTB204" s="25"/>
      <c r="MTC204" s="25"/>
      <c r="MTD204" s="25"/>
      <c r="MTE204" s="25"/>
      <c r="MTF204" s="25"/>
      <c r="MTG204" s="25"/>
      <c r="MTH204" s="25"/>
      <c r="MTI204" s="25"/>
      <c r="MTJ204" s="25"/>
      <c r="MTK204" s="25"/>
      <c r="MTL204" s="25"/>
      <c r="MTM204" s="25"/>
      <c r="MTN204" s="25"/>
      <c r="MTO204" s="25"/>
      <c r="MTP204" s="25"/>
      <c r="MTQ204" s="25"/>
      <c r="MTR204" s="25"/>
      <c r="MTS204" s="25"/>
      <c r="MTT204" s="25"/>
      <c r="MTU204" s="25"/>
      <c r="MTV204" s="25"/>
      <c r="MTW204" s="25"/>
      <c r="MTX204" s="25"/>
      <c r="MTY204" s="25"/>
      <c r="MTZ204" s="25"/>
      <c r="MUA204" s="25"/>
      <c r="MUB204" s="25"/>
      <c r="MUC204" s="25"/>
      <c r="MUD204" s="25"/>
      <c r="MUE204" s="25"/>
      <c r="MUF204" s="25"/>
      <c r="MUG204" s="25"/>
      <c r="MUH204" s="25"/>
      <c r="MUI204" s="25"/>
      <c r="MUJ204" s="25"/>
      <c r="MUK204" s="25"/>
      <c r="MUL204" s="25"/>
      <c r="MUM204" s="25"/>
      <c r="MUN204" s="25"/>
      <c r="MUO204" s="25"/>
      <c r="MUP204" s="25"/>
      <c r="MUQ204" s="25"/>
      <c r="MUR204" s="25"/>
      <c r="MUS204" s="25"/>
      <c r="MUT204" s="25"/>
      <c r="MUU204" s="25"/>
      <c r="MUV204" s="25"/>
      <c r="MUW204" s="25"/>
      <c r="MUX204" s="25"/>
      <c r="MUY204" s="25"/>
      <c r="MUZ204" s="25"/>
      <c r="MVA204" s="25"/>
      <c r="MVB204" s="25"/>
      <c r="MVC204" s="25"/>
      <c r="MVD204" s="25"/>
      <c r="MVE204" s="25"/>
      <c r="MVF204" s="25"/>
      <c r="MVG204" s="25"/>
      <c r="MVH204" s="25"/>
      <c r="MVI204" s="25"/>
      <c r="MVJ204" s="25"/>
      <c r="MVK204" s="25"/>
      <c r="MVL204" s="25"/>
      <c r="MVM204" s="25"/>
      <c r="MVN204" s="25"/>
      <c r="MVO204" s="25"/>
      <c r="MVP204" s="25"/>
      <c r="MVQ204" s="25"/>
      <c r="MVR204" s="25"/>
      <c r="MVS204" s="25"/>
      <c r="MVT204" s="25"/>
      <c r="MVU204" s="25"/>
      <c r="MVV204" s="25"/>
      <c r="MVW204" s="25"/>
      <c r="MVX204" s="25"/>
      <c r="MVY204" s="25"/>
      <c r="MVZ204" s="25"/>
      <c r="MWA204" s="25"/>
      <c r="MWB204" s="25"/>
      <c r="MWC204" s="25"/>
      <c r="MWD204" s="25"/>
      <c r="MWE204" s="25"/>
      <c r="MWF204" s="25"/>
      <c r="MWG204" s="25"/>
      <c r="MWH204" s="25"/>
      <c r="MWI204" s="25"/>
      <c r="MWJ204" s="25"/>
      <c r="MWK204" s="25"/>
      <c r="MWL204" s="25"/>
      <c r="MWM204" s="25"/>
      <c r="MWN204" s="25"/>
      <c r="MWO204" s="25"/>
      <c r="MWP204" s="25"/>
      <c r="MWQ204" s="25"/>
      <c r="MWR204" s="25"/>
      <c r="MWS204" s="25"/>
      <c r="MWT204" s="25"/>
      <c r="MWU204" s="25"/>
      <c r="MWV204" s="25"/>
      <c r="MWW204" s="25"/>
      <c r="MWX204" s="25"/>
      <c r="MWY204" s="25"/>
      <c r="MWZ204" s="25"/>
      <c r="MXA204" s="25"/>
      <c r="MXB204" s="25"/>
      <c r="MXC204" s="25"/>
      <c r="MXD204" s="25"/>
      <c r="MXE204" s="25"/>
      <c r="MXF204" s="25"/>
      <c r="MXG204" s="25"/>
      <c r="MXH204" s="25"/>
      <c r="MXI204" s="25"/>
      <c r="MXJ204" s="25"/>
      <c r="MXK204" s="25"/>
      <c r="MXL204" s="25"/>
      <c r="MXM204" s="25"/>
      <c r="MXN204" s="25"/>
      <c r="MXO204" s="25"/>
      <c r="MXP204" s="25"/>
      <c r="MXQ204" s="25"/>
      <c r="MXR204" s="25"/>
      <c r="MXS204" s="25"/>
      <c r="MXT204" s="25"/>
      <c r="MXU204" s="25"/>
      <c r="MXV204" s="25"/>
      <c r="MXW204" s="25"/>
      <c r="MXX204" s="25"/>
      <c r="MXY204" s="25"/>
      <c r="MXZ204" s="25"/>
      <c r="MYA204" s="25"/>
      <c r="MYB204" s="25"/>
      <c r="MYC204" s="25"/>
      <c r="MYD204" s="25"/>
      <c r="MYE204" s="25"/>
      <c r="MYF204" s="25"/>
      <c r="MYG204" s="25"/>
      <c r="MYH204" s="25"/>
      <c r="MYI204" s="25"/>
      <c r="MYJ204" s="25"/>
      <c r="MYK204" s="25"/>
      <c r="MYL204" s="25"/>
      <c r="MYM204" s="25"/>
      <c r="MYN204" s="25"/>
      <c r="MYO204" s="25"/>
      <c r="MYP204" s="25"/>
      <c r="MYQ204" s="25"/>
      <c r="MYR204" s="25"/>
      <c r="MYS204" s="25"/>
      <c r="MYT204" s="25"/>
      <c r="MYU204" s="25"/>
      <c r="MYV204" s="25"/>
      <c r="MYW204" s="25"/>
      <c r="MYX204" s="25"/>
      <c r="MYY204" s="25"/>
      <c r="MYZ204" s="25"/>
      <c r="MZA204" s="25"/>
      <c r="MZB204" s="25"/>
      <c r="MZC204" s="25"/>
      <c r="MZD204" s="25"/>
      <c r="MZE204" s="25"/>
      <c r="MZF204" s="25"/>
      <c r="MZG204" s="25"/>
      <c r="MZH204" s="25"/>
      <c r="MZI204" s="25"/>
      <c r="MZJ204" s="25"/>
      <c r="MZK204" s="25"/>
      <c r="MZL204" s="25"/>
      <c r="MZM204" s="25"/>
      <c r="MZN204" s="25"/>
      <c r="MZO204" s="25"/>
      <c r="MZP204" s="25"/>
      <c r="MZQ204" s="25"/>
      <c r="MZR204" s="25"/>
      <c r="MZS204" s="25"/>
      <c r="MZT204" s="25"/>
      <c r="MZU204" s="25"/>
      <c r="MZV204" s="25"/>
      <c r="MZW204" s="25"/>
      <c r="MZX204" s="25"/>
      <c r="MZY204" s="25"/>
      <c r="MZZ204" s="25"/>
      <c r="NAA204" s="25"/>
      <c r="NAB204" s="25"/>
      <c r="NAC204" s="25"/>
      <c r="NAD204" s="25"/>
      <c r="NAE204" s="25"/>
      <c r="NAF204" s="25"/>
      <c r="NAG204" s="25"/>
      <c r="NAH204" s="25"/>
      <c r="NAI204" s="25"/>
      <c r="NAJ204" s="25"/>
      <c r="NAK204" s="25"/>
      <c r="NAL204" s="25"/>
      <c r="NAM204" s="25"/>
      <c r="NAN204" s="25"/>
      <c r="NAO204" s="25"/>
      <c r="NAP204" s="25"/>
      <c r="NAQ204" s="25"/>
      <c r="NAR204" s="25"/>
      <c r="NAS204" s="25"/>
      <c r="NAT204" s="25"/>
      <c r="NAU204" s="25"/>
      <c r="NAV204" s="25"/>
      <c r="NAW204" s="25"/>
      <c r="NAX204" s="25"/>
      <c r="NAY204" s="25"/>
      <c r="NAZ204" s="25"/>
      <c r="NBA204" s="25"/>
      <c r="NBB204" s="25"/>
      <c r="NBC204" s="25"/>
      <c r="NBD204" s="25"/>
      <c r="NBE204" s="25"/>
      <c r="NBF204" s="25"/>
      <c r="NBG204" s="25"/>
      <c r="NBH204" s="25"/>
      <c r="NBI204" s="25"/>
      <c r="NBJ204" s="25"/>
      <c r="NBK204" s="25"/>
      <c r="NBL204" s="25"/>
      <c r="NBM204" s="25"/>
      <c r="NBN204" s="25"/>
      <c r="NBO204" s="25"/>
      <c r="NBP204" s="25"/>
      <c r="NBQ204" s="25"/>
      <c r="NBR204" s="25"/>
      <c r="NBS204" s="25"/>
      <c r="NBT204" s="25"/>
      <c r="NBU204" s="25"/>
      <c r="NBV204" s="25"/>
      <c r="NBW204" s="25"/>
      <c r="NBX204" s="25"/>
      <c r="NBY204" s="25"/>
      <c r="NBZ204" s="25"/>
      <c r="NCA204" s="25"/>
      <c r="NCB204" s="25"/>
      <c r="NCC204" s="25"/>
      <c r="NCD204" s="25"/>
      <c r="NCE204" s="25"/>
      <c r="NCF204" s="25"/>
      <c r="NCG204" s="25"/>
      <c r="NCH204" s="25"/>
      <c r="NCI204" s="25"/>
      <c r="NCJ204" s="25"/>
      <c r="NCK204" s="25"/>
      <c r="NCL204" s="25"/>
      <c r="NCM204" s="25"/>
      <c r="NCN204" s="25"/>
      <c r="NCO204" s="25"/>
      <c r="NCP204" s="25"/>
      <c r="NCQ204" s="25"/>
      <c r="NCR204" s="25"/>
      <c r="NCS204" s="25"/>
      <c r="NCT204" s="25"/>
      <c r="NCU204" s="25"/>
      <c r="NCV204" s="25"/>
      <c r="NCW204" s="25"/>
      <c r="NCX204" s="25"/>
      <c r="NCY204" s="25"/>
      <c r="NCZ204" s="25"/>
      <c r="NDA204" s="25"/>
      <c r="NDB204" s="25"/>
      <c r="NDC204" s="25"/>
      <c r="NDD204" s="25"/>
      <c r="NDE204" s="25"/>
      <c r="NDF204" s="25"/>
      <c r="NDG204" s="25"/>
      <c r="NDH204" s="25"/>
      <c r="NDI204" s="25"/>
      <c r="NDJ204" s="25"/>
      <c r="NDK204" s="25"/>
      <c r="NDL204" s="25"/>
      <c r="NDM204" s="25"/>
      <c r="NDN204" s="25"/>
      <c r="NDO204" s="25"/>
      <c r="NDP204" s="25"/>
      <c r="NDQ204" s="25"/>
      <c r="NDR204" s="25"/>
      <c r="NDS204" s="25"/>
      <c r="NDT204" s="25"/>
      <c r="NDU204" s="25"/>
      <c r="NDV204" s="25"/>
      <c r="NDW204" s="25"/>
      <c r="NDX204" s="25"/>
      <c r="NDY204" s="25"/>
      <c r="NDZ204" s="25"/>
      <c r="NEA204" s="25"/>
      <c r="NEB204" s="25"/>
      <c r="NEC204" s="25"/>
      <c r="NED204" s="25"/>
      <c r="NEE204" s="25"/>
      <c r="NEF204" s="25"/>
      <c r="NEG204" s="25"/>
      <c r="NEH204" s="25"/>
      <c r="NEI204" s="25"/>
      <c r="NEJ204" s="25"/>
      <c r="NEK204" s="25"/>
      <c r="NEL204" s="25"/>
      <c r="NEM204" s="25"/>
      <c r="NEN204" s="25"/>
      <c r="NEO204" s="25"/>
      <c r="NEP204" s="25"/>
      <c r="NEQ204" s="25"/>
      <c r="NER204" s="25"/>
      <c r="NES204" s="25"/>
      <c r="NET204" s="25"/>
      <c r="NEU204" s="25"/>
      <c r="NEV204" s="25"/>
      <c r="NEW204" s="25"/>
      <c r="NEX204" s="25"/>
      <c r="NEY204" s="25"/>
      <c r="NEZ204" s="25"/>
      <c r="NFA204" s="25"/>
      <c r="NFB204" s="25"/>
      <c r="NFC204" s="25"/>
      <c r="NFD204" s="25"/>
      <c r="NFE204" s="25"/>
      <c r="NFF204" s="25"/>
      <c r="NFG204" s="25"/>
      <c r="NFH204" s="25"/>
      <c r="NFI204" s="25"/>
      <c r="NFJ204" s="25"/>
      <c r="NFK204" s="25"/>
      <c r="NFL204" s="25"/>
      <c r="NFM204" s="25"/>
      <c r="NFN204" s="25"/>
      <c r="NFO204" s="25"/>
      <c r="NFP204" s="25"/>
      <c r="NFQ204" s="25"/>
      <c r="NFR204" s="25"/>
      <c r="NFS204" s="25"/>
      <c r="NFT204" s="25"/>
      <c r="NFU204" s="25"/>
      <c r="NFV204" s="25"/>
      <c r="NFW204" s="25"/>
      <c r="NFX204" s="25"/>
      <c r="NFY204" s="25"/>
      <c r="NFZ204" s="25"/>
      <c r="NGA204" s="25"/>
      <c r="NGB204" s="25"/>
      <c r="NGC204" s="25"/>
      <c r="NGD204" s="25"/>
      <c r="NGE204" s="25"/>
      <c r="NGF204" s="25"/>
      <c r="NGG204" s="25"/>
      <c r="NGH204" s="25"/>
      <c r="NGI204" s="25"/>
      <c r="NGJ204" s="25"/>
      <c r="NGK204" s="25"/>
      <c r="NGL204" s="25"/>
      <c r="NGM204" s="25"/>
      <c r="NGN204" s="25"/>
      <c r="NGO204" s="25"/>
      <c r="NGP204" s="25"/>
      <c r="NGQ204" s="25"/>
      <c r="NGR204" s="25"/>
      <c r="NGS204" s="25"/>
      <c r="NGT204" s="25"/>
      <c r="NGU204" s="25"/>
      <c r="NGV204" s="25"/>
      <c r="NGW204" s="25"/>
      <c r="NGX204" s="25"/>
      <c r="NGY204" s="25"/>
      <c r="NGZ204" s="25"/>
      <c r="NHA204" s="25"/>
      <c r="NHB204" s="25"/>
      <c r="NHC204" s="25"/>
      <c r="NHD204" s="25"/>
      <c r="NHE204" s="25"/>
      <c r="NHF204" s="25"/>
      <c r="NHG204" s="25"/>
      <c r="NHH204" s="25"/>
      <c r="NHI204" s="25"/>
      <c r="NHJ204" s="25"/>
      <c r="NHK204" s="25"/>
      <c r="NHL204" s="25"/>
      <c r="NHM204" s="25"/>
      <c r="NHN204" s="25"/>
      <c r="NHO204" s="25"/>
      <c r="NHP204" s="25"/>
      <c r="NHQ204" s="25"/>
      <c r="NHR204" s="25"/>
      <c r="NHS204" s="25"/>
      <c r="NHT204" s="25"/>
      <c r="NHU204" s="25"/>
      <c r="NHV204" s="25"/>
      <c r="NHW204" s="25"/>
      <c r="NHX204" s="25"/>
      <c r="NHY204" s="25"/>
      <c r="NHZ204" s="25"/>
      <c r="NIA204" s="25"/>
      <c r="NIB204" s="25"/>
      <c r="NIC204" s="25"/>
      <c r="NID204" s="25"/>
      <c r="NIE204" s="25"/>
      <c r="NIF204" s="25"/>
      <c r="NIG204" s="25"/>
      <c r="NIH204" s="25"/>
      <c r="NII204" s="25"/>
      <c r="NIJ204" s="25"/>
      <c r="NIK204" s="25"/>
      <c r="NIL204" s="25"/>
      <c r="NIM204" s="25"/>
      <c r="NIN204" s="25"/>
      <c r="NIO204" s="25"/>
      <c r="NIP204" s="25"/>
      <c r="NIQ204" s="25"/>
      <c r="NIR204" s="25"/>
      <c r="NIS204" s="25"/>
      <c r="NIT204" s="25"/>
      <c r="NIU204" s="25"/>
      <c r="NIV204" s="25"/>
      <c r="NIW204" s="25"/>
      <c r="NIX204" s="25"/>
      <c r="NIY204" s="25"/>
      <c r="NIZ204" s="25"/>
      <c r="NJA204" s="25"/>
      <c r="NJB204" s="25"/>
      <c r="NJC204" s="25"/>
      <c r="NJD204" s="25"/>
      <c r="NJE204" s="25"/>
      <c r="NJF204" s="25"/>
      <c r="NJG204" s="25"/>
      <c r="NJH204" s="25"/>
      <c r="NJI204" s="25"/>
      <c r="NJJ204" s="25"/>
      <c r="NJK204" s="25"/>
      <c r="NJL204" s="25"/>
      <c r="NJM204" s="25"/>
      <c r="NJN204" s="25"/>
      <c r="NJO204" s="25"/>
      <c r="NJP204" s="25"/>
      <c r="NJQ204" s="25"/>
      <c r="NJR204" s="25"/>
      <c r="NJS204" s="25"/>
      <c r="NJT204" s="25"/>
      <c r="NJU204" s="25"/>
      <c r="NJV204" s="25"/>
      <c r="NJW204" s="25"/>
      <c r="NJX204" s="25"/>
      <c r="NJY204" s="25"/>
      <c r="NJZ204" s="25"/>
      <c r="NKA204" s="25"/>
      <c r="NKB204" s="25"/>
      <c r="NKC204" s="25"/>
      <c r="NKD204" s="25"/>
      <c r="NKE204" s="25"/>
      <c r="NKF204" s="25"/>
      <c r="NKG204" s="25"/>
      <c r="NKH204" s="25"/>
      <c r="NKI204" s="25"/>
      <c r="NKJ204" s="25"/>
      <c r="NKK204" s="25"/>
      <c r="NKL204" s="25"/>
      <c r="NKM204" s="25"/>
      <c r="NKN204" s="25"/>
      <c r="NKO204" s="25"/>
      <c r="NKP204" s="25"/>
      <c r="NKQ204" s="25"/>
      <c r="NKR204" s="25"/>
      <c r="NKS204" s="25"/>
      <c r="NKT204" s="25"/>
      <c r="NKU204" s="25"/>
      <c r="NKV204" s="25"/>
      <c r="NKW204" s="25"/>
      <c r="NKX204" s="25"/>
      <c r="NKY204" s="25"/>
      <c r="NKZ204" s="25"/>
      <c r="NLA204" s="25"/>
      <c r="NLB204" s="25"/>
      <c r="NLC204" s="25"/>
      <c r="NLD204" s="25"/>
      <c r="NLE204" s="25"/>
      <c r="NLF204" s="25"/>
      <c r="NLG204" s="25"/>
      <c r="NLH204" s="25"/>
      <c r="NLI204" s="25"/>
      <c r="NLJ204" s="25"/>
      <c r="NLK204" s="25"/>
      <c r="NLL204" s="25"/>
      <c r="NLM204" s="25"/>
      <c r="NLN204" s="25"/>
      <c r="NLO204" s="25"/>
      <c r="NLP204" s="25"/>
      <c r="NLQ204" s="25"/>
      <c r="NLR204" s="25"/>
      <c r="NLS204" s="25"/>
      <c r="NLT204" s="25"/>
      <c r="NLU204" s="25"/>
      <c r="NLV204" s="25"/>
      <c r="NLW204" s="25"/>
      <c r="NLX204" s="25"/>
      <c r="NLY204" s="25"/>
      <c r="NLZ204" s="25"/>
      <c r="NMA204" s="25"/>
      <c r="NMB204" s="25"/>
      <c r="NMC204" s="25"/>
      <c r="NMD204" s="25"/>
      <c r="NME204" s="25"/>
      <c r="NMF204" s="25"/>
      <c r="NMG204" s="25"/>
      <c r="NMH204" s="25"/>
      <c r="NMI204" s="25"/>
      <c r="NMJ204" s="25"/>
      <c r="NMK204" s="25"/>
      <c r="NML204" s="25"/>
      <c r="NMM204" s="25"/>
      <c r="NMN204" s="25"/>
      <c r="NMO204" s="25"/>
      <c r="NMP204" s="25"/>
      <c r="NMQ204" s="25"/>
      <c r="NMR204" s="25"/>
      <c r="NMS204" s="25"/>
      <c r="NMT204" s="25"/>
      <c r="NMU204" s="25"/>
      <c r="NMV204" s="25"/>
      <c r="NMW204" s="25"/>
      <c r="NMX204" s="25"/>
      <c r="NMY204" s="25"/>
      <c r="NMZ204" s="25"/>
      <c r="NNA204" s="25"/>
      <c r="NNB204" s="25"/>
      <c r="NNC204" s="25"/>
      <c r="NND204" s="25"/>
      <c r="NNE204" s="25"/>
      <c r="NNF204" s="25"/>
      <c r="NNG204" s="25"/>
      <c r="NNH204" s="25"/>
      <c r="NNI204" s="25"/>
      <c r="NNJ204" s="25"/>
      <c r="NNK204" s="25"/>
      <c r="NNL204" s="25"/>
      <c r="NNM204" s="25"/>
      <c r="NNN204" s="25"/>
      <c r="NNO204" s="25"/>
      <c r="NNP204" s="25"/>
      <c r="NNQ204" s="25"/>
      <c r="NNR204" s="25"/>
      <c r="NNS204" s="25"/>
      <c r="NNT204" s="25"/>
      <c r="NNU204" s="25"/>
      <c r="NNV204" s="25"/>
      <c r="NNW204" s="25"/>
      <c r="NNX204" s="25"/>
      <c r="NNY204" s="25"/>
      <c r="NNZ204" s="25"/>
      <c r="NOA204" s="25"/>
      <c r="NOB204" s="25"/>
      <c r="NOC204" s="25"/>
      <c r="NOD204" s="25"/>
      <c r="NOE204" s="25"/>
      <c r="NOF204" s="25"/>
      <c r="NOG204" s="25"/>
      <c r="NOH204" s="25"/>
      <c r="NOI204" s="25"/>
      <c r="NOJ204" s="25"/>
      <c r="NOK204" s="25"/>
      <c r="NOL204" s="25"/>
      <c r="NOM204" s="25"/>
      <c r="NON204" s="25"/>
      <c r="NOO204" s="25"/>
      <c r="NOP204" s="25"/>
      <c r="NOQ204" s="25"/>
      <c r="NOR204" s="25"/>
      <c r="NOS204" s="25"/>
      <c r="NOT204" s="25"/>
      <c r="NOU204" s="25"/>
      <c r="NOV204" s="25"/>
      <c r="NOW204" s="25"/>
      <c r="NOX204" s="25"/>
      <c r="NOY204" s="25"/>
      <c r="NOZ204" s="25"/>
      <c r="NPA204" s="25"/>
      <c r="NPB204" s="25"/>
      <c r="NPC204" s="25"/>
      <c r="NPD204" s="25"/>
      <c r="NPE204" s="25"/>
      <c r="NPF204" s="25"/>
      <c r="NPG204" s="25"/>
      <c r="NPH204" s="25"/>
      <c r="NPI204" s="25"/>
      <c r="NPJ204" s="25"/>
      <c r="NPK204" s="25"/>
      <c r="NPL204" s="25"/>
      <c r="NPM204" s="25"/>
      <c r="NPN204" s="25"/>
      <c r="NPO204" s="25"/>
      <c r="NPP204" s="25"/>
      <c r="NPQ204" s="25"/>
      <c r="NPR204" s="25"/>
      <c r="NPS204" s="25"/>
      <c r="NPT204" s="25"/>
      <c r="NPU204" s="25"/>
      <c r="NPV204" s="25"/>
      <c r="NPW204" s="25"/>
      <c r="NPX204" s="25"/>
      <c r="NPY204" s="25"/>
      <c r="NPZ204" s="25"/>
      <c r="NQA204" s="25"/>
      <c r="NQB204" s="25"/>
      <c r="NQC204" s="25"/>
      <c r="NQD204" s="25"/>
      <c r="NQE204" s="25"/>
      <c r="NQF204" s="25"/>
      <c r="NQG204" s="25"/>
      <c r="NQH204" s="25"/>
      <c r="NQI204" s="25"/>
      <c r="NQJ204" s="25"/>
      <c r="NQK204" s="25"/>
      <c r="NQL204" s="25"/>
      <c r="NQM204" s="25"/>
      <c r="NQN204" s="25"/>
      <c r="NQO204" s="25"/>
      <c r="NQP204" s="25"/>
      <c r="NQQ204" s="25"/>
      <c r="NQR204" s="25"/>
      <c r="NQS204" s="25"/>
      <c r="NQT204" s="25"/>
      <c r="NQU204" s="25"/>
      <c r="NQV204" s="25"/>
      <c r="NQW204" s="25"/>
      <c r="NQX204" s="25"/>
      <c r="NQY204" s="25"/>
      <c r="NQZ204" s="25"/>
      <c r="NRA204" s="25"/>
      <c r="NRB204" s="25"/>
      <c r="NRC204" s="25"/>
      <c r="NRD204" s="25"/>
      <c r="NRE204" s="25"/>
      <c r="NRF204" s="25"/>
      <c r="NRG204" s="25"/>
      <c r="NRH204" s="25"/>
      <c r="NRI204" s="25"/>
      <c r="NRJ204" s="25"/>
      <c r="NRK204" s="25"/>
      <c r="NRL204" s="25"/>
      <c r="NRM204" s="25"/>
      <c r="NRN204" s="25"/>
      <c r="NRO204" s="25"/>
      <c r="NRP204" s="25"/>
      <c r="NRQ204" s="25"/>
      <c r="NRR204" s="25"/>
      <c r="NRS204" s="25"/>
      <c r="NRT204" s="25"/>
      <c r="NRU204" s="25"/>
      <c r="NRV204" s="25"/>
      <c r="NRW204" s="25"/>
      <c r="NRX204" s="25"/>
      <c r="NRY204" s="25"/>
      <c r="NRZ204" s="25"/>
      <c r="NSA204" s="25"/>
      <c r="NSB204" s="25"/>
      <c r="NSC204" s="25"/>
      <c r="NSD204" s="25"/>
      <c r="NSE204" s="25"/>
      <c r="NSF204" s="25"/>
      <c r="NSG204" s="25"/>
      <c r="NSH204" s="25"/>
      <c r="NSI204" s="25"/>
      <c r="NSJ204" s="25"/>
      <c r="NSK204" s="25"/>
      <c r="NSL204" s="25"/>
      <c r="NSM204" s="25"/>
      <c r="NSN204" s="25"/>
      <c r="NSO204" s="25"/>
      <c r="NSP204" s="25"/>
      <c r="NSQ204" s="25"/>
      <c r="NSR204" s="25"/>
      <c r="NSS204" s="25"/>
      <c r="NST204" s="25"/>
      <c r="NSU204" s="25"/>
      <c r="NSV204" s="25"/>
      <c r="NSW204" s="25"/>
      <c r="NSX204" s="25"/>
      <c r="NSY204" s="25"/>
      <c r="NSZ204" s="25"/>
      <c r="NTA204" s="25"/>
      <c r="NTB204" s="25"/>
      <c r="NTC204" s="25"/>
      <c r="NTD204" s="25"/>
      <c r="NTE204" s="25"/>
      <c r="NTF204" s="25"/>
      <c r="NTG204" s="25"/>
      <c r="NTH204" s="25"/>
      <c r="NTI204" s="25"/>
      <c r="NTJ204" s="25"/>
      <c r="NTK204" s="25"/>
      <c r="NTL204" s="25"/>
      <c r="NTM204" s="25"/>
      <c r="NTN204" s="25"/>
      <c r="NTO204" s="25"/>
      <c r="NTP204" s="25"/>
      <c r="NTQ204" s="25"/>
      <c r="NTR204" s="25"/>
      <c r="NTS204" s="25"/>
      <c r="NTT204" s="25"/>
      <c r="NTU204" s="25"/>
      <c r="NTV204" s="25"/>
      <c r="NTW204" s="25"/>
      <c r="NTX204" s="25"/>
      <c r="NTY204" s="25"/>
      <c r="NTZ204" s="25"/>
      <c r="NUA204" s="25"/>
      <c r="NUB204" s="25"/>
      <c r="NUC204" s="25"/>
      <c r="NUD204" s="25"/>
      <c r="NUE204" s="25"/>
      <c r="NUF204" s="25"/>
      <c r="NUG204" s="25"/>
      <c r="NUH204" s="25"/>
      <c r="NUI204" s="25"/>
      <c r="NUJ204" s="25"/>
      <c r="NUK204" s="25"/>
      <c r="NUL204" s="25"/>
      <c r="NUM204" s="25"/>
      <c r="NUN204" s="25"/>
      <c r="NUO204" s="25"/>
      <c r="NUP204" s="25"/>
      <c r="NUQ204" s="25"/>
      <c r="NUR204" s="25"/>
      <c r="NUS204" s="25"/>
      <c r="NUT204" s="25"/>
      <c r="NUU204" s="25"/>
      <c r="NUV204" s="25"/>
      <c r="NUW204" s="25"/>
      <c r="NUX204" s="25"/>
      <c r="NUY204" s="25"/>
      <c r="NUZ204" s="25"/>
      <c r="NVA204" s="25"/>
      <c r="NVB204" s="25"/>
      <c r="NVC204" s="25"/>
      <c r="NVD204" s="25"/>
      <c r="NVE204" s="25"/>
      <c r="NVF204" s="25"/>
      <c r="NVG204" s="25"/>
      <c r="NVH204" s="25"/>
      <c r="NVI204" s="25"/>
      <c r="NVJ204" s="25"/>
      <c r="NVK204" s="25"/>
      <c r="NVL204" s="25"/>
      <c r="NVM204" s="25"/>
      <c r="NVN204" s="25"/>
      <c r="NVO204" s="25"/>
      <c r="NVP204" s="25"/>
      <c r="NVQ204" s="25"/>
      <c r="NVR204" s="25"/>
      <c r="NVS204" s="25"/>
      <c r="NVT204" s="25"/>
      <c r="NVU204" s="25"/>
      <c r="NVV204" s="25"/>
      <c r="NVW204" s="25"/>
      <c r="NVX204" s="25"/>
      <c r="NVY204" s="25"/>
      <c r="NVZ204" s="25"/>
      <c r="NWA204" s="25"/>
      <c r="NWB204" s="25"/>
      <c r="NWC204" s="25"/>
      <c r="NWD204" s="25"/>
      <c r="NWE204" s="25"/>
      <c r="NWF204" s="25"/>
      <c r="NWG204" s="25"/>
      <c r="NWH204" s="25"/>
      <c r="NWI204" s="25"/>
      <c r="NWJ204" s="25"/>
      <c r="NWK204" s="25"/>
      <c r="NWL204" s="25"/>
      <c r="NWM204" s="25"/>
      <c r="NWN204" s="25"/>
      <c r="NWO204" s="25"/>
      <c r="NWP204" s="25"/>
      <c r="NWQ204" s="25"/>
      <c r="NWR204" s="25"/>
      <c r="NWS204" s="25"/>
      <c r="NWT204" s="25"/>
      <c r="NWU204" s="25"/>
      <c r="NWV204" s="25"/>
      <c r="NWW204" s="25"/>
      <c r="NWX204" s="25"/>
      <c r="NWY204" s="25"/>
      <c r="NWZ204" s="25"/>
      <c r="NXA204" s="25"/>
      <c r="NXB204" s="25"/>
      <c r="NXC204" s="25"/>
      <c r="NXD204" s="25"/>
      <c r="NXE204" s="25"/>
      <c r="NXF204" s="25"/>
      <c r="NXG204" s="25"/>
      <c r="NXH204" s="25"/>
      <c r="NXI204" s="25"/>
      <c r="NXJ204" s="25"/>
      <c r="NXK204" s="25"/>
      <c r="NXL204" s="25"/>
      <c r="NXM204" s="25"/>
      <c r="NXN204" s="25"/>
      <c r="NXO204" s="25"/>
      <c r="NXP204" s="25"/>
      <c r="NXQ204" s="25"/>
      <c r="NXR204" s="25"/>
      <c r="NXS204" s="25"/>
      <c r="NXT204" s="25"/>
      <c r="NXU204" s="25"/>
      <c r="NXV204" s="25"/>
      <c r="NXW204" s="25"/>
      <c r="NXX204" s="25"/>
      <c r="NXY204" s="25"/>
      <c r="NXZ204" s="25"/>
      <c r="NYA204" s="25"/>
      <c r="NYB204" s="25"/>
      <c r="NYC204" s="25"/>
      <c r="NYD204" s="25"/>
      <c r="NYE204" s="25"/>
      <c r="NYF204" s="25"/>
      <c r="NYG204" s="25"/>
      <c r="NYH204" s="25"/>
      <c r="NYI204" s="25"/>
      <c r="NYJ204" s="25"/>
      <c r="NYK204" s="25"/>
      <c r="NYL204" s="25"/>
      <c r="NYM204" s="25"/>
      <c r="NYN204" s="25"/>
      <c r="NYO204" s="25"/>
      <c r="NYP204" s="25"/>
      <c r="NYQ204" s="25"/>
      <c r="NYR204" s="25"/>
      <c r="NYS204" s="25"/>
      <c r="NYT204" s="25"/>
      <c r="NYU204" s="25"/>
      <c r="NYV204" s="25"/>
      <c r="NYW204" s="25"/>
      <c r="NYX204" s="25"/>
      <c r="NYY204" s="25"/>
      <c r="NYZ204" s="25"/>
      <c r="NZA204" s="25"/>
      <c r="NZB204" s="25"/>
      <c r="NZC204" s="25"/>
      <c r="NZD204" s="25"/>
      <c r="NZE204" s="25"/>
      <c r="NZF204" s="25"/>
      <c r="NZG204" s="25"/>
      <c r="NZH204" s="25"/>
      <c r="NZI204" s="25"/>
      <c r="NZJ204" s="25"/>
      <c r="NZK204" s="25"/>
      <c r="NZL204" s="25"/>
      <c r="NZM204" s="25"/>
      <c r="NZN204" s="25"/>
      <c r="NZO204" s="25"/>
      <c r="NZP204" s="25"/>
      <c r="NZQ204" s="25"/>
      <c r="NZR204" s="25"/>
      <c r="NZS204" s="25"/>
      <c r="NZT204" s="25"/>
      <c r="NZU204" s="25"/>
      <c r="NZV204" s="25"/>
      <c r="NZW204" s="25"/>
      <c r="NZX204" s="25"/>
      <c r="NZY204" s="25"/>
      <c r="NZZ204" s="25"/>
      <c r="OAA204" s="25"/>
      <c r="OAB204" s="25"/>
      <c r="OAC204" s="25"/>
      <c r="OAD204" s="25"/>
      <c r="OAE204" s="25"/>
      <c r="OAF204" s="25"/>
      <c r="OAG204" s="25"/>
      <c r="OAH204" s="25"/>
      <c r="OAI204" s="25"/>
      <c r="OAJ204" s="25"/>
      <c r="OAK204" s="25"/>
      <c r="OAL204" s="25"/>
      <c r="OAM204" s="25"/>
      <c r="OAN204" s="25"/>
      <c r="OAO204" s="25"/>
      <c r="OAP204" s="25"/>
      <c r="OAQ204" s="25"/>
      <c r="OAR204" s="25"/>
      <c r="OAS204" s="25"/>
      <c r="OAT204" s="25"/>
      <c r="OAU204" s="25"/>
      <c r="OAV204" s="25"/>
      <c r="OAW204" s="25"/>
      <c r="OAX204" s="25"/>
      <c r="OAY204" s="25"/>
      <c r="OAZ204" s="25"/>
      <c r="OBA204" s="25"/>
      <c r="OBB204" s="25"/>
      <c r="OBC204" s="25"/>
      <c r="OBD204" s="25"/>
      <c r="OBE204" s="25"/>
      <c r="OBF204" s="25"/>
      <c r="OBG204" s="25"/>
      <c r="OBH204" s="25"/>
      <c r="OBI204" s="25"/>
      <c r="OBJ204" s="25"/>
      <c r="OBK204" s="25"/>
      <c r="OBL204" s="25"/>
      <c r="OBM204" s="25"/>
      <c r="OBN204" s="25"/>
      <c r="OBO204" s="25"/>
      <c r="OBP204" s="25"/>
      <c r="OBQ204" s="25"/>
      <c r="OBR204" s="25"/>
      <c r="OBS204" s="25"/>
      <c r="OBT204" s="25"/>
      <c r="OBU204" s="25"/>
      <c r="OBV204" s="25"/>
      <c r="OBW204" s="25"/>
      <c r="OBX204" s="25"/>
      <c r="OBY204" s="25"/>
      <c r="OBZ204" s="25"/>
      <c r="OCA204" s="25"/>
      <c r="OCB204" s="25"/>
      <c r="OCC204" s="25"/>
      <c r="OCD204" s="25"/>
      <c r="OCE204" s="25"/>
      <c r="OCF204" s="25"/>
      <c r="OCG204" s="25"/>
      <c r="OCH204" s="25"/>
      <c r="OCI204" s="25"/>
      <c r="OCJ204" s="25"/>
      <c r="OCK204" s="25"/>
      <c r="OCL204" s="25"/>
      <c r="OCM204" s="25"/>
      <c r="OCN204" s="25"/>
      <c r="OCO204" s="25"/>
      <c r="OCP204" s="25"/>
      <c r="OCQ204" s="25"/>
      <c r="OCR204" s="25"/>
      <c r="OCS204" s="25"/>
      <c r="OCT204" s="25"/>
      <c r="OCU204" s="25"/>
      <c r="OCV204" s="25"/>
      <c r="OCW204" s="25"/>
      <c r="OCX204" s="25"/>
      <c r="OCY204" s="25"/>
      <c r="OCZ204" s="25"/>
      <c r="ODA204" s="25"/>
      <c r="ODB204" s="25"/>
      <c r="ODC204" s="25"/>
      <c r="ODD204" s="25"/>
      <c r="ODE204" s="25"/>
      <c r="ODF204" s="25"/>
      <c r="ODG204" s="25"/>
      <c r="ODH204" s="25"/>
      <c r="ODI204" s="25"/>
      <c r="ODJ204" s="25"/>
      <c r="ODK204" s="25"/>
      <c r="ODL204" s="25"/>
      <c r="ODM204" s="25"/>
      <c r="ODN204" s="25"/>
      <c r="ODO204" s="25"/>
      <c r="ODP204" s="25"/>
      <c r="ODQ204" s="25"/>
      <c r="ODR204" s="25"/>
      <c r="ODS204" s="25"/>
      <c r="ODT204" s="25"/>
      <c r="ODU204" s="25"/>
      <c r="ODV204" s="25"/>
      <c r="ODW204" s="25"/>
      <c r="ODX204" s="25"/>
      <c r="ODY204" s="25"/>
      <c r="ODZ204" s="25"/>
      <c r="OEA204" s="25"/>
      <c r="OEB204" s="25"/>
      <c r="OEC204" s="25"/>
      <c r="OED204" s="25"/>
      <c r="OEE204" s="25"/>
      <c r="OEF204" s="25"/>
      <c r="OEG204" s="25"/>
      <c r="OEH204" s="25"/>
      <c r="OEI204" s="25"/>
      <c r="OEJ204" s="25"/>
      <c r="OEK204" s="25"/>
      <c r="OEL204" s="25"/>
      <c r="OEM204" s="25"/>
      <c r="OEN204" s="25"/>
      <c r="OEO204" s="25"/>
      <c r="OEP204" s="25"/>
      <c r="OEQ204" s="25"/>
      <c r="OER204" s="25"/>
      <c r="OES204" s="25"/>
      <c r="OET204" s="25"/>
      <c r="OEU204" s="25"/>
      <c r="OEV204" s="25"/>
      <c r="OEW204" s="25"/>
      <c r="OEX204" s="25"/>
      <c r="OEY204" s="25"/>
      <c r="OEZ204" s="25"/>
      <c r="OFA204" s="25"/>
      <c r="OFB204" s="25"/>
      <c r="OFC204" s="25"/>
      <c r="OFD204" s="25"/>
      <c r="OFE204" s="25"/>
      <c r="OFF204" s="25"/>
      <c r="OFG204" s="25"/>
      <c r="OFH204" s="25"/>
      <c r="OFI204" s="25"/>
      <c r="OFJ204" s="25"/>
      <c r="OFK204" s="25"/>
      <c r="OFL204" s="25"/>
      <c r="OFM204" s="25"/>
      <c r="OFN204" s="25"/>
      <c r="OFO204" s="25"/>
      <c r="OFP204" s="25"/>
      <c r="OFQ204" s="25"/>
      <c r="OFR204" s="25"/>
      <c r="OFS204" s="25"/>
      <c r="OFT204" s="25"/>
      <c r="OFU204" s="25"/>
      <c r="OFV204" s="25"/>
      <c r="OFW204" s="25"/>
      <c r="OFX204" s="25"/>
      <c r="OFY204" s="25"/>
      <c r="OFZ204" s="25"/>
      <c r="OGA204" s="25"/>
      <c r="OGB204" s="25"/>
      <c r="OGC204" s="25"/>
      <c r="OGD204" s="25"/>
      <c r="OGE204" s="25"/>
      <c r="OGF204" s="25"/>
      <c r="OGG204" s="25"/>
      <c r="OGH204" s="25"/>
      <c r="OGI204" s="25"/>
      <c r="OGJ204" s="25"/>
      <c r="OGK204" s="25"/>
      <c r="OGL204" s="25"/>
      <c r="OGM204" s="25"/>
      <c r="OGN204" s="25"/>
      <c r="OGO204" s="25"/>
      <c r="OGP204" s="25"/>
      <c r="OGQ204" s="25"/>
      <c r="OGR204" s="25"/>
      <c r="OGS204" s="25"/>
      <c r="OGT204" s="25"/>
      <c r="OGU204" s="25"/>
      <c r="OGV204" s="25"/>
      <c r="OGW204" s="25"/>
      <c r="OGX204" s="25"/>
      <c r="OGY204" s="25"/>
      <c r="OGZ204" s="25"/>
      <c r="OHA204" s="25"/>
      <c r="OHB204" s="25"/>
      <c r="OHC204" s="25"/>
      <c r="OHD204" s="25"/>
      <c r="OHE204" s="25"/>
      <c r="OHF204" s="25"/>
      <c r="OHG204" s="25"/>
      <c r="OHH204" s="25"/>
      <c r="OHI204" s="25"/>
      <c r="OHJ204" s="25"/>
      <c r="OHK204" s="25"/>
      <c r="OHL204" s="25"/>
      <c r="OHM204" s="25"/>
      <c r="OHN204" s="25"/>
      <c r="OHO204" s="25"/>
      <c r="OHP204" s="25"/>
      <c r="OHQ204" s="25"/>
      <c r="OHR204" s="25"/>
      <c r="OHS204" s="25"/>
      <c r="OHT204" s="25"/>
      <c r="OHU204" s="25"/>
      <c r="OHV204" s="25"/>
      <c r="OHW204" s="25"/>
      <c r="OHX204" s="25"/>
      <c r="OHY204" s="25"/>
      <c r="OHZ204" s="25"/>
      <c r="OIA204" s="25"/>
      <c r="OIB204" s="25"/>
      <c r="OIC204" s="25"/>
      <c r="OID204" s="25"/>
      <c r="OIE204" s="25"/>
      <c r="OIF204" s="25"/>
      <c r="OIG204" s="25"/>
      <c r="OIH204" s="25"/>
      <c r="OII204" s="25"/>
      <c r="OIJ204" s="25"/>
      <c r="OIK204" s="25"/>
      <c r="OIL204" s="25"/>
      <c r="OIM204" s="25"/>
      <c r="OIN204" s="25"/>
      <c r="OIO204" s="25"/>
      <c r="OIP204" s="25"/>
      <c r="OIQ204" s="25"/>
      <c r="OIR204" s="25"/>
      <c r="OIS204" s="25"/>
      <c r="OIT204" s="25"/>
      <c r="OIU204" s="25"/>
      <c r="OIV204" s="25"/>
      <c r="OIW204" s="25"/>
      <c r="OIX204" s="25"/>
      <c r="OIY204" s="25"/>
      <c r="OIZ204" s="25"/>
      <c r="OJA204" s="25"/>
      <c r="OJB204" s="25"/>
      <c r="OJC204" s="25"/>
      <c r="OJD204" s="25"/>
      <c r="OJE204" s="25"/>
      <c r="OJF204" s="25"/>
      <c r="OJG204" s="25"/>
      <c r="OJH204" s="25"/>
      <c r="OJI204" s="25"/>
      <c r="OJJ204" s="25"/>
      <c r="OJK204" s="25"/>
      <c r="OJL204" s="25"/>
      <c r="OJM204" s="25"/>
      <c r="OJN204" s="25"/>
      <c r="OJO204" s="25"/>
      <c r="OJP204" s="25"/>
      <c r="OJQ204" s="25"/>
      <c r="OJR204" s="25"/>
      <c r="OJS204" s="25"/>
      <c r="OJT204" s="25"/>
      <c r="OJU204" s="25"/>
      <c r="OJV204" s="25"/>
      <c r="OJW204" s="25"/>
      <c r="OJX204" s="25"/>
      <c r="OJY204" s="25"/>
      <c r="OJZ204" s="25"/>
      <c r="OKA204" s="25"/>
      <c r="OKB204" s="25"/>
      <c r="OKC204" s="25"/>
      <c r="OKD204" s="25"/>
      <c r="OKE204" s="25"/>
      <c r="OKF204" s="25"/>
      <c r="OKG204" s="25"/>
      <c r="OKH204" s="25"/>
      <c r="OKI204" s="25"/>
      <c r="OKJ204" s="25"/>
      <c r="OKK204" s="25"/>
      <c r="OKL204" s="25"/>
      <c r="OKM204" s="25"/>
      <c r="OKN204" s="25"/>
      <c r="OKO204" s="25"/>
      <c r="OKP204" s="25"/>
      <c r="OKQ204" s="25"/>
      <c r="OKR204" s="25"/>
      <c r="OKS204" s="25"/>
      <c r="OKT204" s="25"/>
      <c r="OKU204" s="25"/>
      <c r="OKV204" s="25"/>
      <c r="OKW204" s="25"/>
      <c r="OKX204" s="25"/>
      <c r="OKY204" s="25"/>
      <c r="OKZ204" s="25"/>
      <c r="OLA204" s="25"/>
      <c r="OLB204" s="25"/>
      <c r="OLC204" s="25"/>
      <c r="OLD204" s="25"/>
      <c r="OLE204" s="25"/>
      <c r="OLF204" s="25"/>
      <c r="OLG204" s="25"/>
      <c r="OLH204" s="25"/>
      <c r="OLI204" s="25"/>
      <c r="OLJ204" s="25"/>
      <c r="OLK204" s="25"/>
      <c r="OLL204" s="25"/>
      <c r="OLM204" s="25"/>
      <c r="OLN204" s="25"/>
      <c r="OLO204" s="25"/>
      <c r="OLP204" s="25"/>
      <c r="OLQ204" s="25"/>
      <c r="OLR204" s="25"/>
      <c r="OLS204" s="25"/>
      <c r="OLT204" s="25"/>
      <c r="OLU204" s="25"/>
      <c r="OLV204" s="25"/>
      <c r="OLW204" s="25"/>
      <c r="OLX204" s="25"/>
      <c r="OLY204" s="25"/>
      <c r="OLZ204" s="25"/>
      <c r="OMA204" s="25"/>
      <c r="OMB204" s="25"/>
      <c r="OMC204" s="25"/>
      <c r="OMD204" s="25"/>
      <c r="OME204" s="25"/>
      <c r="OMF204" s="25"/>
      <c r="OMG204" s="25"/>
      <c r="OMH204" s="25"/>
      <c r="OMI204" s="25"/>
      <c r="OMJ204" s="25"/>
      <c r="OMK204" s="25"/>
      <c r="OML204" s="25"/>
      <c r="OMM204" s="25"/>
      <c r="OMN204" s="25"/>
      <c r="OMO204" s="25"/>
      <c r="OMP204" s="25"/>
      <c r="OMQ204" s="25"/>
      <c r="OMR204" s="25"/>
      <c r="OMS204" s="25"/>
      <c r="OMT204" s="25"/>
      <c r="OMU204" s="25"/>
      <c r="OMV204" s="25"/>
      <c r="OMW204" s="25"/>
      <c r="OMX204" s="25"/>
      <c r="OMY204" s="25"/>
      <c r="OMZ204" s="25"/>
      <c r="ONA204" s="25"/>
      <c r="ONB204" s="25"/>
      <c r="ONC204" s="25"/>
      <c r="OND204" s="25"/>
      <c r="ONE204" s="25"/>
      <c r="ONF204" s="25"/>
      <c r="ONG204" s="25"/>
      <c r="ONH204" s="25"/>
      <c r="ONI204" s="25"/>
      <c r="ONJ204" s="25"/>
      <c r="ONK204" s="25"/>
      <c r="ONL204" s="25"/>
      <c r="ONM204" s="25"/>
      <c r="ONN204" s="25"/>
      <c r="ONO204" s="25"/>
      <c r="ONP204" s="25"/>
      <c r="ONQ204" s="25"/>
      <c r="ONR204" s="25"/>
      <c r="ONS204" s="25"/>
      <c r="ONT204" s="25"/>
      <c r="ONU204" s="25"/>
      <c r="ONV204" s="25"/>
      <c r="ONW204" s="25"/>
      <c r="ONX204" s="25"/>
      <c r="ONY204" s="25"/>
      <c r="ONZ204" s="25"/>
      <c r="OOA204" s="25"/>
      <c r="OOB204" s="25"/>
      <c r="OOC204" s="25"/>
      <c r="OOD204" s="25"/>
      <c r="OOE204" s="25"/>
      <c r="OOF204" s="25"/>
      <c r="OOG204" s="25"/>
      <c r="OOH204" s="25"/>
      <c r="OOI204" s="25"/>
      <c r="OOJ204" s="25"/>
      <c r="OOK204" s="25"/>
      <c r="OOL204" s="25"/>
      <c r="OOM204" s="25"/>
      <c r="OON204" s="25"/>
      <c r="OOO204" s="25"/>
      <c r="OOP204" s="25"/>
      <c r="OOQ204" s="25"/>
      <c r="OOR204" s="25"/>
      <c r="OOS204" s="25"/>
      <c r="OOT204" s="25"/>
      <c r="OOU204" s="25"/>
      <c r="OOV204" s="25"/>
      <c r="OOW204" s="25"/>
      <c r="OOX204" s="25"/>
      <c r="OOY204" s="25"/>
      <c r="OOZ204" s="25"/>
      <c r="OPA204" s="25"/>
      <c r="OPB204" s="25"/>
      <c r="OPC204" s="25"/>
      <c r="OPD204" s="25"/>
      <c r="OPE204" s="25"/>
      <c r="OPF204" s="25"/>
      <c r="OPG204" s="25"/>
      <c r="OPH204" s="25"/>
      <c r="OPI204" s="25"/>
      <c r="OPJ204" s="25"/>
      <c r="OPK204" s="25"/>
      <c r="OPL204" s="25"/>
      <c r="OPM204" s="25"/>
      <c r="OPN204" s="25"/>
      <c r="OPO204" s="25"/>
      <c r="OPP204" s="25"/>
      <c r="OPQ204" s="25"/>
      <c r="OPR204" s="25"/>
      <c r="OPS204" s="25"/>
      <c r="OPT204" s="25"/>
      <c r="OPU204" s="25"/>
      <c r="OPV204" s="25"/>
      <c r="OPW204" s="25"/>
      <c r="OPX204" s="25"/>
      <c r="OPY204" s="25"/>
      <c r="OPZ204" s="25"/>
      <c r="OQA204" s="25"/>
      <c r="OQB204" s="25"/>
      <c r="OQC204" s="25"/>
      <c r="OQD204" s="25"/>
      <c r="OQE204" s="25"/>
      <c r="OQF204" s="25"/>
      <c r="OQG204" s="25"/>
      <c r="OQH204" s="25"/>
      <c r="OQI204" s="25"/>
      <c r="OQJ204" s="25"/>
      <c r="OQK204" s="25"/>
      <c r="OQL204" s="25"/>
      <c r="OQM204" s="25"/>
      <c r="OQN204" s="25"/>
      <c r="OQO204" s="25"/>
      <c r="OQP204" s="25"/>
      <c r="OQQ204" s="25"/>
      <c r="OQR204" s="25"/>
      <c r="OQS204" s="25"/>
      <c r="OQT204" s="25"/>
      <c r="OQU204" s="25"/>
      <c r="OQV204" s="25"/>
      <c r="OQW204" s="25"/>
      <c r="OQX204" s="25"/>
      <c r="OQY204" s="25"/>
      <c r="OQZ204" s="25"/>
      <c r="ORA204" s="25"/>
      <c r="ORB204" s="25"/>
      <c r="ORC204" s="25"/>
      <c r="ORD204" s="25"/>
      <c r="ORE204" s="25"/>
      <c r="ORF204" s="25"/>
      <c r="ORG204" s="25"/>
      <c r="ORH204" s="25"/>
      <c r="ORI204" s="25"/>
      <c r="ORJ204" s="25"/>
      <c r="ORK204" s="25"/>
      <c r="ORL204" s="25"/>
      <c r="ORM204" s="25"/>
      <c r="ORN204" s="25"/>
      <c r="ORO204" s="25"/>
      <c r="ORP204" s="25"/>
      <c r="ORQ204" s="25"/>
      <c r="ORR204" s="25"/>
      <c r="ORS204" s="25"/>
      <c r="ORT204" s="25"/>
      <c r="ORU204" s="25"/>
      <c r="ORV204" s="25"/>
      <c r="ORW204" s="25"/>
      <c r="ORX204" s="25"/>
      <c r="ORY204" s="25"/>
      <c r="ORZ204" s="25"/>
      <c r="OSA204" s="25"/>
      <c r="OSB204" s="25"/>
      <c r="OSC204" s="25"/>
      <c r="OSD204" s="25"/>
      <c r="OSE204" s="25"/>
      <c r="OSF204" s="25"/>
      <c r="OSG204" s="25"/>
      <c r="OSH204" s="25"/>
      <c r="OSI204" s="25"/>
      <c r="OSJ204" s="25"/>
      <c r="OSK204" s="25"/>
      <c r="OSL204" s="25"/>
      <c r="OSM204" s="25"/>
      <c r="OSN204" s="25"/>
      <c r="OSO204" s="25"/>
      <c r="OSP204" s="25"/>
      <c r="OSQ204" s="25"/>
      <c r="OSR204" s="25"/>
      <c r="OSS204" s="25"/>
      <c r="OST204" s="25"/>
      <c r="OSU204" s="25"/>
      <c r="OSV204" s="25"/>
      <c r="OSW204" s="25"/>
      <c r="OSX204" s="25"/>
      <c r="OSY204" s="25"/>
      <c r="OSZ204" s="25"/>
      <c r="OTA204" s="25"/>
      <c r="OTB204" s="25"/>
      <c r="OTC204" s="25"/>
      <c r="OTD204" s="25"/>
      <c r="OTE204" s="25"/>
      <c r="OTF204" s="25"/>
      <c r="OTG204" s="25"/>
      <c r="OTH204" s="25"/>
      <c r="OTI204" s="25"/>
      <c r="OTJ204" s="25"/>
      <c r="OTK204" s="25"/>
      <c r="OTL204" s="25"/>
      <c r="OTM204" s="25"/>
      <c r="OTN204" s="25"/>
      <c r="OTO204" s="25"/>
      <c r="OTP204" s="25"/>
      <c r="OTQ204" s="25"/>
      <c r="OTR204" s="25"/>
      <c r="OTS204" s="25"/>
      <c r="OTT204" s="25"/>
      <c r="OTU204" s="25"/>
      <c r="OTV204" s="25"/>
      <c r="OTW204" s="25"/>
      <c r="OTX204" s="25"/>
      <c r="OTY204" s="25"/>
      <c r="OTZ204" s="25"/>
      <c r="OUA204" s="25"/>
      <c r="OUB204" s="25"/>
      <c r="OUC204" s="25"/>
      <c r="OUD204" s="25"/>
      <c r="OUE204" s="25"/>
      <c r="OUF204" s="25"/>
      <c r="OUG204" s="25"/>
      <c r="OUH204" s="25"/>
      <c r="OUI204" s="25"/>
      <c r="OUJ204" s="25"/>
      <c r="OUK204" s="25"/>
      <c r="OUL204" s="25"/>
      <c r="OUM204" s="25"/>
      <c r="OUN204" s="25"/>
      <c r="OUO204" s="25"/>
      <c r="OUP204" s="25"/>
      <c r="OUQ204" s="25"/>
      <c r="OUR204" s="25"/>
      <c r="OUS204" s="25"/>
      <c r="OUT204" s="25"/>
      <c r="OUU204" s="25"/>
      <c r="OUV204" s="25"/>
      <c r="OUW204" s="25"/>
      <c r="OUX204" s="25"/>
      <c r="OUY204" s="25"/>
      <c r="OUZ204" s="25"/>
      <c r="OVA204" s="25"/>
      <c r="OVB204" s="25"/>
      <c r="OVC204" s="25"/>
      <c r="OVD204" s="25"/>
      <c r="OVE204" s="25"/>
      <c r="OVF204" s="25"/>
      <c r="OVG204" s="25"/>
      <c r="OVH204" s="25"/>
      <c r="OVI204" s="25"/>
      <c r="OVJ204" s="25"/>
      <c r="OVK204" s="25"/>
      <c r="OVL204" s="25"/>
      <c r="OVM204" s="25"/>
      <c r="OVN204" s="25"/>
      <c r="OVO204" s="25"/>
      <c r="OVP204" s="25"/>
      <c r="OVQ204" s="25"/>
      <c r="OVR204" s="25"/>
      <c r="OVS204" s="25"/>
      <c r="OVT204" s="25"/>
      <c r="OVU204" s="25"/>
      <c r="OVV204" s="25"/>
      <c r="OVW204" s="25"/>
      <c r="OVX204" s="25"/>
      <c r="OVY204" s="25"/>
      <c r="OVZ204" s="25"/>
      <c r="OWA204" s="25"/>
      <c r="OWB204" s="25"/>
      <c r="OWC204" s="25"/>
      <c r="OWD204" s="25"/>
      <c r="OWE204" s="25"/>
      <c r="OWF204" s="25"/>
      <c r="OWG204" s="25"/>
      <c r="OWH204" s="25"/>
      <c r="OWI204" s="25"/>
      <c r="OWJ204" s="25"/>
      <c r="OWK204" s="25"/>
      <c r="OWL204" s="25"/>
      <c r="OWM204" s="25"/>
      <c r="OWN204" s="25"/>
      <c r="OWO204" s="25"/>
      <c r="OWP204" s="25"/>
      <c r="OWQ204" s="25"/>
      <c r="OWR204" s="25"/>
      <c r="OWS204" s="25"/>
      <c r="OWT204" s="25"/>
      <c r="OWU204" s="25"/>
      <c r="OWV204" s="25"/>
      <c r="OWW204" s="25"/>
      <c r="OWX204" s="25"/>
      <c r="OWY204" s="25"/>
      <c r="OWZ204" s="25"/>
      <c r="OXA204" s="25"/>
      <c r="OXB204" s="25"/>
      <c r="OXC204" s="25"/>
      <c r="OXD204" s="25"/>
      <c r="OXE204" s="25"/>
      <c r="OXF204" s="25"/>
      <c r="OXG204" s="25"/>
      <c r="OXH204" s="25"/>
      <c r="OXI204" s="25"/>
      <c r="OXJ204" s="25"/>
      <c r="OXK204" s="25"/>
      <c r="OXL204" s="25"/>
      <c r="OXM204" s="25"/>
      <c r="OXN204" s="25"/>
      <c r="OXO204" s="25"/>
      <c r="OXP204" s="25"/>
      <c r="OXQ204" s="25"/>
      <c r="OXR204" s="25"/>
      <c r="OXS204" s="25"/>
      <c r="OXT204" s="25"/>
      <c r="OXU204" s="25"/>
      <c r="OXV204" s="25"/>
      <c r="OXW204" s="25"/>
      <c r="OXX204" s="25"/>
      <c r="OXY204" s="25"/>
      <c r="OXZ204" s="25"/>
      <c r="OYA204" s="25"/>
      <c r="OYB204" s="25"/>
      <c r="OYC204" s="25"/>
      <c r="OYD204" s="25"/>
      <c r="OYE204" s="25"/>
      <c r="OYF204" s="25"/>
      <c r="OYG204" s="25"/>
      <c r="OYH204" s="25"/>
      <c r="OYI204" s="25"/>
      <c r="OYJ204" s="25"/>
      <c r="OYK204" s="25"/>
      <c r="OYL204" s="25"/>
      <c r="OYM204" s="25"/>
      <c r="OYN204" s="25"/>
      <c r="OYO204" s="25"/>
      <c r="OYP204" s="25"/>
      <c r="OYQ204" s="25"/>
      <c r="OYR204" s="25"/>
      <c r="OYS204" s="25"/>
      <c r="OYT204" s="25"/>
      <c r="OYU204" s="25"/>
      <c r="OYV204" s="25"/>
      <c r="OYW204" s="25"/>
      <c r="OYX204" s="25"/>
      <c r="OYY204" s="25"/>
      <c r="OYZ204" s="25"/>
      <c r="OZA204" s="25"/>
      <c r="OZB204" s="25"/>
      <c r="OZC204" s="25"/>
      <c r="OZD204" s="25"/>
      <c r="OZE204" s="25"/>
      <c r="OZF204" s="25"/>
      <c r="OZG204" s="25"/>
      <c r="OZH204" s="25"/>
      <c r="OZI204" s="25"/>
      <c r="OZJ204" s="25"/>
      <c r="OZK204" s="25"/>
      <c r="OZL204" s="25"/>
      <c r="OZM204" s="25"/>
      <c r="OZN204" s="25"/>
      <c r="OZO204" s="25"/>
      <c r="OZP204" s="25"/>
      <c r="OZQ204" s="25"/>
      <c r="OZR204" s="25"/>
      <c r="OZS204" s="25"/>
      <c r="OZT204" s="25"/>
      <c r="OZU204" s="25"/>
      <c r="OZV204" s="25"/>
      <c r="OZW204" s="25"/>
      <c r="OZX204" s="25"/>
      <c r="OZY204" s="25"/>
      <c r="OZZ204" s="25"/>
      <c r="PAA204" s="25"/>
      <c r="PAB204" s="25"/>
      <c r="PAC204" s="25"/>
      <c r="PAD204" s="25"/>
      <c r="PAE204" s="25"/>
      <c r="PAF204" s="25"/>
      <c r="PAG204" s="25"/>
      <c r="PAH204" s="25"/>
      <c r="PAI204" s="25"/>
      <c r="PAJ204" s="25"/>
      <c r="PAK204" s="25"/>
      <c r="PAL204" s="25"/>
      <c r="PAM204" s="25"/>
      <c r="PAN204" s="25"/>
      <c r="PAO204" s="25"/>
      <c r="PAP204" s="25"/>
      <c r="PAQ204" s="25"/>
      <c r="PAR204" s="25"/>
      <c r="PAS204" s="25"/>
      <c r="PAT204" s="25"/>
      <c r="PAU204" s="25"/>
      <c r="PAV204" s="25"/>
      <c r="PAW204" s="25"/>
      <c r="PAX204" s="25"/>
      <c r="PAY204" s="25"/>
      <c r="PAZ204" s="25"/>
      <c r="PBA204" s="25"/>
      <c r="PBB204" s="25"/>
      <c r="PBC204" s="25"/>
      <c r="PBD204" s="25"/>
      <c r="PBE204" s="25"/>
      <c r="PBF204" s="25"/>
      <c r="PBG204" s="25"/>
      <c r="PBH204" s="25"/>
      <c r="PBI204" s="25"/>
      <c r="PBJ204" s="25"/>
      <c r="PBK204" s="25"/>
      <c r="PBL204" s="25"/>
      <c r="PBM204" s="25"/>
      <c r="PBN204" s="25"/>
      <c r="PBO204" s="25"/>
      <c r="PBP204" s="25"/>
      <c r="PBQ204" s="25"/>
      <c r="PBR204" s="25"/>
      <c r="PBS204" s="25"/>
      <c r="PBT204" s="25"/>
      <c r="PBU204" s="25"/>
      <c r="PBV204" s="25"/>
      <c r="PBW204" s="25"/>
      <c r="PBX204" s="25"/>
      <c r="PBY204" s="25"/>
      <c r="PBZ204" s="25"/>
      <c r="PCA204" s="25"/>
      <c r="PCB204" s="25"/>
      <c r="PCC204" s="25"/>
      <c r="PCD204" s="25"/>
      <c r="PCE204" s="25"/>
      <c r="PCF204" s="25"/>
      <c r="PCG204" s="25"/>
      <c r="PCH204" s="25"/>
      <c r="PCI204" s="25"/>
      <c r="PCJ204" s="25"/>
      <c r="PCK204" s="25"/>
      <c r="PCL204" s="25"/>
      <c r="PCM204" s="25"/>
      <c r="PCN204" s="25"/>
      <c r="PCO204" s="25"/>
      <c r="PCP204" s="25"/>
      <c r="PCQ204" s="25"/>
      <c r="PCR204" s="25"/>
      <c r="PCS204" s="25"/>
      <c r="PCT204" s="25"/>
      <c r="PCU204" s="25"/>
      <c r="PCV204" s="25"/>
      <c r="PCW204" s="25"/>
      <c r="PCX204" s="25"/>
      <c r="PCY204" s="25"/>
      <c r="PCZ204" s="25"/>
      <c r="PDA204" s="25"/>
      <c r="PDB204" s="25"/>
      <c r="PDC204" s="25"/>
      <c r="PDD204" s="25"/>
      <c r="PDE204" s="25"/>
      <c r="PDF204" s="25"/>
      <c r="PDG204" s="25"/>
      <c r="PDH204" s="25"/>
      <c r="PDI204" s="25"/>
      <c r="PDJ204" s="25"/>
      <c r="PDK204" s="25"/>
      <c r="PDL204" s="25"/>
      <c r="PDM204" s="25"/>
      <c r="PDN204" s="25"/>
      <c r="PDO204" s="25"/>
      <c r="PDP204" s="25"/>
      <c r="PDQ204" s="25"/>
      <c r="PDR204" s="25"/>
      <c r="PDS204" s="25"/>
      <c r="PDT204" s="25"/>
      <c r="PDU204" s="25"/>
      <c r="PDV204" s="25"/>
      <c r="PDW204" s="25"/>
      <c r="PDX204" s="25"/>
      <c r="PDY204" s="25"/>
      <c r="PDZ204" s="25"/>
      <c r="PEA204" s="25"/>
      <c r="PEB204" s="25"/>
      <c r="PEC204" s="25"/>
      <c r="PED204" s="25"/>
      <c r="PEE204" s="25"/>
      <c r="PEF204" s="25"/>
      <c r="PEG204" s="25"/>
      <c r="PEH204" s="25"/>
      <c r="PEI204" s="25"/>
      <c r="PEJ204" s="25"/>
      <c r="PEK204" s="25"/>
      <c r="PEL204" s="25"/>
      <c r="PEM204" s="25"/>
      <c r="PEN204" s="25"/>
      <c r="PEO204" s="25"/>
      <c r="PEP204" s="25"/>
      <c r="PEQ204" s="25"/>
      <c r="PER204" s="25"/>
      <c r="PES204" s="25"/>
      <c r="PET204" s="25"/>
      <c r="PEU204" s="25"/>
      <c r="PEV204" s="25"/>
      <c r="PEW204" s="25"/>
      <c r="PEX204" s="25"/>
      <c r="PEY204" s="25"/>
      <c r="PEZ204" s="25"/>
      <c r="PFA204" s="25"/>
      <c r="PFB204" s="25"/>
      <c r="PFC204" s="25"/>
      <c r="PFD204" s="25"/>
      <c r="PFE204" s="25"/>
      <c r="PFF204" s="25"/>
      <c r="PFG204" s="25"/>
      <c r="PFH204" s="25"/>
      <c r="PFI204" s="25"/>
      <c r="PFJ204" s="25"/>
      <c r="PFK204" s="25"/>
      <c r="PFL204" s="25"/>
      <c r="PFM204" s="25"/>
      <c r="PFN204" s="25"/>
      <c r="PFO204" s="25"/>
      <c r="PFP204" s="25"/>
      <c r="PFQ204" s="25"/>
      <c r="PFR204" s="25"/>
      <c r="PFS204" s="25"/>
      <c r="PFT204" s="25"/>
      <c r="PFU204" s="25"/>
      <c r="PFV204" s="25"/>
      <c r="PFW204" s="25"/>
      <c r="PFX204" s="25"/>
      <c r="PFY204" s="25"/>
      <c r="PFZ204" s="25"/>
      <c r="PGA204" s="25"/>
      <c r="PGB204" s="25"/>
      <c r="PGC204" s="25"/>
      <c r="PGD204" s="25"/>
      <c r="PGE204" s="25"/>
      <c r="PGF204" s="25"/>
      <c r="PGG204" s="25"/>
      <c r="PGH204" s="25"/>
      <c r="PGI204" s="25"/>
      <c r="PGJ204" s="25"/>
      <c r="PGK204" s="25"/>
      <c r="PGL204" s="25"/>
      <c r="PGM204" s="25"/>
      <c r="PGN204" s="25"/>
      <c r="PGO204" s="25"/>
      <c r="PGP204" s="25"/>
      <c r="PGQ204" s="25"/>
      <c r="PGR204" s="25"/>
      <c r="PGS204" s="25"/>
      <c r="PGT204" s="25"/>
      <c r="PGU204" s="25"/>
      <c r="PGV204" s="25"/>
      <c r="PGW204" s="25"/>
      <c r="PGX204" s="25"/>
      <c r="PGY204" s="25"/>
      <c r="PGZ204" s="25"/>
      <c r="PHA204" s="25"/>
      <c r="PHB204" s="25"/>
      <c r="PHC204" s="25"/>
      <c r="PHD204" s="25"/>
      <c r="PHE204" s="25"/>
      <c r="PHF204" s="25"/>
      <c r="PHG204" s="25"/>
      <c r="PHH204" s="25"/>
      <c r="PHI204" s="25"/>
      <c r="PHJ204" s="25"/>
      <c r="PHK204" s="25"/>
      <c r="PHL204" s="25"/>
      <c r="PHM204" s="25"/>
      <c r="PHN204" s="25"/>
      <c r="PHO204" s="25"/>
      <c r="PHP204" s="25"/>
      <c r="PHQ204" s="25"/>
      <c r="PHR204" s="25"/>
      <c r="PHS204" s="25"/>
      <c r="PHT204" s="25"/>
      <c r="PHU204" s="25"/>
      <c r="PHV204" s="25"/>
      <c r="PHW204" s="25"/>
      <c r="PHX204" s="25"/>
      <c r="PHY204" s="25"/>
      <c r="PHZ204" s="25"/>
      <c r="PIA204" s="25"/>
      <c r="PIB204" s="25"/>
      <c r="PIC204" s="25"/>
      <c r="PID204" s="25"/>
      <c r="PIE204" s="25"/>
      <c r="PIF204" s="25"/>
      <c r="PIG204" s="25"/>
      <c r="PIH204" s="25"/>
      <c r="PII204" s="25"/>
      <c r="PIJ204" s="25"/>
      <c r="PIK204" s="25"/>
      <c r="PIL204" s="25"/>
      <c r="PIM204" s="25"/>
      <c r="PIN204" s="25"/>
      <c r="PIO204" s="25"/>
      <c r="PIP204" s="25"/>
      <c r="PIQ204" s="25"/>
      <c r="PIR204" s="25"/>
      <c r="PIS204" s="25"/>
      <c r="PIT204" s="25"/>
      <c r="PIU204" s="25"/>
      <c r="PIV204" s="25"/>
      <c r="PIW204" s="25"/>
      <c r="PIX204" s="25"/>
      <c r="PIY204" s="25"/>
      <c r="PIZ204" s="25"/>
      <c r="PJA204" s="25"/>
      <c r="PJB204" s="25"/>
      <c r="PJC204" s="25"/>
      <c r="PJD204" s="25"/>
      <c r="PJE204" s="25"/>
      <c r="PJF204" s="25"/>
      <c r="PJG204" s="25"/>
      <c r="PJH204" s="25"/>
      <c r="PJI204" s="25"/>
      <c r="PJJ204" s="25"/>
      <c r="PJK204" s="25"/>
      <c r="PJL204" s="25"/>
      <c r="PJM204" s="25"/>
      <c r="PJN204" s="25"/>
      <c r="PJO204" s="25"/>
      <c r="PJP204" s="25"/>
      <c r="PJQ204" s="25"/>
      <c r="PJR204" s="25"/>
      <c r="PJS204" s="25"/>
      <c r="PJT204" s="25"/>
      <c r="PJU204" s="25"/>
      <c r="PJV204" s="25"/>
      <c r="PJW204" s="25"/>
      <c r="PJX204" s="25"/>
      <c r="PJY204" s="25"/>
      <c r="PJZ204" s="25"/>
      <c r="PKA204" s="25"/>
      <c r="PKB204" s="25"/>
      <c r="PKC204" s="25"/>
      <c r="PKD204" s="25"/>
      <c r="PKE204" s="25"/>
      <c r="PKF204" s="25"/>
      <c r="PKG204" s="25"/>
      <c r="PKH204" s="25"/>
      <c r="PKI204" s="25"/>
      <c r="PKJ204" s="25"/>
      <c r="PKK204" s="25"/>
      <c r="PKL204" s="25"/>
      <c r="PKM204" s="25"/>
      <c r="PKN204" s="25"/>
      <c r="PKO204" s="25"/>
      <c r="PKP204" s="25"/>
      <c r="PKQ204" s="25"/>
      <c r="PKR204" s="25"/>
      <c r="PKS204" s="25"/>
      <c r="PKT204" s="25"/>
      <c r="PKU204" s="25"/>
      <c r="PKV204" s="25"/>
      <c r="PKW204" s="25"/>
      <c r="PKX204" s="25"/>
      <c r="PKY204" s="25"/>
      <c r="PKZ204" s="25"/>
      <c r="PLA204" s="25"/>
      <c r="PLB204" s="25"/>
      <c r="PLC204" s="25"/>
      <c r="PLD204" s="25"/>
      <c r="PLE204" s="25"/>
      <c r="PLF204" s="25"/>
      <c r="PLG204" s="25"/>
      <c r="PLH204" s="25"/>
      <c r="PLI204" s="25"/>
      <c r="PLJ204" s="25"/>
      <c r="PLK204" s="25"/>
      <c r="PLL204" s="25"/>
      <c r="PLM204" s="25"/>
      <c r="PLN204" s="25"/>
      <c r="PLO204" s="25"/>
      <c r="PLP204" s="25"/>
      <c r="PLQ204" s="25"/>
      <c r="PLR204" s="25"/>
      <c r="PLS204" s="25"/>
      <c r="PLT204" s="25"/>
      <c r="PLU204" s="25"/>
      <c r="PLV204" s="25"/>
      <c r="PLW204" s="25"/>
      <c r="PLX204" s="25"/>
      <c r="PLY204" s="25"/>
      <c r="PLZ204" s="25"/>
      <c r="PMA204" s="25"/>
      <c r="PMB204" s="25"/>
      <c r="PMC204" s="25"/>
      <c r="PMD204" s="25"/>
      <c r="PME204" s="25"/>
      <c r="PMF204" s="25"/>
      <c r="PMG204" s="25"/>
      <c r="PMH204" s="25"/>
      <c r="PMI204" s="25"/>
      <c r="PMJ204" s="25"/>
      <c r="PMK204" s="25"/>
      <c r="PML204" s="25"/>
      <c r="PMM204" s="25"/>
      <c r="PMN204" s="25"/>
      <c r="PMO204" s="25"/>
      <c r="PMP204" s="25"/>
      <c r="PMQ204" s="25"/>
      <c r="PMR204" s="25"/>
      <c r="PMS204" s="25"/>
      <c r="PMT204" s="25"/>
      <c r="PMU204" s="25"/>
      <c r="PMV204" s="25"/>
      <c r="PMW204" s="25"/>
      <c r="PMX204" s="25"/>
      <c r="PMY204" s="25"/>
      <c r="PMZ204" s="25"/>
      <c r="PNA204" s="25"/>
      <c r="PNB204" s="25"/>
      <c r="PNC204" s="25"/>
      <c r="PND204" s="25"/>
      <c r="PNE204" s="25"/>
      <c r="PNF204" s="25"/>
      <c r="PNG204" s="25"/>
      <c r="PNH204" s="25"/>
      <c r="PNI204" s="25"/>
      <c r="PNJ204" s="25"/>
      <c r="PNK204" s="25"/>
      <c r="PNL204" s="25"/>
      <c r="PNM204" s="25"/>
      <c r="PNN204" s="25"/>
      <c r="PNO204" s="25"/>
      <c r="PNP204" s="25"/>
      <c r="PNQ204" s="25"/>
      <c r="PNR204" s="25"/>
      <c r="PNS204" s="25"/>
      <c r="PNT204" s="25"/>
      <c r="PNU204" s="25"/>
      <c r="PNV204" s="25"/>
      <c r="PNW204" s="25"/>
      <c r="PNX204" s="25"/>
      <c r="PNY204" s="25"/>
      <c r="PNZ204" s="25"/>
      <c r="POA204" s="25"/>
      <c r="POB204" s="25"/>
      <c r="POC204" s="25"/>
      <c r="POD204" s="25"/>
      <c r="POE204" s="25"/>
      <c r="POF204" s="25"/>
      <c r="POG204" s="25"/>
      <c r="POH204" s="25"/>
      <c r="POI204" s="25"/>
      <c r="POJ204" s="25"/>
      <c r="POK204" s="25"/>
      <c r="POL204" s="25"/>
      <c r="POM204" s="25"/>
      <c r="PON204" s="25"/>
      <c r="POO204" s="25"/>
      <c r="POP204" s="25"/>
      <c r="POQ204" s="25"/>
      <c r="POR204" s="25"/>
      <c r="POS204" s="25"/>
      <c r="POT204" s="25"/>
      <c r="POU204" s="25"/>
      <c r="POV204" s="25"/>
      <c r="POW204" s="25"/>
      <c r="POX204" s="25"/>
      <c r="POY204" s="25"/>
      <c r="POZ204" s="25"/>
      <c r="PPA204" s="25"/>
      <c r="PPB204" s="25"/>
      <c r="PPC204" s="25"/>
      <c r="PPD204" s="25"/>
      <c r="PPE204" s="25"/>
      <c r="PPF204" s="25"/>
      <c r="PPG204" s="25"/>
      <c r="PPH204" s="25"/>
      <c r="PPI204" s="25"/>
      <c r="PPJ204" s="25"/>
      <c r="PPK204" s="25"/>
      <c r="PPL204" s="25"/>
      <c r="PPM204" s="25"/>
      <c r="PPN204" s="25"/>
      <c r="PPO204" s="25"/>
      <c r="PPP204" s="25"/>
      <c r="PPQ204" s="25"/>
      <c r="PPR204" s="25"/>
      <c r="PPS204" s="25"/>
      <c r="PPT204" s="25"/>
      <c r="PPU204" s="25"/>
      <c r="PPV204" s="25"/>
      <c r="PPW204" s="25"/>
      <c r="PPX204" s="25"/>
      <c r="PPY204" s="25"/>
      <c r="PPZ204" s="25"/>
      <c r="PQA204" s="25"/>
      <c r="PQB204" s="25"/>
      <c r="PQC204" s="25"/>
      <c r="PQD204" s="25"/>
      <c r="PQE204" s="25"/>
      <c r="PQF204" s="25"/>
      <c r="PQG204" s="25"/>
      <c r="PQH204" s="25"/>
      <c r="PQI204" s="25"/>
      <c r="PQJ204" s="25"/>
      <c r="PQK204" s="25"/>
      <c r="PQL204" s="25"/>
      <c r="PQM204" s="25"/>
      <c r="PQN204" s="25"/>
      <c r="PQO204" s="25"/>
      <c r="PQP204" s="25"/>
      <c r="PQQ204" s="25"/>
      <c r="PQR204" s="25"/>
      <c r="PQS204" s="25"/>
      <c r="PQT204" s="25"/>
      <c r="PQU204" s="25"/>
      <c r="PQV204" s="25"/>
      <c r="PQW204" s="25"/>
      <c r="PQX204" s="25"/>
      <c r="PQY204" s="25"/>
      <c r="PQZ204" s="25"/>
      <c r="PRA204" s="25"/>
      <c r="PRB204" s="25"/>
      <c r="PRC204" s="25"/>
      <c r="PRD204" s="25"/>
      <c r="PRE204" s="25"/>
      <c r="PRF204" s="25"/>
      <c r="PRG204" s="25"/>
      <c r="PRH204" s="25"/>
      <c r="PRI204" s="25"/>
      <c r="PRJ204" s="25"/>
      <c r="PRK204" s="25"/>
      <c r="PRL204" s="25"/>
      <c r="PRM204" s="25"/>
      <c r="PRN204" s="25"/>
      <c r="PRO204" s="25"/>
      <c r="PRP204" s="25"/>
      <c r="PRQ204" s="25"/>
      <c r="PRR204" s="25"/>
      <c r="PRS204" s="25"/>
      <c r="PRT204" s="25"/>
      <c r="PRU204" s="25"/>
      <c r="PRV204" s="25"/>
      <c r="PRW204" s="25"/>
      <c r="PRX204" s="25"/>
      <c r="PRY204" s="25"/>
      <c r="PRZ204" s="25"/>
      <c r="PSA204" s="25"/>
      <c r="PSB204" s="25"/>
      <c r="PSC204" s="25"/>
      <c r="PSD204" s="25"/>
      <c r="PSE204" s="25"/>
      <c r="PSF204" s="25"/>
      <c r="PSG204" s="25"/>
      <c r="PSH204" s="25"/>
      <c r="PSI204" s="25"/>
      <c r="PSJ204" s="25"/>
      <c r="PSK204" s="25"/>
      <c r="PSL204" s="25"/>
      <c r="PSM204" s="25"/>
      <c r="PSN204" s="25"/>
      <c r="PSO204" s="25"/>
      <c r="PSP204" s="25"/>
      <c r="PSQ204" s="25"/>
      <c r="PSR204" s="25"/>
      <c r="PSS204" s="25"/>
      <c r="PST204" s="25"/>
      <c r="PSU204" s="25"/>
      <c r="PSV204" s="25"/>
      <c r="PSW204" s="25"/>
      <c r="PSX204" s="25"/>
      <c r="PSY204" s="25"/>
      <c r="PSZ204" s="25"/>
      <c r="PTA204" s="25"/>
      <c r="PTB204" s="25"/>
      <c r="PTC204" s="25"/>
      <c r="PTD204" s="25"/>
      <c r="PTE204" s="25"/>
      <c r="PTF204" s="25"/>
      <c r="PTG204" s="25"/>
      <c r="PTH204" s="25"/>
      <c r="PTI204" s="25"/>
      <c r="PTJ204" s="25"/>
      <c r="PTK204" s="25"/>
      <c r="PTL204" s="25"/>
      <c r="PTM204" s="25"/>
      <c r="PTN204" s="25"/>
      <c r="PTO204" s="25"/>
      <c r="PTP204" s="25"/>
      <c r="PTQ204" s="25"/>
      <c r="PTR204" s="25"/>
      <c r="PTS204" s="25"/>
      <c r="PTT204" s="25"/>
      <c r="PTU204" s="25"/>
      <c r="PTV204" s="25"/>
      <c r="PTW204" s="25"/>
      <c r="PTX204" s="25"/>
      <c r="PTY204" s="25"/>
      <c r="PTZ204" s="25"/>
      <c r="PUA204" s="25"/>
      <c r="PUB204" s="25"/>
      <c r="PUC204" s="25"/>
      <c r="PUD204" s="25"/>
      <c r="PUE204" s="25"/>
      <c r="PUF204" s="25"/>
      <c r="PUG204" s="25"/>
      <c r="PUH204" s="25"/>
      <c r="PUI204" s="25"/>
      <c r="PUJ204" s="25"/>
      <c r="PUK204" s="25"/>
      <c r="PUL204" s="25"/>
      <c r="PUM204" s="25"/>
      <c r="PUN204" s="25"/>
      <c r="PUO204" s="25"/>
      <c r="PUP204" s="25"/>
      <c r="PUQ204" s="25"/>
      <c r="PUR204" s="25"/>
      <c r="PUS204" s="25"/>
      <c r="PUT204" s="25"/>
      <c r="PUU204" s="25"/>
      <c r="PUV204" s="25"/>
      <c r="PUW204" s="25"/>
      <c r="PUX204" s="25"/>
      <c r="PUY204" s="25"/>
      <c r="PUZ204" s="25"/>
      <c r="PVA204" s="25"/>
      <c r="PVB204" s="25"/>
      <c r="PVC204" s="25"/>
      <c r="PVD204" s="25"/>
      <c r="PVE204" s="25"/>
      <c r="PVF204" s="25"/>
      <c r="PVG204" s="25"/>
      <c r="PVH204" s="25"/>
      <c r="PVI204" s="25"/>
      <c r="PVJ204" s="25"/>
      <c r="PVK204" s="25"/>
      <c r="PVL204" s="25"/>
      <c r="PVM204" s="25"/>
      <c r="PVN204" s="25"/>
      <c r="PVO204" s="25"/>
      <c r="PVP204" s="25"/>
      <c r="PVQ204" s="25"/>
      <c r="PVR204" s="25"/>
      <c r="PVS204" s="25"/>
      <c r="PVT204" s="25"/>
      <c r="PVU204" s="25"/>
      <c r="PVV204" s="25"/>
      <c r="PVW204" s="25"/>
      <c r="PVX204" s="25"/>
      <c r="PVY204" s="25"/>
      <c r="PVZ204" s="25"/>
      <c r="PWA204" s="25"/>
      <c r="PWB204" s="25"/>
      <c r="PWC204" s="25"/>
      <c r="PWD204" s="25"/>
      <c r="PWE204" s="25"/>
      <c r="PWF204" s="25"/>
      <c r="PWG204" s="25"/>
      <c r="PWH204" s="25"/>
      <c r="PWI204" s="25"/>
      <c r="PWJ204" s="25"/>
      <c r="PWK204" s="25"/>
      <c r="PWL204" s="25"/>
      <c r="PWM204" s="25"/>
      <c r="PWN204" s="25"/>
      <c r="PWO204" s="25"/>
      <c r="PWP204" s="25"/>
      <c r="PWQ204" s="25"/>
      <c r="PWR204" s="25"/>
      <c r="PWS204" s="25"/>
      <c r="PWT204" s="25"/>
      <c r="PWU204" s="25"/>
      <c r="PWV204" s="25"/>
      <c r="PWW204" s="25"/>
      <c r="PWX204" s="25"/>
      <c r="PWY204" s="25"/>
      <c r="PWZ204" s="25"/>
      <c r="PXA204" s="25"/>
      <c r="PXB204" s="25"/>
      <c r="PXC204" s="25"/>
      <c r="PXD204" s="25"/>
      <c r="PXE204" s="25"/>
      <c r="PXF204" s="25"/>
      <c r="PXG204" s="25"/>
      <c r="PXH204" s="25"/>
      <c r="PXI204" s="25"/>
      <c r="PXJ204" s="25"/>
      <c r="PXK204" s="25"/>
      <c r="PXL204" s="25"/>
      <c r="PXM204" s="25"/>
      <c r="PXN204" s="25"/>
      <c r="PXO204" s="25"/>
      <c r="PXP204" s="25"/>
      <c r="PXQ204" s="25"/>
      <c r="PXR204" s="25"/>
      <c r="PXS204" s="25"/>
      <c r="PXT204" s="25"/>
      <c r="PXU204" s="25"/>
      <c r="PXV204" s="25"/>
      <c r="PXW204" s="25"/>
      <c r="PXX204" s="25"/>
      <c r="PXY204" s="25"/>
      <c r="PXZ204" s="25"/>
      <c r="PYA204" s="25"/>
      <c r="PYB204" s="25"/>
      <c r="PYC204" s="25"/>
      <c r="PYD204" s="25"/>
      <c r="PYE204" s="25"/>
      <c r="PYF204" s="25"/>
      <c r="PYG204" s="25"/>
      <c r="PYH204" s="25"/>
      <c r="PYI204" s="25"/>
      <c r="PYJ204" s="25"/>
      <c r="PYK204" s="25"/>
      <c r="PYL204" s="25"/>
      <c r="PYM204" s="25"/>
      <c r="PYN204" s="25"/>
      <c r="PYO204" s="25"/>
      <c r="PYP204" s="25"/>
      <c r="PYQ204" s="25"/>
      <c r="PYR204" s="25"/>
      <c r="PYS204" s="25"/>
      <c r="PYT204" s="25"/>
      <c r="PYU204" s="25"/>
      <c r="PYV204" s="25"/>
      <c r="PYW204" s="25"/>
      <c r="PYX204" s="25"/>
      <c r="PYY204" s="25"/>
      <c r="PYZ204" s="25"/>
      <c r="PZA204" s="25"/>
      <c r="PZB204" s="25"/>
      <c r="PZC204" s="25"/>
      <c r="PZD204" s="25"/>
      <c r="PZE204" s="25"/>
      <c r="PZF204" s="25"/>
      <c r="PZG204" s="25"/>
      <c r="PZH204" s="25"/>
      <c r="PZI204" s="25"/>
      <c r="PZJ204" s="25"/>
      <c r="PZK204" s="25"/>
      <c r="PZL204" s="25"/>
      <c r="PZM204" s="25"/>
      <c r="PZN204" s="25"/>
      <c r="PZO204" s="25"/>
      <c r="PZP204" s="25"/>
      <c r="PZQ204" s="25"/>
      <c r="PZR204" s="25"/>
      <c r="PZS204" s="25"/>
      <c r="PZT204" s="25"/>
      <c r="PZU204" s="25"/>
      <c r="PZV204" s="25"/>
      <c r="PZW204" s="25"/>
      <c r="PZX204" s="25"/>
      <c r="PZY204" s="25"/>
      <c r="PZZ204" s="25"/>
      <c r="QAA204" s="25"/>
      <c r="QAB204" s="25"/>
      <c r="QAC204" s="25"/>
      <c r="QAD204" s="25"/>
      <c r="QAE204" s="25"/>
      <c r="QAF204" s="25"/>
      <c r="QAG204" s="25"/>
      <c r="QAH204" s="25"/>
      <c r="QAI204" s="25"/>
      <c r="QAJ204" s="25"/>
      <c r="QAK204" s="25"/>
      <c r="QAL204" s="25"/>
      <c r="QAM204" s="25"/>
      <c r="QAN204" s="25"/>
      <c r="QAO204" s="25"/>
      <c r="QAP204" s="25"/>
      <c r="QAQ204" s="25"/>
      <c r="QAR204" s="25"/>
      <c r="QAS204" s="25"/>
      <c r="QAT204" s="25"/>
      <c r="QAU204" s="25"/>
      <c r="QAV204" s="25"/>
      <c r="QAW204" s="25"/>
      <c r="QAX204" s="25"/>
      <c r="QAY204" s="25"/>
      <c r="QAZ204" s="25"/>
      <c r="QBA204" s="25"/>
      <c r="QBB204" s="25"/>
      <c r="QBC204" s="25"/>
      <c r="QBD204" s="25"/>
      <c r="QBE204" s="25"/>
      <c r="QBF204" s="25"/>
      <c r="QBG204" s="25"/>
      <c r="QBH204" s="25"/>
      <c r="QBI204" s="25"/>
      <c r="QBJ204" s="25"/>
      <c r="QBK204" s="25"/>
      <c r="QBL204" s="25"/>
      <c r="QBM204" s="25"/>
      <c r="QBN204" s="25"/>
      <c r="QBO204" s="25"/>
      <c r="QBP204" s="25"/>
      <c r="QBQ204" s="25"/>
      <c r="QBR204" s="25"/>
      <c r="QBS204" s="25"/>
      <c r="QBT204" s="25"/>
      <c r="QBU204" s="25"/>
      <c r="QBV204" s="25"/>
      <c r="QBW204" s="25"/>
      <c r="QBX204" s="25"/>
      <c r="QBY204" s="25"/>
      <c r="QBZ204" s="25"/>
      <c r="QCA204" s="25"/>
      <c r="QCB204" s="25"/>
      <c r="QCC204" s="25"/>
      <c r="QCD204" s="25"/>
      <c r="QCE204" s="25"/>
      <c r="QCF204" s="25"/>
      <c r="QCG204" s="25"/>
      <c r="QCH204" s="25"/>
      <c r="QCI204" s="25"/>
      <c r="QCJ204" s="25"/>
      <c r="QCK204" s="25"/>
      <c r="QCL204" s="25"/>
      <c r="QCM204" s="25"/>
      <c r="QCN204" s="25"/>
      <c r="QCO204" s="25"/>
      <c r="QCP204" s="25"/>
      <c r="QCQ204" s="25"/>
      <c r="QCR204" s="25"/>
      <c r="QCS204" s="25"/>
      <c r="QCT204" s="25"/>
      <c r="QCU204" s="25"/>
      <c r="QCV204" s="25"/>
      <c r="QCW204" s="25"/>
      <c r="QCX204" s="25"/>
      <c r="QCY204" s="25"/>
      <c r="QCZ204" s="25"/>
      <c r="QDA204" s="25"/>
      <c r="QDB204" s="25"/>
      <c r="QDC204" s="25"/>
      <c r="QDD204" s="25"/>
      <c r="QDE204" s="25"/>
      <c r="QDF204" s="25"/>
      <c r="QDG204" s="25"/>
      <c r="QDH204" s="25"/>
      <c r="QDI204" s="25"/>
      <c r="QDJ204" s="25"/>
      <c r="QDK204" s="25"/>
      <c r="QDL204" s="25"/>
      <c r="QDM204" s="25"/>
      <c r="QDN204" s="25"/>
      <c r="QDO204" s="25"/>
      <c r="QDP204" s="25"/>
      <c r="QDQ204" s="25"/>
      <c r="QDR204" s="25"/>
      <c r="QDS204" s="25"/>
      <c r="QDT204" s="25"/>
      <c r="QDU204" s="25"/>
      <c r="QDV204" s="25"/>
      <c r="QDW204" s="25"/>
      <c r="QDX204" s="25"/>
      <c r="QDY204" s="25"/>
      <c r="QDZ204" s="25"/>
      <c r="QEA204" s="25"/>
      <c r="QEB204" s="25"/>
      <c r="QEC204" s="25"/>
      <c r="QED204" s="25"/>
      <c r="QEE204" s="25"/>
      <c r="QEF204" s="25"/>
      <c r="QEG204" s="25"/>
      <c r="QEH204" s="25"/>
      <c r="QEI204" s="25"/>
      <c r="QEJ204" s="25"/>
      <c r="QEK204" s="25"/>
      <c r="QEL204" s="25"/>
      <c r="QEM204" s="25"/>
      <c r="QEN204" s="25"/>
      <c r="QEO204" s="25"/>
      <c r="QEP204" s="25"/>
      <c r="QEQ204" s="25"/>
      <c r="QER204" s="25"/>
      <c r="QES204" s="25"/>
      <c r="QET204" s="25"/>
      <c r="QEU204" s="25"/>
      <c r="QEV204" s="25"/>
      <c r="QEW204" s="25"/>
      <c r="QEX204" s="25"/>
      <c r="QEY204" s="25"/>
      <c r="QEZ204" s="25"/>
      <c r="QFA204" s="25"/>
      <c r="QFB204" s="25"/>
      <c r="QFC204" s="25"/>
      <c r="QFD204" s="25"/>
      <c r="QFE204" s="25"/>
      <c r="QFF204" s="25"/>
      <c r="QFG204" s="25"/>
      <c r="QFH204" s="25"/>
      <c r="QFI204" s="25"/>
      <c r="QFJ204" s="25"/>
      <c r="QFK204" s="25"/>
      <c r="QFL204" s="25"/>
      <c r="QFM204" s="25"/>
      <c r="QFN204" s="25"/>
      <c r="QFO204" s="25"/>
      <c r="QFP204" s="25"/>
      <c r="QFQ204" s="25"/>
      <c r="QFR204" s="25"/>
      <c r="QFS204" s="25"/>
      <c r="QFT204" s="25"/>
      <c r="QFU204" s="25"/>
      <c r="QFV204" s="25"/>
      <c r="QFW204" s="25"/>
      <c r="QFX204" s="25"/>
      <c r="QFY204" s="25"/>
      <c r="QFZ204" s="25"/>
      <c r="QGA204" s="25"/>
      <c r="QGB204" s="25"/>
      <c r="QGC204" s="25"/>
      <c r="QGD204" s="25"/>
      <c r="QGE204" s="25"/>
      <c r="QGF204" s="25"/>
      <c r="QGG204" s="25"/>
      <c r="QGH204" s="25"/>
      <c r="QGI204" s="25"/>
      <c r="QGJ204" s="25"/>
      <c r="QGK204" s="25"/>
      <c r="QGL204" s="25"/>
      <c r="QGM204" s="25"/>
      <c r="QGN204" s="25"/>
      <c r="QGO204" s="25"/>
      <c r="QGP204" s="25"/>
      <c r="QGQ204" s="25"/>
      <c r="QGR204" s="25"/>
      <c r="QGS204" s="25"/>
      <c r="QGT204" s="25"/>
      <c r="QGU204" s="25"/>
      <c r="QGV204" s="25"/>
      <c r="QGW204" s="25"/>
      <c r="QGX204" s="25"/>
      <c r="QGY204" s="25"/>
      <c r="QGZ204" s="25"/>
      <c r="QHA204" s="25"/>
      <c r="QHB204" s="25"/>
      <c r="QHC204" s="25"/>
      <c r="QHD204" s="25"/>
      <c r="QHE204" s="25"/>
      <c r="QHF204" s="25"/>
      <c r="QHG204" s="25"/>
      <c r="QHH204" s="25"/>
      <c r="QHI204" s="25"/>
      <c r="QHJ204" s="25"/>
      <c r="QHK204" s="25"/>
      <c r="QHL204" s="25"/>
      <c r="QHM204" s="25"/>
      <c r="QHN204" s="25"/>
      <c r="QHO204" s="25"/>
      <c r="QHP204" s="25"/>
      <c r="QHQ204" s="25"/>
      <c r="QHR204" s="25"/>
      <c r="QHS204" s="25"/>
      <c r="QHT204" s="25"/>
      <c r="QHU204" s="25"/>
      <c r="QHV204" s="25"/>
      <c r="QHW204" s="25"/>
      <c r="QHX204" s="25"/>
      <c r="QHY204" s="25"/>
      <c r="QHZ204" s="25"/>
      <c r="QIA204" s="25"/>
      <c r="QIB204" s="25"/>
      <c r="QIC204" s="25"/>
      <c r="QID204" s="25"/>
      <c r="QIE204" s="25"/>
      <c r="QIF204" s="25"/>
      <c r="QIG204" s="25"/>
      <c r="QIH204" s="25"/>
      <c r="QII204" s="25"/>
      <c r="QIJ204" s="25"/>
      <c r="QIK204" s="25"/>
      <c r="QIL204" s="25"/>
      <c r="QIM204" s="25"/>
      <c r="QIN204" s="25"/>
      <c r="QIO204" s="25"/>
      <c r="QIP204" s="25"/>
      <c r="QIQ204" s="25"/>
      <c r="QIR204" s="25"/>
      <c r="QIS204" s="25"/>
      <c r="QIT204" s="25"/>
      <c r="QIU204" s="25"/>
      <c r="QIV204" s="25"/>
      <c r="QIW204" s="25"/>
      <c r="QIX204" s="25"/>
      <c r="QIY204" s="25"/>
      <c r="QIZ204" s="25"/>
      <c r="QJA204" s="25"/>
      <c r="QJB204" s="25"/>
      <c r="QJC204" s="25"/>
      <c r="QJD204" s="25"/>
      <c r="QJE204" s="25"/>
      <c r="QJF204" s="25"/>
      <c r="QJG204" s="25"/>
      <c r="QJH204" s="25"/>
      <c r="QJI204" s="25"/>
      <c r="QJJ204" s="25"/>
      <c r="QJK204" s="25"/>
      <c r="QJL204" s="25"/>
      <c r="QJM204" s="25"/>
      <c r="QJN204" s="25"/>
      <c r="QJO204" s="25"/>
      <c r="QJP204" s="25"/>
      <c r="QJQ204" s="25"/>
      <c r="QJR204" s="25"/>
      <c r="QJS204" s="25"/>
      <c r="QJT204" s="25"/>
      <c r="QJU204" s="25"/>
      <c r="QJV204" s="25"/>
      <c r="QJW204" s="25"/>
      <c r="QJX204" s="25"/>
      <c r="QJY204" s="25"/>
      <c r="QJZ204" s="25"/>
      <c r="QKA204" s="25"/>
      <c r="QKB204" s="25"/>
      <c r="QKC204" s="25"/>
      <c r="QKD204" s="25"/>
      <c r="QKE204" s="25"/>
      <c r="QKF204" s="25"/>
      <c r="QKG204" s="25"/>
      <c r="QKH204" s="25"/>
      <c r="QKI204" s="25"/>
      <c r="QKJ204" s="25"/>
      <c r="QKK204" s="25"/>
      <c r="QKL204" s="25"/>
      <c r="QKM204" s="25"/>
      <c r="QKN204" s="25"/>
      <c r="QKO204" s="25"/>
      <c r="QKP204" s="25"/>
      <c r="QKQ204" s="25"/>
      <c r="QKR204" s="25"/>
      <c r="QKS204" s="25"/>
      <c r="QKT204" s="25"/>
      <c r="QKU204" s="25"/>
      <c r="QKV204" s="25"/>
      <c r="QKW204" s="25"/>
      <c r="QKX204" s="25"/>
      <c r="QKY204" s="25"/>
      <c r="QKZ204" s="25"/>
      <c r="QLA204" s="25"/>
      <c r="QLB204" s="25"/>
      <c r="QLC204" s="25"/>
      <c r="QLD204" s="25"/>
      <c r="QLE204" s="25"/>
      <c r="QLF204" s="25"/>
      <c r="QLG204" s="25"/>
      <c r="QLH204" s="25"/>
      <c r="QLI204" s="25"/>
      <c r="QLJ204" s="25"/>
      <c r="QLK204" s="25"/>
      <c r="QLL204" s="25"/>
      <c r="QLM204" s="25"/>
      <c r="QLN204" s="25"/>
      <c r="QLO204" s="25"/>
      <c r="QLP204" s="25"/>
      <c r="QLQ204" s="25"/>
      <c r="QLR204" s="25"/>
      <c r="QLS204" s="25"/>
      <c r="QLT204" s="25"/>
      <c r="QLU204" s="25"/>
      <c r="QLV204" s="25"/>
      <c r="QLW204" s="25"/>
      <c r="QLX204" s="25"/>
      <c r="QLY204" s="25"/>
      <c r="QLZ204" s="25"/>
      <c r="QMA204" s="25"/>
      <c r="QMB204" s="25"/>
      <c r="QMC204" s="25"/>
      <c r="QMD204" s="25"/>
      <c r="QME204" s="25"/>
      <c r="QMF204" s="25"/>
      <c r="QMG204" s="25"/>
      <c r="QMH204" s="25"/>
      <c r="QMI204" s="25"/>
      <c r="QMJ204" s="25"/>
      <c r="QMK204" s="25"/>
      <c r="QML204" s="25"/>
      <c r="QMM204" s="25"/>
      <c r="QMN204" s="25"/>
      <c r="QMO204" s="25"/>
      <c r="QMP204" s="25"/>
      <c r="QMQ204" s="25"/>
      <c r="QMR204" s="25"/>
      <c r="QMS204" s="25"/>
      <c r="QMT204" s="25"/>
      <c r="QMU204" s="25"/>
      <c r="QMV204" s="25"/>
      <c r="QMW204" s="25"/>
      <c r="QMX204" s="25"/>
      <c r="QMY204" s="25"/>
      <c r="QMZ204" s="25"/>
      <c r="QNA204" s="25"/>
      <c r="QNB204" s="25"/>
      <c r="QNC204" s="25"/>
      <c r="QND204" s="25"/>
      <c r="QNE204" s="25"/>
      <c r="QNF204" s="25"/>
      <c r="QNG204" s="25"/>
      <c r="QNH204" s="25"/>
      <c r="QNI204" s="25"/>
      <c r="QNJ204" s="25"/>
      <c r="QNK204" s="25"/>
      <c r="QNL204" s="25"/>
      <c r="QNM204" s="25"/>
      <c r="QNN204" s="25"/>
      <c r="QNO204" s="25"/>
      <c r="QNP204" s="25"/>
      <c r="QNQ204" s="25"/>
      <c r="QNR204" s="25"/>
      <c r="QNS204" s="25"/>
      <c r="QNT204" s="25"/>
      <c r="QNU204" s="25"/>
      <c r="QNV204" s="25"/>
      <c r="QNW204" s="25"/>
      <c r="QNX204" s="25"/>
      <c r="QNY204" s="25"/>
      <c r="QNZ204" s="25"/>
      <c r="QOA204" s="25"/>
      <c r="QOB204" s="25"/>
      <c r="QOC204" s="25"/>
      <c r="QOD204" s="25"/>
      <c r="QOE204" s="25"/>
      <c r="QOF204" s="25"/>
      <c r="QOG204" s="25"/>
      <c r="QOH204" s="25"/>
      <c r="QOI204" s="25"/>
      <c r="QOJ204" s="25"/>
      <c r="QOK204" s="25"/>
      <c r="QOL204" s="25"/>
      <c r="QOM204" s="25"/>
      <c r="QON204" s="25"/>
      <c r="QOO204" s="25"/>
      <c r="QOP204" s="25"/>
      <c r="QOQ204" s="25"/>
      <c r="QOR204" s="25"/>
      <c r="QOS204" s="25"/>
      <c r="QOT204" s="25"/>
      <c r="QOU204" s="25"/>
      <c r="QOV204" s="25"/>
      <c r="QOW204" s="25"/>
      <c r="QOX204" s="25"/>
      <c r="QOY204" s="25"/>
      <c r="QOZ204" s="25"/>
      <c r="QPA204" s="25"/>
      <c r="QPB204" s="25"/>
      <c r="QPC204" s="25"/>
      <c r="QPD204" s="25"/>
      <c r="QPE204" s="25"/>
      <c r="QPF204" s="25"/>
      <c r="QPG204" s="25"/>
      <c r="QPH204" s="25"/>
      <c r="QPI204" s="25"/>
      <c r="QPJ204" s="25"/>
      <c r="QPK204" s="25"/>
      <c r="QPL204" s="25"/>
      <c r="QPM204" s="25"/>
      <c r="QPN204" s="25"/>
      <c r="QPO204" s="25"/>
      <c r="QPP204" s="25"/>
      <c r="QPQ204" s="25"/>
      <c r="QPR204" s="25"/>
      <c r="QPS204" s="25"/>
      <c r="QPT204" s="25"/>
      <c r="QPU204" s="25"/>
      <c r="QPV204" s="25"/>
      <c r="QPW204" s="25"/>
      <c r="QPX204" s="25"/>
      <c r="QPY204" s="25"/>
      <c r="QPZ204" s="25"/>
      <c r="QQA204" s="25"/>
      <c r="QQB204" s="25"/>
      <c r="QQC204" s="25"/>
      <c r="QQD204" s="25"/>
      <c r="QQE204" s="25"/>
      <c r="QQF204" s="25"/>
      <c r="QQG204" s="25"/>
      <c r="QQH204" s="25"/>
      <c r="QQI204" s="25"/>
      <c r="QQJ204" s="25"/>
      <c r="QQK204" s="25"/>
      <c r="QQL204" s="25"/>
      <c r="QQM204" s="25"/>
      <c r="QQN204" s="25"/>
      <c r="QQO204" s="25"/>
      <c r="QQP204" s="25"/>
      <c r="QQQ204" s="25"/>
      <c r="QQR204" s="25"/>
      <c r="QQS204" s="25"/>
      <c r="QQT204" s="25"/>
      <c r="QQU204" s="25"/>
      <c r="QQV204" s="25"/>
      <c r="QQW204" s="25"/>
      <c r="QQX204" s="25"/>
      <c r="QQY204" s="25"/>
      <c r="QQZ204" s="25"/>
      <c r="QRA204" s="25"/>
      <c r="QRB204" s="25"/>
      <c r="QRC204" s="25"/>
      <c r="QRD204" s="25"/>
      <c r="QRE204" s="25"/>
      <c r="QRF204" s="25"/>
      <c r="QRG204" s="25"/>
      <c r="QRH204" s="25"/>
      <c r="QRI204" s="25"/>
      <c r="QRJ204" s="25"/>
      <c r="QRK204" s="25"/>
      <c r="QRL204" s="25"/>
      <c r="QRM204" s="25"/>
      <c r="QRN204" s="25"/>
      <c r="QRO204" s="25"/>
      <c r="QRP204" s="25"/>
      <c r="QRQ204" s="25"/>
      <c r="QRR204" s="25"/>
      <c r="QRS204" s="25"/>
      <c r="QRT204" s="25"/>
      <c r="QRU204" s="25"/>
      <c r="QRV204" s="25"/>
      <c r="QRW204" s="25"/>
      <c r="QRX204" s="25"/>
      <c r="QRY204" s="25"/>
      <c r="QRZ204" s="25"/>
      <c r="QSA204" s="25"/>
      <c r="QSB204" s="25"/>
      <c r="QSC204" s="25"/>
      <c r="QSD204" s="25"/>
      <c r="QSE204" s="25"/>
      <c r="QSF204" s="25"/>
      <c r="QSG204" s="25"/>
      <c r="QSH204" s="25"/>
      <c r="QSI204" s="25"/>
      <c r="QSJ204" s="25"/>
      <c r="QSK204" s="25"/>
      <c r="QSL204" s="25"/>
      <c r="QSM204" s="25"/>
      <c r="QSN204" s="25"/>
      <c r="QSO204" s="25"/>
      <c r="QSP204" s="25"/>
      <c r="QSQ204" s="25"/>
      <c r="QSR204" s="25"/>
      <c r="QSS204" s="25"/>
      <c r="QST204" s="25"/>
      <c r="QSU204" s="25"/>
      <c r="QSV204" s="25"/>
      <c r="QSW204" s="25"/>
      <c r="QSX204" s="25"/>
      <c r="QSY204" s="25"/>
      <c r="QSZ204" s="25"/>
      <c r="QTA204" s="25"/>
      <c r="QTB204" s="25"/>
      <c r="QTC204" s="25"/>
      <c r="QTD204" s="25"/>
      <c r="QTE204" s="25"/>
      <c r="QTF204" s="25"/>
      <c r="QTG204" s="25"/>
      <c r="QTH204" s="25"/>
      <c r="QTI204" s="25"/>
      <c r="QTJ204" s="25"/>
      <c r="QTK204" s="25"/>
      <c r="QTL204" s="25"/>
      <c r="QTM204" s="25"/>
      <c r="QTN204" s="25"/>
      <c r="QTO204" s="25"/>
      <c r="QTP204" s="25"/>
      <c r="QTQ204" s="25"/>
      <c r="QTR204" s="25"/>
      <c r="QTS204" s="25"/>
      <c r="QTT204" s="25"/>
      <c r="QTU204" s="25"/>
      <c r="QTV204" s="25"/>
      <c r="QTW204" s="25"/>
      <c r="QTX204" s="25"/>
      <c r="QTY204" s="25"/>
      <c r="QTZ204" s="25"/>
      <c r="QUA204" s="25"/>
      <c r="QUB204" s="25"/>
      <c r="QUC204" s="25"/>
      <c r="QUD204" s="25"/>
      <c r="QUE204" s="25"/>
      <c r="QUF204" s="25"/>
      <c r="QUG204" s="25"/>
      <c r="QUH204" s="25"/>
      <c r="QUI204" s="25"/>
      <c r="QUJ204" s="25"/>
      <c r="QUK204" s="25"/>
      <c r="QUL204" s="25"/>
      <c r="QUM204" s="25"/>
      <c r="QUN204" s="25"/>
      <c r="QUO204" s="25"/>
      <c r="QUP204" s="25"/>
      <c r="QUQ204" s="25"/>
      <c r="QUR204" s="25"/>
      <c r="QUS204" s="25"/>
      <c r="QUT204" s="25"/>
      <c r="QUU204" s="25"/>
      <c r="QUV204" s="25"/>
      <c r="QUW204" s="25"/>
      <c r="QUX204" s="25"/>
      <c r="QUY204" s="25"/>
      <c r="QUZ204" s="25"/>
      <c r="QVA204" s="25"/>
      <c r="QVB204" s="25"/>
      <c r="QVC204" s="25"/>
      <c r="QVD204" s="25"/>
      <c r="QVE204" s="25"/>
      <c r="QVF204" s="25"/>
      <c r="QVG204" s="25"/>
      <c r="QVH204" s="25"/>
      <c r="QVI204" s="25"/>
      <c r="QVJ204" s="25"/>
      <c r="QVK204" s="25"/>
      <c r="QVL204" s="25"/>
      <c r="QVM204" s="25"/>
      <c r="QVN204" s="25"/>
      <c r="QVO204" s="25"/>
      <c r="QVP204" s="25"/>
      <c r="QVQ204" s="25"/>
      <c r="QVR204" s="25"/>
      <c r="QVS204" s="25"/>
      <c r="QVT204" s="25"/>
      <c r="QVU204" s="25"/>
      <c r="QVV204" s="25"/>
      <c r="QVW204" s="25"/>
      <c r="QVX204" s="25"/>
      <c r="QVY204" s="25"/>
      <c r="QVZ204" s="25"/>
      <c r="QWA204" s="25"/>
      <c r="QWB204" s="25"/>
      <c r="QWC204" s="25"/>
      <c r="QWD204" s="25"/>
      <c r="QWE204" s="25"/>
      <c r="QWF204" s="25"/>
      <c r="QWG204" s="25"/>
      <c r="QWH204" s="25"/>
      <c r="QWI204" s="25"/>
      <c r="QWJ204" s="25"/>
      <c r="QWK204" s="25"/>
      <c r="QWL204" s="25"/>
      <c r="QWM204" s="25"/>
      <c r="QWN204" s="25"/>
      <c r="QWO204" s="25"/>
      <c r="QWP204" s="25"/>
      <c r="QWQ204" s="25"/>
      <c r="QWR204" s="25"/>
      <c r="QWS204" s="25"/>
      <c r="QWT204" s="25"/>
      <c r="QWU204" s="25"/>
      <c r="QWV204" s="25"/>
      <c r="QWW204" s="25"/>
      <c r="QWX204" s="25"/>
      <c r="QWY204" s="25"/>
      <c r="QWZ204" s="25"/>
      <c r="QXA204" s="25"/>
      <c r="QXB204" s="25"/>
      <c r="QXC204" s="25"/>
      <c r="QXD204" s="25"/>
      <c r="QXE204" s="25"/>
      <c r="QXF204" s="25"/>
      <c r="QXG204" s="25"/>
      <c r="QXH204" s="25"/>
      <c r="QXI204" s="25"/>
      <c r="QXJ204" s="25"/>
      <c r="QXK204" s="25"/>
      <c r="QXL204" s="25"/>
      <c r="QXM204" s="25"/>
      <c r="QXN204" s="25"/>
      <c r="QXO204" s="25"/>
      <c r="QXP204" s="25"/>
      <c r="QXQ204" s="25"/>
      <c r="QXR204" s="25"/>
      <c r="QXS204" s="25"/>
      <c r="QXT204" s="25"/>
      <c r="QXU204" s="25"/>
      <c r="QXV204" s="25"/>
      <c r="QXW204" s="25"/>
      <c r="QXX204" s="25"/>
      <c r="QXY204" s="25"/>
      <c r="QXZ204" s="25"/>
      <c r="QYA204" s="25"/>
      <c r="QYB204" s="25"/>
      <c r="QYC204" s="25"/>
      <c r="QYD204" s="25"/>
      <c r="QYE204" s="25"/>
      <c r="QYF204" s="25"/>
      <c r="QYG204" s="25"/>
      <c r="QYH204" s="25"/>
      <c r="QYI204" s="25"/>
      <c r="QYJ204" s="25"/>
      <c r="QYK204" s="25"/>
      <c r="QYL204" s="25"/>
      <c r="QYM204" s="25"/>
      <c r="QYN204" s="25"/>
      <c r="QYO204" s="25"/>
      <c r="QYP204" s="25"/>
      <c r="QYQ204" s="25"/>
      <c r="QYR204" s="25"/>
      <c r="QYS204" s="25"/>
      <c r="QYT204" s="25"/>
      <c r="QYU204" s="25"/>
      <c r="QYV204" s="25"/>
      <c r="QYW204" s="25"/>
      <c r="QYX204" s="25"/>
      <c r="QYY204" s="25"/>
      <c r="QYZ204" s="25"/>
      <c r="QZA204" s="25"/>
      <c r="QZB204" s="25"/>
      <c r="QZC204" s="25"/>
      <c r="QZD204" s="25"/>
      <c r="QZE204" s="25"/>
      <c r="QZF204" s="25"/>
      <c r="QZG204" s="25"/>
      <c r="QZH204" s="25"/>
      <c r="QZI204" s="25"/>
      <c r="QZJ204" s="25"/>
      <c r="QZK204" s="25"/>
      <c r="QZL204" s="25"/>
      <c r="QZM204" s="25"/>
      <c r="QZN204" s="25"/>
      <c r="QZO204" s="25"/>
      <c r="QZP204" s="25"/>
      <c r="QZQ204" s="25"/>
      <c r="QZR204" s="25"/>
      <c r="QZS204" s="25"/>
      <c r="QZT204" s="25"/>
      <c r="QZU204" s="25"/>
      <c r="QZV204" s="25"/>
      <c r="QZW204" s="25"/>
      <c r="QZX204" s="25"/>
      <c r="QZY204" s="25"/>
      <c r="QZZ204" s="25"/>
      <c r="RAA204" s="25"/>
      <c r="RAB204" s="25"/>
      <c r="RAC204" s="25"/>
      <c r="RAD204" s="25"/>
      <c r="RAE204" s="25"/>
      <c r="RAF204" s="25"/>
      <c r="RAG204" s="25"/>
      <c r="RAH204" s="25"/>
      <c r="RAI204" s="25"/>
      <c r="RAJ204" s="25"/>
      <c r="RAK204" s="25"/>
      <c r="RAL204" s="25"/>
      <c r="RAM204" s="25"/>
      <c r="RAN204" s="25"/>
      <c r="RAO204" s="25"/>
      <c r="RAP204" s="25"/>
      <c r="RAQ204" s="25"/>
      <c r="RAR204" s="25"/>
      <c r="RAS204" s="25"/>
      <c r="RAT204" s="25"/>
      <c r="RAU204" s="25"/>
      <c r="RAV204" s="25"/>
      <c r="RAW204" s="25"/>
      <c r="RAX204" s="25"/>
      <c r="RAY204" s="25"/>
      <c r="RAZ204" s="25"/>
      <c r="RBA204" s="25"/>
      <c r="RBB204" s="25"/>
      <c r="RBC204" s="25"/>
      <c r="RBD204" s="25"/>
      <c r="RBE204" s="25"/>
      <c r="RBF204" s="25"/>
      <c r="RBG204" s="25"/>
      <c r="RBH204" s="25"/>
      <c r="RBI204" s="25"/>
      <c r="RBJ204" s="25"/>
      <c r="RBK204" s="25"/>
      <c r="RBL204" s="25"/>
      <c r="RBM204" s="25"/>
      <c r="RBN204" s="25"/>
      <c r="RBO204" s="25"/>
      <c r="RBP204" s="25"/>
      <c r="RBQ204" s="25"/>
      <c r="RBR204" s="25"/>
      <c r="RBS204" s="25"/>
      <c r="RBT204" s="25"/>
      <c r="RBU204" s="25"/>
      <c r="RBV204" s="25"/>
      <c r="RBW204" s="25"/>
      <c r="RBX204" s="25"/>
      <c r="RBY204" s="25"/>
      <c r="RBZ204" s="25"/>
      <c r="RCA204" s="25"/>
      <c r="RCB204" s="25"/>
      <c r="RCC204" s="25"/>
      <c r="RCD204" s="25"/>
      <c r="RCE204" s="25"/>
      <c r="RCF204" s="25"/>
      <c r="RCG204" s="25"/>
      <c r="RCH204" s="25"/>
      <c r="RCI204" s="25"/>
      <c r="RCJ204" s="25"/>
      <c r="RCK204" s="25"/>
      <c r="RCL204" s="25"/>
      <c r="RCM204" s="25"/>
      <c r="RCN204" s="25"/>
      <c r="RCO204" s="25"/>
      <c r="RCP204" s="25"/>
      <c r="RCQ204" s="25"/>
      <c r="RCR204" s="25"/>
      <c r="RCS204" s="25"/>
      <c r="RCT204" s="25"/>
      <c r="RCU204" s="25"/>
      <c r="RCV204" s="25"/>
      <c r="RCW204" s="25"/>
      <c r="RCX204" s="25"/>
      <c r="RCY204" s="25"/>
      <c r="RCZ204" s="25"/>
      <c r="RDA204" s="25"/>
      <c r="RDB204" s="25"/>
      <c r="RDC204" s="25"/>
      <c r="RDD204" s="25"/>
      <c r="RDE204" s="25"/>
      <c r="RDF204" s="25"/>
      <c r="RDG204" s="25"/>
      <c r="RDH204" s="25"/>
      <c r="RDI204" s="25"/>
      <c r="RDJ204" s="25"/>
      <c r="RDK204" s="25"/>
      <c r="RDL204" s="25"/>
      <c r="RDM204" s="25"/>
      <c r="RDN204" s="25"/>
      <c r="RDO204" s="25"/>
      <c r="RDP204" s="25"/>
      <c r="RDQ204" s="25"/>
      <c r="RDR204" s="25"/>
      <c r="RDS204" s="25"/>
      <c r="RDT204" s="25"/>
      <c r="RDU204" s="25"/>
      <c r="RDV204" s="25"/>
      <c r="RDW204" s="25"/>
      <c r="RDX204" s="25"/>
      <c r="RDY204" s="25"/>
      <c r="RDZ204" s="25"/>
      <c r="REA204" s="25"/>
      <c r="REB204" s="25"/>
      <c r="REC204" s="25"/>
      <c r="RED204" s="25"/>
      <c r="REE204" s="25"/>
      <c r="REF204" s="25"/>
      <c r="REG204" s="25"/>
      <c r="REH204" s="25"/>
      <c r="REI204" s="25"/>
      <c r="REJ204" s="25"/>
      <c r="REK204" s="25"/>
      <c r="REL204" s="25"/>
      <c r="REM204" s="25"/>
      <c r="REN204" s="25"/>
      <c r="REO204" s="25"/>
      <c r="REP204" s="25"/>
      <c r="REQ204" s="25"/>
      <c r="RER204" s="25"/>
      <c r="RES204" s="25"/>
      <c r="RET204" s="25"/>
      <c r="REU204" s="25"/>
      <c r="REV204" s="25"/>
      <c r="REW204" s="25"/>
      <c r="REX204" s="25"/>
      <c r="REY204" s="25"/>
      <c r="REZ204" s="25"/>
      <c r="RFA204" s="25"/>
      <c r="RFB204" s="25"/>
      <c r="RFC204" s="25"/>
      <c r="RFD204" s="25"/>
      <c r="RFE204" s="25"/>
      <c r="RFF204" s="25"/>
      <c r="RFG204" s="25"/>
      <c r="RFH204" s="25"/>
      <c r="RFI204" s="25"/>
      <c r="RFJ204" s="25"/>
      <c r="RFK204" s="25"/>
      <c r="RFL204" s="25"/>
      <c r="RFM204" s="25"/>
      <c r="RFN204" s="25"/>
      <c r="RFO204" s="25"/>
      <c r="RFP204" s="25"/>
      <c r="RFQ204" s="25"/>
      <c r="RFR204" s="25"/>
      <c r="RFS204" s="25"/>
      <c r="RFT204" s="25"/>
      <c r="RFU204" s="25"/>
      <c r="RFV204" s="25"/>
      <c r="RFW204" s="25"/>
      <c r="RFX204" s="25"/>
      <c r="RFY204" s="25"/>
      <c r="RFZ204" s="25"/>
      <c r="RGA204" s="25"/>
      <c r="RGB204" s="25"/>
      <c r="RGC204" s="25"/>
      <c r="RGD204" s="25"/>
      <c r="RGE204" s="25"/>
      <c r="RGF204" s="25"/>
      <c r="RGG204" s="25"/>
      <c r="RGH204" s="25"/>
      <c r="RGI204" s="25"/>
      <c r="RGJ204" s="25"/>
      <c r="RGK204" s="25"/>
      <c r="RGL204" s="25"/>
      <c r="RGM204" s="25"/>
      <c r="RGN204" s="25"/>
      <c r="RGO204" s="25"/>
      <c r="RGP204" s="25"/>
      <c r="RGQ204" s="25"/>
      <c r="RGR204" s="25"/>
      <c r="RGS204" s="25"/>
      <c r="RGT204" s="25"/>
      <c r="RGU204" s="25"/>
      <c r="RGV204" s="25"/>
      <c r="RGW204" s="25"/>
      <c r="RGX204" s="25"/>
      <c r="RGY204" s="25"/>
      <c r="RGZ204" s="25"/>
      <c r="RHA204" s="25"/>
      <c r="RHB204" s="25"/>
      <c r="RHC204" s="25"/>
      <c r="RHD204" s="25"/>
      <c r="RHE204" s="25"/>
      <c r="RHF204" s="25"/>
      <c r="RHG204" s="25"/>
      <c r="RHH204" s="25"/>
      <c r="RHI204" s="25"/>
      <c r="RHJ204" s="25"/>
      <c r="RHK204" s="25"/>
      <c r="RHL204" s="25"/>
      <c r="RHM204" s="25"/>
      <c r="RHN204" s="25"/>
      <c r="RHO204" s="25"/>
      <c r="RHP204" s="25"/>
      <c r="RHQ204" s="25"/>
      <c r="RHR204" s="25"/>
      <c r="RHS204" s="25"/>
      <c r="RHT204" s="25"/>
      <c r="RHU204" s="25"/>
      <c r="RHV204" s="25"/>
      <c r="RHW204" s="25"/>
      <c r="RHX204" s="25"/>
      <c r="RHY204" s="25"/>
      <c r="RHZ204" s="25"/>
      <c r="RIA204" s="25"/>
      <c r="RIB204" s="25"/>
      <c r="RIC204" s="25"/>
      <c r="RID204" s="25"/>
      <c r="RIE204" s="25"/>
      <c r="RIF204" s="25"/>
      <c r="RIG204" s="25"/>
      <c r="RIH204" s="25"/>
      <c r="RII204" s="25"/>
      <c r="RIJ204" s="25"/>
      <c r="RIK204" s="25"/>
      <c r="RIL204" s="25"/>
      <c r="RIM204" s="25"/>
      <c r="RIN204" s="25"/>
      <c r="RIO204" s="25"/>
      <c r="RIP204" s="25"/>
      <c r="RIQ204" s="25"/>
      <c r="RIR204" s="25"/>
      <c r="RIS204" s="25"/>
      <c r="RIT204" s="25"/>
      <c r="RIU204" s="25"/>
      <c r="RIV204" s="25"/>
      <c r="RIW204" s="25"/>
      <c r="RIX204" s="25"/>
      <c r="RIY204" s="25"/>
      <c r="RIZ204" s="25"/>
      <c r="RJA204" s="25"/>
      <c r="RJB204" s="25"/>
      <c r="RJC204" s="25"/>
      <c r="RJD204" s="25"/>
      <c r="RJE204" s="25"/>
      <c r="RJF204" s="25"/>
      <c r="RJG204" s="25"/>
      <c r="RJH204" s="25"/>
      <c r="RJI204" s="25"/>
      <c r="RJJ204" s="25"/>
      <c r="RJK204" s="25"/>
      <c r="RJL204" s="25"/>
      <c r="RJM204" s="25"/>
      <c r="RJN204" s="25"/>
      <c r="RJO204" s="25"/>
      <c r="RJP204" s="25"/>
      <c r="RJQ204" s="25"/>
      <c r="RJR204" s="25"/>
      <c r="RJS204" s="25"/>
      <c r="RJT204" s="25"/>
      <c r="RJU204" s="25"/>
      <c r="RJV204" s="25"/>
      <c r="RJW204" s="25"/>
      <c r="RJX204" s="25"/>
      <c r="RJY204" s="25"/>
      <c r="RJZ204" s="25"/>
      <c r="RKA204" s="25"/>
      <c r="RKB204" s="25"/>
      <c r="RKC204" s="25"/>
      <c r="RKD204" s="25"/>
      <c r="RKE204" s="25"/>
      <c r="RKF204" s="25"/>
      <c r="RKG204" s="25"/>
      <c r="RKH204" s="25"/>
      <c r="RKI204" s="25"/>
      <c r="RKJ204" s="25"/>
      <c r="RKK204" s="25"/>
      <c r="RKL204" s="25"/>
      <c r="RKM204" s="25"/>
      <c r="RKN204" s="25"/>
      <c r="RKO204" s="25"/>
      <c r="RKP204" s="25"/>
      <c r="RKQ204" s="25"/>
      <c r="RKR204" s="25"/>
      <c r="RKS204" s="25"/>
      <c r="RKT204" s="25"/>
      <c r="RKU204" s="25"/>
      <c r="RKV204" s="25"/>
      <c r="RKW204" s="25"/>
      <c r="RKX204" s="25"/>
      <c r="RKY204" s="25"/>
      <c r="RKZ204" s="25"/>
      <c r="RLA204" s="25"/>
      <c r="RLB204" s="25"/>
      <c r="RLC204" s="25"/>
      <c r="RLD204" s="25"/>
      <c r="RLE204" s="25"/>
      <c r="RLF204" s="25"/>
      <c r="RLG204" s="25"/>
      <c r="RLH204" s="25"/>
      <c r="RLI204" s="25"/>
      <c r="RLJ204" s="25"/>
      <c r="RLK204" s="25"/>
      <c r="RLL204" s="25"/>
      <c r="RLM204" s="25"/>
      <c r="RLN204" s="25"/>
      <c r="RLO204" s="25"/>
      <c r="RLP204" s="25"/>
      <c r="RLQ204" s="25"/>
      <c r="RLR204" s="25"/>
      <c r="RLS204" s="25"/>
      <c r="RLT204" s="25"/>
      <c r="RLU204" s="25"/>
      <c r="RLV204" s="25"/>
      <c r="RLW204" s="25"/>
      <c r="RLX204" s="25"/>
      <c r="RLY204" s="25"/>
      <c r="RLZ204" s="25"/>
      <c r="RMA204" s="25"/>
      <c r="RMB204" s="25"/>
      <c r="RMC204" s="25"/>
      <c r="RMD204" s="25"/>
      <c r="RME204" s="25"/>
      <c r="RMF204" s="25"/>
      <c r="RMG204" s="25"/>
      <c r="RMH204" s="25"/>
      <c r="RMI204" s="25"/>
      <c r="RMJ204" s="25"/>
      <c r="RMK204" s="25"/>
      <c r="RML204" s="25"/>
      <c r="RMM204" s="25"/>
      <c r="RMN204" s="25"/>
      <c r="RMO204" s="25"/>
      <c r="RMP204" s="25"/>
      <c r="RMQ204" s="25"/>
      <c r="RMR204" s="25"/>
      <c r="RMS204" s="25"/>
      <c r="RMT204" s="25"/>
      <c r="RMU204" s="25"/>
      <c r="RMV204" s="25"/>
      <c r="RMW204" s="25"/>
      <c r="RMX204" s="25"/>
      <c r="RMY204" s="25"/>
      <c r="RMZ204" s="25"/>
      <c r="RNA204" s="25"/>
      <c r="RNB204" s="25"/>
      <c r="RNC204" s="25"/>
      <c r="RND204" s="25"/>
      <c r="RNE204" s="25"/>
      <c r="RNF204" s="25"/>
      <c r="RNG204" s="25"/>
      <c r="RNH204" s="25"/>
      <c r="RNI204" s="25"/>
      <c r="RNJ204" s="25"/>
      <c r="RNK204" s="25"/>
      <c r="RNL204" s="25"/>
      <c r="RNM204" s="25"/>
      <c r="RNN204" s="25"/>
      <c r="RNO204" s="25"/>
      <c r="RNP204" s="25"/>
      <c r="RNQ204" s="25"/>
      <c r="RNR204" s="25"/>
      <c r="RNS204" s="25"/>
      <c r="RNT204" s="25"/>
      <c r="RNU204" s="25"/>
      <c r="RNV204" s="25"/>
      <c r="RNW204" s="25"/>
      <c r="RNX204" s="25"/>
      <c r="RNY204" s="25"/>
      <c r="RNZ204" s="25"/>
      <c r="ROA204" s="25"/>
      <c r="ROB204" s="25"/>
      <c r="ROC204" s="25"/>
      <c r="ROD204" s="25"/>
      <c r="ROE204" s="25"/>
      <c r="ROF204" s="25"/>
      <c r="ROG204" s="25"/>
      <c r="ROH204" s="25"/>
      <c r="ROI204" s="25"/>
      <c r="ROJ204" s="25"/>
      <c r="ROK204" s="25"/>
      <c r="ROL204" s="25"/>
      <c r="ROM204" s="25"/>
      <c r="RON204" s="25"/>
      <c r="ROO204" s="25"/>
      <c r="ROP204" s="25"/>
      <c r="ROQ204" s="25"/>
      <c r="ROR204" s="25"/>
      <c r="ROS204" s="25"/>
      <c r="ROT204" s="25"/>
      <c r="ROU204" s="25"/>
      <c r="ROV204" s="25"/>
      <c r="ROW204" s="25"/>
      <c r="ROX204" s="25"/>
      <c r="ROY204" s="25"/>
      <c r="ROZ204" s="25"/>
      <c r="RPA204" s="25"/>
      <c r="RPB204" s="25"/>
      <c r="RPC204" s="25"/>
      <c r="RPD204" s="25"/>
      <c r="RPE204" s="25"/>
      <c r="RPF204" s="25"/>
      <c r="RPG204" s="25"/>
      <c r="RPH204" s="25"/>
      <c r="RPI204" s="25"/>
      <c r="RPJ204" s="25"/>
      <c r="RPK204" s="25"/>
      <c r="RPL204" s="25"/>
      <c r="RPM204" s="25"/>
      <c r="RPN204" s="25"/>
      <c r="RPO204" s="25"/>
      <c r="RPP204" s="25"/>
      <c r="RPQ204" s="25"/>
      <c r="RPR204" s="25"/>
      <c r="RPS204" s="25"/>
      <c r="RPT204" s="25"/>
      <c r="RPU204" s="25"/>
      <c r="RPV204" s="25"/>
      <c r="RPW204" s="25"/>
      <c r="RPX204" s="25"/>
      <c r="RPY204" s="25"/>
      <c r="RPZ204" s="25"/>
      <c r="RQA204" s="25"/>
      <c r="RQB204" s="25"/>
      <c r="RQC204" s="25"/>
      <c r="RQD204" s="25"/>
      <c r="RQE204" s="25"/>
      <c r="RQF204" s="25"/>
      <c r="RQG204" s="25"/>
      <c r="RQH204" s="25"/>
      <c r="RQI204" s="25"/>
      <c r="RQJ204" s="25"/>
      <c r="RQK204" s="25"/>
      <c r="RQL204" s="25"/>
      <c r="RQM204" s="25"/>
      <c r="RQN204" s="25"/>
      <c r="RQO204" s="25"/>
      <c r="RQP204" s="25"/>
      <c r="RQQ204" s="25"/>
      <c r="RQR204" s="25"/>
      <c r="RQS204" s="25"/>
      <c r="RQT204" s="25"/>
      <c r="RQU204" s="25"/>
      <c r="RQV204" s="25"/>
      <c r="RQW204" s="25"/>
      <c r="RQX204" s="25"/>
      <c r="RQY204" s="25"/>
      <c r="RQZ204" s="25"/>
      <c r="RRA204" s="25"/>
      <c r="RRB204" s="25"/>
      <c r="RRC204" s="25"/>
      <c r="RRD204" s="25"/>
      <c r="RRE204" s="25"/>
      <c r="RRF204" s="25"/>
      <c r="RRG204" s="25"/>
      <c r="RRH204" s="25"/>
      <c r="RRI204" s="25"/>
      <c r="RRJ204" s="25"/>
      <c r="RRK204" s="25"/>
      <c r="RRL204" s="25"/>
      <c r="RRM204" s="25"/>
      <c r="RRN204" s="25"/>
      <c r="RRO204" s="25"/>
      <c r="RRP204" s="25"/>
      <c r="RRQ204" s="25"/>
      <c r="RRR204" s="25"/>
      <c r="RRS204" s="25"/>
      <c r="RRT204" s="25"/>
      <c r="RRU204" s="25"/>
      <c r="RRV204" s="25"/>
      <c r="RRW204" s="25"/>
      <c r="RRX204" s="25"/>
      <c r="RRY204" s="25"/>
      <c r="RRZ204" s="25"/>
      <c r="RSA204" s="25"/>
      <c r="RSB204" s="25"/>
      <c r="RSC204" s="25"/>
      <c r="RSD204" s="25"/>
      <c r="RSE204" s="25"/>
      <c r="RSF204" s="25"/>
      <c r="RSG204" s="25"/>
      <c r="RSH204" s="25"/>
      <c r="RSI204" s="25"/>
      <c r="RSJ204" s="25"/>
      <c r="RSK204" s="25"/>
      <c r="RSL204" s="25"/>
      <c r="RSM204" s="25"/>
      <c r="RSN204" s="25"/>
      <c r="RSO204" s="25"/>
      <c r="RSP204" s="25"/>
      <c r="RSQ204" s="25"/>
      <c r="RSR204" s="25"/>
      <c r="RSS204" s="25"/>
      <c r="RST204" s="25"/>
      <c r="RSU204" s="25"/>
      <c r="RSV204" s="25"/>
      <c r="RSW204" s="25"/>
      <c r="RSX204" s="25"/>
      <c r="RSY204" s="25"/>
      <c r="RSZ204" s="25"/>
      <c r="RTA204" s="25"/>
      <c r="RTB204" s="25"/>
      <c r="RTC204" s="25"/>
      <c r="RTD204" s="25"/>
      <c r="RTE204" s="25"/>
      <c r="RTF204" s="25"/>
      <c r="RTG204" s="25"/>
      <c r="RTH204" s="25"/>
      <c r="RTI204" s="25"/>
      <c r="RTJ204" s="25"/>
      <c r="RTK204" s="25"/>
      <c r="RTL204" s="25"/>
      <c r="RTM204" s="25"/>
      <c r="RTN204" s="25"/>
      <c r="RTO204" s="25"/>
      <c r="RTP204" s="25"/>
      <c r="RTQ204" s="25"/>
      <c r="RTR204" s="25"/>
      <c r="RTS204" s="25"/>
      <c r="RTT204" s="25"/>
      <c r="RTU204" s="25"/>
      <c r="RTV204" s="25"/>
      <c r="RTW204" s="25"/>
      <c r="RTX204" s="25"/>
      <c r="RTY204" s="25"/>
      <c r="RTZ204" s="25"/>
      <c r="RUA204" s="25"/>
      <c r="RUB204" s="25"/>
      <c r="RUC204" s="25"/>
      <c r="RUD204" s="25"/>
      <c r="RUE204" s="25"/>
      <c r="RUF204" s="25"/>
      <c r="RUG204" s="25"/>
      <c r="RUH204" s="25"/>
      <c r="RUI204" s="25"/>
      <c r="RUJ204" s="25"/>
      <c r="RUK204" s="25"/>
      <c r="RUL204" s="25"/>
      <c r="RUM204" s="25"/>
      <c r="RUN204" s="25"/>
      <c r="RUO204" s="25"/>
      <c r="RUP204" s="25"/>
      <c r="RUQ204" s="25"/>
      <c r="RUR204" s="25"/>
      <c r="RUS204" s="25"/>
      <c r="RUT204" s="25"/>
      <c r="RUU204" s="25"/>
      <c r="RUV204" s="25"/>
      <c r="RUW204" s="25"/>
      <c r="RUX204" s="25"/>
      <c r="RUY204" s="25"/>
      <c r="RUZ204" s="25"/>
      <c r="RVA204" s="25"/>
      <c r="RVB204" s="25"/>
      <c r="RVC204" s="25"/>
      <c r="RVD204" s="25"/>
      <c r="RVE204" s="25"/>
      <c r="RVF204" s="25"/>
      <c r="RVG204" s="25"/>
      <c r="RVH204" s="25"/>
      <c r="RVI204" s="25"/>
      <c r="RVJ204" s="25"/>
      <c r="RVK204" s="25"/>
      <c r="RVL204" s="25"/>
      <c r="RVM204" s="25"/>
      <c r="RVN204" s="25"/>
      <c r="RVO204" s="25"/>
      <c r="RVP204" s="25"/>
      <c r="RVQ204" s="25"/>
      <c r="RVR204" s="25"/>
      <c r="RVS204" s="25"/>
      <c r="RVT204" s="25"/>
      <c r="RVU204" s="25"/>
      <c r="RVV204" s="25"/>
      <c r="RVW204" s="25"/>
      <c r="RVX204" s="25"/>
      <c r="RVY204" s="25"/>
      <c r="RVZ204" s="25"/>
      <c r="RWA204" s="25"/>
      <c r="RWB204" s="25"/>
      <c r="RWC204" s="25"/>
      <c r="RWD204" s="25"/>
      <c r="RWE204" s="25"/>
      <c r="RWF204" s="25"/>
      <c r="RWG204" s="25"/>
      <c r="RWH204" s="25"/>
      <c r="RWI204" s="25"/>
      <c r="RWJ204" s="25"/>
      <c r="RWK204" s="25"/>
      <c r="RWL204" s="25"/>
      <c r="RWM204" s="25"/>
      <c r="RWN204" s="25"/>
      <c r="RWO204" s="25"/>
      <c r="RWP204" s="25"/>
      <c r="RWQ204" s="25"/>
      <c r="RWR204" s="25"/>
      <c r="RWS204" s="25"/>
      <c r="RWT204" s="25"/>
      <c r="RWU204" s="25"/>
      <c r="RWV204" s="25"/>
      <c r="RWW204" s="25"/>
      <c r="RWX204" s="25"/>
      <c r="RWY204" s="25"/>
      <c r="RWZ204" s="25"/>
      <c r="RXA204" s="25"/>
      <c r="RXB204" s="25"/>
      <c r="RXC204" s="25"/>
      <c r="RXD204" s="25"/>
      <c r="RXE204" s="25"/>
      <c r="RXF204" s="25"/>
      <c r="RXG204" s="25"/>
      <c r="RXH204" s="25"/>
      <c r="RXI204" s="25"/>
      <c r="RXJ204" s="25"/>
      <c r="RXK204" s="25"/>
      <c r="RXL204" s="25"/>
      <c r="RXM204" s="25"/>
      <c r="RXN204" s="25"/>
      <c r="RXO204" s="25"/>
      <c r="RXP204" s="25"/>
      <c r="RXQ204" s="25"/>
      <c r="RXR204" s="25"/>
      <c r="RXS204" s="25"/>
      <c r="RXT204" s="25"/>
      <c r="RXU204" s="25"/>
      <c r="RXV204" s="25"/>
      <c r="RXW204" s="25"/>
      <c r="RXX204" s="25"/>
      <c r="RXY204" s="25"/>
      <c r="RXZ204" s="25"/>
      <c r="RYA204" s="25"/>
      <c r="RYB204" s="25"/>
      <c r="RYC204" s="25"/>
      <c r="RYD204" s="25"/>
      <c r="RYE204" s="25"/>
      <c r="RYF204" s="25"/>
      <c r="RYG204" s="25"/>
      <c r="RYH204" s="25"/>
      <c r="RYI204" s="25"/>
      <c r="RYJ204" s="25"/>
      <c r="RYK204" s="25"/>
      <c r="RYL204" s="25"/>
      <c r="RYM204" s="25"/>
      <c r="RYN204" s="25"/>
      <c r="RYO204" s="25"/>
      <c r="RYP204" s="25"/>
      <c r="RYQ204" s="25"/>
      <c r="RYR204" s="25"/>
      <c r="RYS204" s="25"/>
      <c r="RYT204" s="25"/>
      <c r="RYU204" s="25"/>
      <c r="RYV204" s="25"/>
      <c r="RYW204" s="25"/>
      <c r="RYX204" s="25"/>
      <c r="RYY204" s="25"/>
      <c r="RYZ204" s="25"/>
      <c r="RZA204" s="25"/>
      <c r="RZB204" s="25"/>
      <c r="RZC204" s="25"/>
      <c r="RZD204" s="25"/>
      <c r="RZE204" s="25"/>
      <c r="RZF204" s="25"/>
      <c r="RZG204" s="25"/>
      <c r="RZH204" s="25"/>
      <c r="RZI204" s="25"/>
      <c r="RZJ204" s="25"/>
      <c r="RZK204" s="25"/>
      <c r="RZL204" s="25"/>
      <c r="RZM204" s="25"/>
      <c r="RZN204" s="25"/>
      <c r="RZO204" s="25"/>
      <c r="RZP204" s="25"/>
      <c r="RZQ204" s="25"/>
      <c r="RZR204" s="25"/>
      <c r="RZS204" s="25"/>
      <c r="RZT204" s="25"/>
      <c r="RZU204" s="25"/>
      <c r="RZV204" s="25"/>
      <c r="RZW204" s="25"/>
      <c r="RZX204" s="25"/>
      <c r="RZY204" s="25"/>
      <c r="RZZ204" s="25"/>
      <c r="SAA204" s="25"/>
      <c r="SAB204" s="25"/>
      <c r="SAC204" s="25"/>
      <c r="SAD204" s="25"/>
      <c r="SAE204" s="25"/>
      <c r="SAF204" s="25"/>
      <c r="SAG204" s="25"/>
      <c r="SAH204" s="25"/>
      <c r="SAI204" s="25"/>
      <c r="SAJ204" s="25"/>
      <c r="SAK204" s="25"/>
      <c r="SAL204" s="25"/>
      <c r="SAM204" s="25"/>
      <c r="SAN204" s="25"/>
      <c r="SAO204" s="25"/>
      <c r="SAP204" s="25"/>
      <c r="SAQ204" s="25"/>
      <c r="SAR204" s="25"/>
      <c r="SAS204" s="25"/>
      <c r="SAT204" s="25"/>
      <c r="SAU204" s="25"/>
      <c r="SAV204" s="25"/>
      <c r="SAW204" s="25"/>
      <c r="SAX204" s="25"/>
      <c r="SAY204" s="25"/>
      <c r="SAZ204" s="25"/>
      <c r="SBA204" s="25"/>
      <c r="SBB204" s="25"/>
      <c r="SBC204" s="25"/>
      <c r="SBD204" s="25"/>
      <c r="SBE204" s="25"/>
      <c r="SBF204" s="25"/>
      <c r="SBG204" s="25"/>
      <c r="SBH204" s="25"/>
      <c r="SBI204" s="25"/>
      <c r="SBJ204" s="25"/>
      <c r="SBK204" s="25"/>
      <c r="SBL204" s="25"/>
      <c r="SBM204" s="25"/>
      <c r="SBN204" s="25"/>
      <c r="SBO204" s="25"/>
      <c r="SBP204" s="25"/>
      <c r="SBQ204" s="25"/>
      <c r="SBR204" s="25"/>
      <c r="SBS204" s="25"/>
      <c r="SBT204" s="25"/>
      <c r="SBU204" s="25"/>
      <c r="SBV204" s="25"/>
      <c r="SBW204" s="25"/>
      <c r="SBX204" s="25"/>
      <c r="SBY204" s="25"/>
      <c r="SBZ204" s="25"/>
      <c r="SCA204" s="25"/>
      <c r="SCB204" s="25"/>
      <c r="SCC204" s="25"/>
      <c r="SCD204" s="25"/>
      <c r="SCE204" s="25"/>
      <c r="SCF204" s="25"/>
      <c r="SCG204" s="25"/>
      <c r="SCH204" s="25"/>
      <c r="SCI204" s="25"/>
      <c r="SCJ204" s="25"/>
      <c r="SCK204" s="25"/>
      <c r="SCL204" s="25"/>
      <c r="SCM204" s="25"/>
      <c r="SCN204" s="25"/>
      <c r="SCO204" s="25"/>
      <c r="SCP204" s="25"/>
      <c r="SCQ204" s="25"/>
      <c r="SCR204" s="25"/>
      <c r="SCS204" s="25"/>
      <c r="SCT204" s="25"/>
      <c r="SCU204" s="25"/>
      <c r="SCV204" s="25"/>
      <c r="SCW204" s="25"/>
      <c r="SCX204" s="25"/>
      <c r="SCY204" s="25"/>
      <c r="SCZ204" s="25"/>
      <c r="SDA204" s="25"/>
      <c r="SDB204" s="25"/>
      <c r="SDC204" s="25"/>
      <c r="SDD204" s="25"/>
      <c r="SDE204" s="25"/>
      <c r="SDF204" s="25"/>
      <c r="SDG204" s="25"/>
      <c r="SDH204" s="25"/>
      <c r="SDI204" s="25"/>
      <c r="SDJ204" s="25"/>
      <c r="SDK204" s="25"/>
      <c r="SDL204" s="25"/>
      <c r="SDM204" s="25"/>
      <c r="SDN204" s="25"/>
      <c r="SDO204" s="25"/>
      <c r="SDP204" s="25"/>
      <c r="SDQ204" s="25"/>
      <c r="SDR204" s="25"/>
      <c r="SDS204" s="25"/>
      <c r="SDT204" s="25"/>
      <c r="SDU204" s="25"/>
      <c r="SDV204" s="25"/>
      <c r="SDW204" s="25"/>
      <c r="SDX204" s="25"/>
      <c r="SDY204" s="25"/>
      <c r="SDZ204" s="25"/>
      <c r="SEA204" s="25"/>
      <c r="SEB204" s="25"/>
      <c r="SEC204" s="25"/>
      <c r="SED204" s="25"/>
      <c r="SEE204" s="25"/>
      <c r="SEF204" s="25"/>
      <c r="SEG204" s="25"/>
      <c r="SEH204" s="25"/>
      <c r="SEI204" s="25"/>
      <c r="SEJ204" s="25"/>
      <c r="SEK204" s="25"/>
      <c r="SEL204" s="25"/>
      <c r="SEM204" s="25"/>
      <c r="SEN204" s="25"/>
      <c r="SEO204" s="25"/>
      <c r="SEP204" s="25"/>
      <c r="SEQ204" s="25"/>
      <c r="SER204" s="25"/>
      <c r="SES204" s="25"/>
      <c r="SET204" s="25"/>
      <c r="SEU204" s="25"/>
      <c r="SEV204" s="25"/>
      <c r="SEW204" s="25"/>
      <c r="SEX204" s="25"/>
      <c r="SEY204" s="25"/>
      <c r="SEZ204" s="25"/>
      <c r="SFA204" s="25"/>
      <c r="SFB204" s="25"/>
      <c r="SFC204" s="25"/>
      <c r="SFD204" s="25"/>
      <c r="SFE204" s="25"/>
      <c r="SFF204" s="25"/>
      <c r="SFG204" s="25"/>
      <c r="SFH204" s="25"/>
      <c r="SFI204" s="25"/>
      <c r="SFJ204" s="25"/>
      <c r="SFK204" s="25"/>
      <c r="SFL204" s="25"/>
      <c r="SFM204" s="25"/>
      <c r="SFN204" s="25"/>
      <c r="SFO204" s="25"/>
      <c r="SFP204" s="25"/>
      <c r="SFQ204" s="25"/>
      <c r="SFR204" s="25"/>
      <c r="SFS204" s="25"/>
      <c r="SFT204" s="25"/>
      <c r="SFU204" s="25"/>
      <c r="SFV204" s="25"/>
      <c r="SFW204" s="25"/>
      <c r="SFX204" s="25"/>
      <c r="SFY204" s="25"/>
      <c r="SFZ204" s="25"/>
      <c r="SGA204" s="25"/>
      <c r="SGB204" s="25"/>
      <c r="SGC204" s="25"/>
      <c r="SGD204" s="25"/>
      <c r="SGE204" s="25"/>
      <c r="SGF204" s="25"/>
      <c r="SGG204" s="25"/>
      <c r="SGH204" s="25"/>
      <c r="SGI204" s="25"/>
      <c r="SGJ204" s="25"/>
      <c r="SGK204" s="25"/>
      <c r="SGL204" s="25"/>
      <c r="SGM204" s="25"/>
      <c r="SGN204" s="25"/>
      <c r="SGO204" s="25"/>
      <c r="SGP204" s="25"/>
      <c r="SGQ204" s="25"/>
      <c r="SGR204" s="25"/>
      <c r="SGS204" s="25"/>
      <c r="SGT204" s="25"/>
      <c r="SGU204" s="25"/>
      <c r="SGV204" s="25"/>
      <c r="SGW204" s="25"/>
      <c r="SGX204" s="25"/>
      <c r="SGY204" s="25"/>
      <c r="SGZ204" s="25"/>
      <c r="SHA204" s="25"/>
      <c r="SHB204" s="25"/>
      <c r="SHC204" s="25"/>
      <c r="SHD204" s="25"/>
      <c r="SHE204" s="25"/>
      <c r="SHF204" s="25"/>
      <c r="SHG204" s="25"/>
      <c r="SHH204" s="25"/>
      <c r="SHI204" s="25"/>
      <c r="SHJ204" s="25"/>
      <c r="SHK204" s="25"/>
      <c r="SHL204" s="25"/>
      <c r="SHM204" s="25"/>
      <c r="SHN204" s="25"/>
      <c r="SHO204" s="25"/>
      <c r="SHP204" s="25"/>
      <c r="SHQ204" s="25"/>
      <c r="SHR204" s="25"/>
      <c r="SHS204" s="25"/>
      <c r="SHT204" s="25"/>
      <c r="SHU204" s="25"/>
      <c r="SHV204" s="25"/>
      <c r="SHW204" s="25"/>
      <c r="SHX204" s="25"/>
      <c r="SHY204" s="25"/>
      <c r="SHZ204" s="25"/>
      <c r="SIA204" s="25"/>
      <c r="SIB204" s="25"/>
      <c r="SIC204" s="25"/>
      <c r="SID204" s="25"/>
      <c r="SIE204" s="25"/>
      <c r="SIF204" s="25"/>
      <c r="SIG204" s="25"/>
      <c r="SIH204" s="25"/>
      <c r="SII204" s="25"/>
      <c r="SIJ204" s="25"/>
      <c r="SIK204" s="25"/>
      <c r="SIL204" s="25"/>
      <c r="SIM204" s="25"/>
      <c r="SIN204" s="25"/>
      <c r="SIO204" s="25"/>
      <c r="SIP204" s="25"/>
      <c r="SIQ204" s="25"/>
      <c r="SIR204" s="25"/>
      <c r="SIS204" s="25"/>
      <c r="SIT204" s="25"/>
      <c r="SIU204" s="25"/>
      <c r="SIV204" s="25"/>
      <c r="SIW204" s="25"/>
      <c r="SIX204" s="25"/>
      <c r="SIY204" s="25"/>
      <c r="SIZ204" s="25"/>
      <c r="SJA204" s="25"/>
      <c r="SJB204" s="25"/>
      <c r="SJC204" s="25"/>
      <c r="SJD204" s="25"/>
      <c r="SJE204" s="25"/>
      <c r="SJF204" s="25"/>
      <c r="SJG204" s="25"/>
      <c r="SJH204" s="25"/>
      <c r="SJI204" s="25"/>
      <c r="SJJ204" s="25"/>
      <c r="SJK204" s="25"/>
      <c r="SJL204" s="25"/>
      <c r="SJM204" s="25"/>
      <c r="SJN204" s="25"/>
      <c r="SJO204" s="25"/>
      <c r="SJP204" s="25"/>
      <c r="SJQ204" s="25"/>
      <c r="SJR204" s="25"/>
      <c r="SJS204" s="25"/>
      <c r="SJT204" s="25"/>
      <c r="SJU204" s="25"/>
      <c r="SJV204" s="25"/>
      <c r="SJW204" s="25"/>
      <c r="SJX204" s="25"/>
      <c r="SJY204" s="25"/>
      <c r="SJZ204" s="25"/>
      <c r="SKA204" s="25"/>
      <c r="SKB204" s="25"/>
      <c r="SKC204" s="25"/>
      <c r="SKD204" s="25"/>
      <c r="SKE204" s="25"/>
      <c r="SKF204" s="25"/>
      <c r="SKG204" s="25"/>
      <c r="SKH204" s="25"/>
      <c r="SKI204" s="25"/>
      <c r="SKJ204" s="25"/>
      <c r="SKK204" s="25"/>
      <c r="SKL204" s="25"/>
      <c r="SKM204" s="25"/>
      <c r="SKN204" s="25"/>
      <c r="SKO204" s="25"/>
      <c r="SKP204" s="25"/>
      <c r="SKQ204" s="25"/>
      <c r="SKR204" s="25"/>
      <c r="SKS204" s="25"/>
      <c r="SKT204" s="25"/>
      <c r="SKU204" s="25"/>
      <c r="SKV204" s="25"/>
      <c r="SKW204" s="25"/>
      <c r="SKX204" s="25"/>
      <c r="SKY204" s="25"/>
      <c r="SKZ204" s="25"/>
      <c r="SLA204" s="25"/>
      <c r="SLB204" s="25"/>
      <c r="SLC204" s="25"/>
      <c r="SLD204" s="25"/>
      <c r="SLE204" s="25"/>
      <c r="SLF204" s="25"/>
      <c r="SLG204" s="25"/>
      <c r="SLH204" s="25"/>
      <c r="SLI204" s="25"/>
      <c r="SLJ204" s="25"/>
      <c r="SLK204" s="25"/>
      <c r="SLL204" s="25"/>
      <c r="SLM204" s="25"/>
      <c r="SLN204" s="25"/>
      <c r="SLO204" s="25"/>
      <c r="SLP204" s="25"/>
      <c r="SLQ204" s="25"/>
      <c r="SLR204" s="25"/>
      <c r="SLS204" s="25"/>
      <c r="SLT204" s="25"/>
      <c r="SLU204" s="25"/>
      <c r="SLV204" s="25"/>
      <c r="SLW204" s="25"/>
      <c r="SLX204" s="25"/>
      <c r="SLY204" s="25"/>
      <c r="SLZ204" s="25"/>
      <c r="SMA204" s="25"/>
      <c r="SMB204" s="25"/>
      <c r="SMC204" s="25"/>
      <c r="SMD204" s="25"/>
      <c r="SME204" s="25"/>
      <c r="SMF204" s="25"/>
      <c r="SMG204" s="25"/>
      <c r="SMH204" s="25"/>
      <c r="SMI204" s="25"/>
      <c r="SMJ204" s="25"/>
      <c r="SMK204" s="25"/>
      <c r="SML204" s="25"/>
      <c r="SMM204" s="25"/>
      <c r="SMN204" s="25"/>
      <c r="SMO204" s="25"/>
      <c r="SMP204" s="25"/>
      <c r="SMQ204" s="25"/>
      <c r="SMR204" s="25"/>
      <c r="SMS204" s="25"/>
      <c r="SMT204" s="25"/>
      <c r="SMU204" s="25"/>
      <c r="SMV204" s="25"/>
      <c r="SMW204" s="25"/>
      <c r="SMX204" s="25"/>
      <c r="SMY204" s="25"/>
      <c r="SMZ204" s="25"/>
      <c r="SNA204" s="25"/>
      <c r="SNB204" s="25"/>
      <c r="SNC204" s="25"/>
      <c r="SND204" s="25"/>
      <c r="SNE204" s="25"/>
      <c r="SNF204" s="25"/>
      <c r="SNG204" s="25"/>
      <c r="SNH204" s="25"/>
      <c r="SNI204" s="25"/>
      <c r="SNJ204" s="25"/>
      <c r="SNK204" s="25"/>
      <c r="SNL204" s="25"/>
      <c r="SNM204" s="25"/>
      <c r="SNN204" s="25"/>
      <c r="SNO204" s="25"/>
      <c r="SNP204" s="25"/>
      <c r="SNQ204" s="25"/>
      <c r="SNR204" s="25"/>
      <c r="SNS204" s="25"/>
      <c r="SNT204" s="25"/>
      <c r="SNU204" s="25"/>
      <c r="SNV204" s="25"/>
      <c r="SNW204" s="25"/>
      <c r="SNX204" s="25"/>
      <c r="SNY204" s="25"/>
      <c r="SNZ204" s="25"/>
      <c r="SOA204" s="25"/>
      <c r="SOB204" s="25"/>
      <c r="SOC204" s="25"/>
      <c r="SOD204" s="25"/>
      <c r="SOE204" s="25"/>
      <c r="SOF204" s="25"/>
      <c r="SOG204" s="25"/>
      <c r="SOH204" s="25"/>
      <c r="SOI204" s="25"/>
      <c r="SOJ204" s="25"/>
      <c r="SOK204" s="25"/>
      <c r="SOL204" s="25"/>
      <c r="SOM204" s="25"/>
      <c r="SON204" s="25"/>
      <c r="SOO204" s="25"/>
      <c r="SOP204" s="25"/>
      <c r="SOQ204" s="25"/>
      <c r="SOR204" s="25"/>
      <c r="SOS204" s="25"/>
      <c r="SOT204" s="25"/>
      <c r="SOU204" s="25"/>
      <c r="SOV204" s="25"/>
      <c r="SOW204" s="25"/>
      <c r="SOX204" s="25"/>
      <c r="SOY204" s="25"/>
      <c r="SOZ204" s="25"/>
      <c r="SPA204" s="25"/>
      <c r="SPB204" s="25"/>
      <c r="SPC204" s="25"/>
      <c r="SPD204" s="25"/>
      <c r="SPE204" s="25"/>
      <c r="SPF204" s="25"/>
      <c r="SPG204" s="25"/>
      <c r="SPH204" s="25"/>
      <c r="SPI204" s="25"/>
      <c r="SPJ204" s="25"/>
      <c r="SPK204" s="25"/>
      <c r="SPL204" s="25"/>
      <c r="SPM204" s="25"/>
      <c r="SPN204" s="25"/>
      <c r="SPO204" s="25"/>
      <c r="SPP204" s="25"/>
      <c r="SPQ204" s="25"/>
      <c r="SPR204" s="25"/>
      <c r="SPS204" s="25"/>
      <c r="SPT204" s="25"/>
      <c r="SPU204" s="25"/>
      <c r="SPV204" s="25"/>
      <c r="SPW204" s="25"/>
      <c r="SPX204" s="25"/>
      <c r="SPY204" s="25"/>
      <c r="SPZ204" s="25"/>
      <c r="SQA204" s="25"/>
      <c r="SQB204" s="25"/>
      <c r="SQC204" s="25"/>
      <c r="SQD204" s="25"/>
      <c r="SQE204" s="25"/>
      <c r="SQF204" s="25"/>
      <c r="SQG204" s="25"/>
      <c r="SQH204" s="25"/>
      <c r="SQI204" s="25"/>
      <c r="SQJ204" s="25"/>
      <c r="SQK204" s="25"/>
      <c r="SQL204" s="25"/>
      <c r="SQM204" s="25"/>
      <c r="SQN204" s="25"/>
      <c r="SQO204" s="25"/>
      <c r="SQP204" s="25"/>
      <c r="SQQ204" s="25"/>
      <c r="SQR204" s="25"/>
      <c r="SQS204" s="25"/>
      <c r="SQT204" s="25"/>
      <c r="SQU204" s="25"/>
      <c r="SQV204" s="25"/>
      <c r="SQW204" s="25"/>
      <c r="SQX204" s="25"/>
      <c r="SQY204" s="25"/>
      <c r="SQZ204" s="25"/>
      <c r="SRA204" s="25"/>
      <c r="SRB204" s="25"/>
      <c r="SRC204" s="25"/>
      <c r="SRD204" s="25"/>
      <c r="SRE204" s="25"/>
      <c r="SRF204" s="25"/>
      <c r="SRG204" s="25"/>
      <c r="SRH204" s="25"/>
      <c r="SRI204" s="25"/>
      <c r="SRJ204" s="25"/>
      <c r="SRK204" s="25"/>
      <c r="SRL204" s="25"/>
      <c r="SRM204" s="25"/>
      <c r="SRN204" s="25"/>
      <c r="SRO204" s="25"/>
      <c r="SRP204" s="25"/>
      <c r="SRQ204" s="25"/>
      <c r="SRR204" s="25"/>
      <c r="SRS204" s="25"/>
      <c r="SRT204" s="25"/>
      <c r="SRU204" s="25"/>
      <c r="SRV204" s="25"/>
      <c r="SRW204" s="25"/>
      <c r="SRX204" s="25"/>
      <c r="SRY204" s="25"/>
      <c r="SRZ204" s="25"/>
      <c r="SSA204" s="25"/>
      <c r="SSB204" s="25"/>
      <c r="SSC204" s="25"/>
      <c r="SSD204" s="25"/>
      <c r="SSE204" s="25"/>
      <c r="SSF204" s="25"/>
      <c r="SSG204" s="25"/>
      <c r="SSH204" s="25"/>
      <c r="SSI204" s="25"/>
      <c r="SSJ204" s="25"/>
      <c r="SSK204" s="25"/>
      <c r="SSL204" s="25"/>
      <c r="SSM204" s="25"/>
      <c r="SSN204" s="25"/>
      <c r="SSO204" s="25"/>
      <c r="SSP204" s="25"/>
      <c r="SSQ204" s="25"/>
      <c r="SSR204" s="25"/>
      <c r="SSS204" s="25"/>
      <c r="SST204" s="25"/>
      <c r="SSU204" s="25"/>
      <c r="SSV204" s="25"/>
      <c r="SSW204" s="25"/>
      <c r="SSX204" s="25"/>
      <c r="SSY204" s="25"/>
      <c r="SSZ204" s="25"/>
      <c r="STA204" s="25"/>
      <c r="STB204" s="25"/>
      <c r="STC204" s="25"/>
      <c r="STD204" s="25"/>
      <c r="STE204" s="25"/>
      <c r="STF204" s="25"/>
      <c r="STG204" s="25"/>
      <c r="STH204" s="25"/>
      <c r="STI204" s="25"/>
      <c r="STJ204" s="25"/>
      <c r="STK204" s="25"/>
      <c r="STL204" s="25"/>
      <c r="STM204" s="25"/>
      <c r="STN204" s="25"/>
      <c r="STO204" s="25"/>
      <c r="STP204" s="25"/>
      <c r="STQ204" s="25"/>
      <c r="STR204" s="25"/>
      <c r="STS204" s="25"/>
      <c r="STT204" s="25"/>
      <c r="STU204" s="25"/>
      <c r="STV204" s="25"/>
      <c r="STW204" s="25"/>
      <c r="STX204" s="25"/>
      <c r="STY204" s="25"/>
      <c r="STZ204" s="25"/>
      <c r="SUA204" s="25"/>
      <c r="SUB204" s="25"/>
      <c r="SUC204" s="25"/>
      <c r="SUD204" s="25"/>
      <c r="SUE204" s="25"/>
      <c r="SUF204" s="25"/>
      <c r="SUG204" s="25"/>
      <c r="SUH204" s="25"/>
      <c r="SUI204" s="25"/>
      <c r="SUJ204" s="25"/>
      <c r="SUK204" s="25"/>
      <c r="SUL204" s="25"/>
      <c r="SUM204" s="25"/>
      <c r="SUN204" s="25"/>
      <c r="SUO204" s="25"/>
      <c r="SUP204" s="25"/>
      <c r="SUQ204" s="25"/>
      <c r="SUR204" s="25"/>
      <c r="SUS204" s="25"/>
      <c r="SUT204" s="25"/>
      <c r="SUU204" s="25"/>
      <c r="SUV204" s="25"/>
      <c r="SUW204" s="25"/>
      <c r="SUX204" s="25"/>
      <c r="SUY204" s="25"/>
      <c r="SUZ204" s="25"/>
      <c r="SVA204" s="25"/>
      <c r="SVB204" s="25"/>
      <c r="SVC204" s="25"/>
      <c r="SVD204" s="25"/>
      <c r="SVE204" s="25"/>
      <c r="SVF204" s="25"/>
      <c r="SVG204" s="25"/>
      <c r="SVH204" s="25"/>
      <c r="SVI204" s="25"/>
      <c r="SVJ204" s="25"/>
      <c r="SVK204" s="25"/>
      <c r="SVL204" s="25"/>
      <c r="SVM204" s="25"/>
      <c r="SVN204" s="25"/>
      <c r="SVO204" s="25"/>
      <c r="SVP204" s="25"/>
      <c r="SVQ204" s="25"/>
      <c r="SVR204" s="25"/>
      <c r="SVS204" s="25"/>
      <c r="SVT204" s="25"/>
      <c r="SVU204" s="25"/>
      <c r="SVV204" s="25"/>
      <c r="SVW204" s="25"/>
      <c r="SVX204" s="25"/>
      <c r="SVY204" s="25"/>
      <c r="SVZ204" s="25"/>
      <c r="SWA204" s="25"/>
      <c r="SWB204" s="25"/>
      <c r="SWC204" s="25"/>
      <c r="SWD204" s="25"/>
      <c r="SWE204" s="25"/>
      <c r="SWF204" s="25"/>
      <c r="SWG204" s="25"/>
      <c r="SWH204" s="25"/>
      <c r="SWI204" s="25"/>
      <c r="SWJ204" s="25"/>
      <c r="SWK204" s="25"/>
      <c r="SWL204" s="25"/>
      <c r="SWM204" s="25"/>
      <c r="SWN204" s="25"/>
      <c r="SWO204" s="25"/>
      <c r="SWP204" s="25"/>
      <c r="SWQ204" s="25"/>
      <c r="SWR204" s="25"/>
      <c r="SWS204" s="25"/>
      <c r="SWT204" s="25"/>
      <c r="SWU204" s="25"/>
      <c r="SWV204" s="25"/>
      <c r="SWW204" s="25"/>
      <c r="SWX204" s="25"/>
      <c r="SWY204" s="25"/>
      <c r="SWZ204" s="25"/>
      <c r="SXA204" s="25"/>
      <c r="SXB204" s="25"/>
      <c r="SXC204" s="25"/>
      <c r="SXD204" s="25"/>
      <c r="SXE204" s="25"/>
      <c r="SXF204" s="25"/>
      <c r="SXG204" s="25"/>
      <c r="SXH204" s="25"/>
      <c r="SXI204" s="25"/>
      <c r="SXJ204" s="25"/>
      <c r="SXK204" s="25"/>
      <c r="SXL204" s="25"/>
      <c r="SXM204" s="25"/>
      <c r="SXN204" s="25"/>
      <c r="SXO204" s="25"/>
      <c r="SXP204" s="25"/>
      <c r="SXQ204" s="25"/>
      <c r="SXR204" s="25"/>
      <c r="SXS204" s="25"/>
      <c r="SXT204" s="25"/>
      <c r="SXU204" s="25"/>
      <c r="SXV204" s="25"/>
      <c r="SXW204" s="25"/>
      <c r="SXX204" s="25"/>
      <c r="SXY204" s="25"/>
      <c r="SXZ204" s="25"/>
      <c r="SYA204" s="25"/>
      <c r="SYB204" s="25"/>
      <c r="SYC204" s="25"/>
      <c r="SYD204" s="25"/>
      <c r="SYE204" s="25"/>
      <c r="SYF204" s="25"/>
      <c r="SYG204" s="25"/>
      <c r="SYH204" s="25"/>
      <c r="SYI204" s="25"/>
      <c r="SYJ204" s="25"/>
      <c r="SYK204" s="25"/>
      <c r="SYL204" s="25"/>
      <c r="SYM204" s="25"/>
      <c r="SYN204" s="25"/>
      <c r="SYO204" s="25"/>
      <c r="SYP204" s="25"/>
      <c r="SYQ204" s="25"/>
      <c r="SYR204" s="25"/>
      <c r="SYS204" s="25"/>
      <c r="SYT204" s="25"/>
      <c r="SYU204" s="25"/>
      <c r="SYV204" s="25"/>
      <c r="SYW204" s="25"/>
      <c r="SYX204" s="25"/>
      <c r="SYY204" s="25"/>
      <c r="SYZ204" s="25"/>
      <c r="SZA204" s="25"/>
      <c r="SZB204" s="25"/>
      <c r="SZC204" s="25"/>
      <c r="SZD204" s="25"/>
      <c r="SZE204" s="25"/>
      <c r="SZF204" s="25"/>
      <c r="SZG204" s="25"/>
      <c r="SZH204" s="25"/>
      <c r="SZI204" s="25"/>
      <c r="SZJ204" s="25"/>
      <c r="SZK204" s="25"/>
      <c r="SZL204" s="25"/>
      <c r="SZM204" s="25"/>
      <c r="SZN204" s="25"/>
      <c r="SZO204" s="25"/>
      <c r="SZP204" s="25"/>
      <c r="SZQ204" s="25"/>
      <c r="SZR204" s="25"/>
      <c r="SZS204" s="25"/>
      <c r="SZT204" s="25"/>
      <c r="SZU204" s="25"/>
      <c r="SZV204" s="25"/>
      <c r="SZW204" s="25"/>
      <c r="SZX204" s="25"/>
      <c r="SZY204" s="25"/>
      <c r="SZZ204" s="25"/>
      <c r="TAA204" s="25"/>
      <c r="TAB204" s="25"/>
      <c r="TAC204" s="25"/>
      <c r="TAD204" s="25"/>
      <c r="TAE204" s="25"/>
      <c r="TAF204" s="25"/>
      <c r="TAG204" s="25"/>
      <c r="TAH204" s="25"/>
      <c r="TAI204" s="25"/>
      <c r="TAJ204" s="25"/>
      <c r="TAK204" s="25"/>
      <c r="TAL204" s="25"/>
      <c r="TAM204" s="25"/>
      <c r="TAN204" s="25"/>
      <c r="TAO204" s="25"/>
      <c r="TAP204" s="25"/>
      <c r="TAQ204" s="25"/>
      <c r="TAR204" s="25"/>
      <c r="TAS204" s="25"/>
      <c r="TAT204" s="25"/>
      <c r="TAU204" s="25"/>
      <c r="TAV204" s="25"/>
      <c r="TAW204" s="25"/>
      <c r="TAX204" s="25"/>
      <c r="TAY204" s="25"/>
      <c r="TAZ204" s="25"/>
      <c r="TBA204" s="25"/>
      <c r="TBB204" s="25"/>
      <c r="TBC204" s="25"/>
      <c r="TBD204" s="25"/>
      <c r="TBE204" s="25"/>
      <c r="TBF204" s="25"/>
      <c r="TBG204" s="25"/>
      <c r="TBH204" s="25"/>
      <c r="TBI204" s="25"/>
      <c r="TBJ204" s="25"/>
      <c r="TBK204" s="25"/>
      <c r="TBL204" s="25"/>
      <c r="TBM204" s="25"/>
      <c r="TBN204" s="25"/>
      <c r="TBO204" s="25"/>
      <c r="TBP204" s="25"/>
      <c r="TBQ204" s="25"/>
      <c r="TBR204" s="25"/>
      <c r="TBS204" s="25"/>
      <c r="TBT204" s="25"/>
      <c r="TBU204" s="25"/>
      <c r="TBV204" s="25"/>
      <c r="TBW204" s="25"/>
      <c r="TBX204" s="25"/>
      <c r="TBY204" s="25"/>
      <c r="TBZ204" s="25"/>
      <c r="TCA204" s="25"/>
      <c r="TCB204" s="25"/>
      <c r="TCC204" s="25"/>
      <c r="TCD204" s="25"/>
      <c r="TCE204" s="25"/>
      <c r="TCF204" s="25"/>
      <c r="TCG204" s="25"/>
      <c r="TCH204" s="25"/>
      <c r="TCI204" s="25"/>
      <c r="TCJ204" s="25"/>
      <c r="TCK204" s="25"/>
      <c r="TCL204" s="25"/>
      <c r="TCM204" s="25"/>
      <c r="TCN204" s="25"/>
      <c r="TCO204" s="25"/>
      <c r="TCP204" s="25"/>
      <c r="TCQ204" s="25"/>
      <c r="TCR204" s="25"/>
      <c r="TCS204" s="25"/>
      <c r="TCT204" s="25"/>
      <c r="TCU204" s="25"/>
      <c r="TCV204" s="25"/>
      <c r="TCW204" s="25"/>
      <c r="TCX204" s="25"/>
      <c r="TCY204" s="25"/>
      <c r="TCZ204" s="25"/>
      <c r="TDA204" s="25"/>
      <c r="TDB204" s="25"/>
      <c r="TDC204" s="25"/>
      <c r="TDD204" s="25"/>
      <c r="TDE204" s="25"/>
      <c r="TDF204" s="25"/>
      <c r="TDG204" s="25"/>
      <c r="TDH204" s="25"/>
      <c r="TDI204" s="25"/>
      <c r="TDJ204" s="25"/>
      <c r="TDK204" s="25"/>
      <c r="TDL204" s="25"/>
      <c r="TDM204" s="25"/>
      <c r="TDN204" s="25"/>
      <c r="TDO204" s="25"/>
      <c r="TDP204" s="25"/>
      <c r="TDQ204" s="25"/>
      <c r="TDR204" s="25"/>
      <c r="TDS204" s="25"/>
      <c r="TDT204" s="25"/>
      <c r="TDU204" s="25"/>
      <c r="TDV204" s="25"/>
      <c r="TDW204" s="25"/>
      <c r="TDX204" s="25"/>
      <c r="TDY204" s="25"/>
      <c r="TDZ204" s="25"/>
      <c r="TEA204" s="25"/>
      <c r="TEB204" s="25"/>
      <c r="TEC204" s="25"/>
      <c r="TED204" s="25"/>
      <c r="TEE204" s="25"/>
      <c r="TEF204" s="25"/>
      <c r="TEG204" s="25"/>
      <c r="TEH204" s="25"/>
      <c r="TEI204" s="25"/>
      <c r="TEJ204" s="25"/>
      <c r="TEK204" s="25"/>
      <c r="TEL204" s="25"/>
      <c r="TEM204" s="25"/>
      <c r="TEN204" s="25"/>
      <c r="TEO204" s="25"/>
      <c r="TEP204" s="25"/>
      <c r="TEQ204" s="25"/>
      <c r="TER204" s="25"/>
      <c r="TES204" s="25"/>
      <c r="TET204" s="25"/>
      <c r="TEU204" s="25"/>
      <c r="TEV204" s="25"/>
      <c r="TEW204" s="25"/>
      <c r="TEX204" s="25"/>
      <c r="TEY204" s="25"/>
      <c r="TEZ204" s="25"/>
      <c r="TFA204" s="25"/>
      <c r="TFB204" s="25"/>
      <c r="TFC204" s="25"/>
      <c r="TFD204" s="25"/>
      <c r="TFE204" s="25"/>
      <c r="TFF204" s="25"/>
      <c r="TFG204" s="25"/>
      <c r="TFH204" s="25"/>
      <c r="TFI204" s="25"/>
      <c r="TFJ204" s="25"/>
      <c r="TFK204" s="25"/>
      <c r="TFL204" s="25"/>
      <c r="TFM204" s="25"/>
      <c r="TFN204" s="25"/>
      <c r="TFO204" s="25"/>
      <c r="TFP204" s="25"/>
      <c r="TFQ204" s="25"/>
      <c r="TFR204" s="25"/>
      <c r="TFS204" s="25"/>
      <c r="TFT204" s="25"/>
      <c r="TFU204" s="25"/>
      <c r="TFV204" s="25"/>
      <c r="TFW204" s="25"/>
      <c r="TFX204" s="25"/>
      <c r="TFY204" s="25"/>
      <c r="TFZ204" s="25"/>
      <c r="TGA204" s="25"/>
      <c r="TGB204" s="25"/>
      <c r="TGC204" s="25"/>
      <c r="TGD204" s="25"/>
      <c r="TGE204" s="25"/>
      <c r="TGF204" s="25"/>
      <c r="TGG204" s="25"/>
      <c r="TGH204" s="25"/>
      <c r="TGI204" s="25"/>
      <c r="TGJ204" s="25"/>
      <c r="TGK204" s="25"/>
      <c r="TGL204" s="25"/>
      <c r="TGM204" s="25"/>
      <c r="TGN204" s="25"/>
      <c r="TGO204" s="25"/>
      <c r="TGP204" s="25"/>
      <c r="TGQ204" s="25"/>
      <c r="TGR204" s="25"/>
      <c r="TGS204" s="25"/>
      <c r="TGT204" s="25"/>
      <c r="TGU204" s="25"/>
      <c r="TGV204" s="25"/>
      <c r="TGW204" s="25"/>
      <c r="TGX204" s="25"/>
      <c r="TGY204" s="25"/>
      <c r="TGZ204" s="25"/>
      <c r="THA204" s="25"/>
      <c r="THB204" s="25"/>
      <c r="THC204" s="25"/>
      <c r="THD204" s="25"/>
      <c r="THE204" s="25"/>
      <c r="THF204" s="25"/>
      <c r="THG204" s="25"/>
      <c r="THH204" s="25"/>
      <c r="THI204" s="25"/>
      <c r="THJ204" s="25"/>
      <c r="THK204" s="25"/>
      <c r="THL204" s="25"/>
      <c r="THM204" s="25"/>
      <c r="THN204" s="25"/>
      <c r="THO204" s="25"/>
      <c r="THP204" s="25"/>
      <c r="THQ204" s="25"/>
      <c r="THR204" s="25"/>
      <c r="THS204" s="25"/>
      <c r="THT204" s="25"/>
      <c r="THU204" s="25"/>
      <c r="THV204" s="25"/>
      <c r="THW204" s="25"/>
      <c r="THX204" s="25"/>
      <c r="THY204" s="25"/>
      <c r="THZ204" s="25"/>
      <c r="TIA204" s="25"/>
      <c r="TIB204" s="25"/>
      <c r="TIC204" s="25"/>
      <c r="TID204" s="25"/>
      <c r="TIE204" s="25"/>
      <c r="TIF204" s="25"/>
      <c r="TIG204" s="25"/>
      <c r="TIH204" s="25"/>
      <c r="TII204" s="25"/>
      <c r="TIJ204" s="25"/>
      <c r="TIK204" s="25"/>
      <c r="TIL204" s="25"/>
      <c r="TIM204" s="25"/>
      <c r="TIN204" s="25"/>
      <c r="TIO204" s="25"/>
      <c r="TIP204" s="25"/>
      <c r="TIQ204" s="25"/>
      <c r="TIR204" s="25"/>
      <c r="TIS204" s="25"/>
      <c r="TIT204" s="25"/>
      <c r="TIU204" s="25"/>
      <c r="TIV204" s="25"/>
      <c r="TIW204" s="25"/>
      <c r="TIX204" s="25"/>
      <c r="TIY204" s="25"/>
      <c r="TIZ204" s="25"/>
      <c r="TJA204" s="25"/>
      <c r="TJB204" s="25"/>
      <c r="TJC204" s="25"/>
      <c r="TJD204" s="25"/>
      <c r="TJE204" s="25"/>
      <c r="TJF204" s="25"/>
      <c r="TJG204" s="25"/>
      <c r="TJH204" s="25"/>
      <c r="TJI204" s="25"/>
      <c r="TJJ204" s="25"/>
      <c r="TJK204" s="25"/>
      <c r="TJL204" s="25"/>
      <c r="TJM204" s="25"/>
      <c r="TJN204" s="25"/>
      <c r="TJO204" s="25"/>
      <c r="TJP204" s="25"/>
      <c r="TJQ204" s="25"/>
      <c r="TJR204" s="25"/>
      <c r="TJS204" s="25"/>
      <c r="TJT204" s="25"/>
      <c r="TJU204" s="25"/>
      <c r="TJV204" s="25"/>
      <c r="TJW204" s="25"/>
      <c r="TJX204" s="25"/>
      <c r="TJY204" s="25"/>
      <c r="TJZ204" s="25"/>
      <c r="TKA204" s="25"/>
      <c r="TKB204" s="25"/>
      <c r="TKC204" s="25"/>
      <c r="TKD204" s="25"/>
      <c r="TKE204" s="25"/>
      <c r="TKF204" s="25"/>
      <c r="TKG204" s="25"/>
      <c r="TKH204" s="25"/>
      <c r="TKI204" s="25"/>
      <c r="TKJ204" s="25"/>
      <c r="TKK204" s="25"/>
      <c r="TKL204" s="25"/>
      <c r="TKM204" s="25"/>
      <c r="TKN204" s="25"/>
      <c r="TKO204" s="25"/>
      <c r="TKP204" s="25"/>
      <c r="TKQ204" s="25"/>
      <c r="TKR204" s="25"/>
      <c r="TKS204" s="25"/>
      <c r="TKT204" s="25"/>
      <c r="TKU204" s="25"/>
      <c r="TKV204" s="25"/>
      <c r="TKW204" s="25"/>
      <c r="TKX204" s="25"/>
      <c r="TKY204" s="25"/>
      <c r="TKZ204" s="25"/>
      <c r="TLA204" s="25"/>
      <c r="TLB204" s="25"/>
      <c r="TLC204" s="25"/>
      <c r="TLD204" s="25"/>
      <c r="TLE204" s="25"/>
      <c r="TLF204" s="25"/>
      <c r="TLG204" s="25"/>
      <c r="TLH204" s="25"/>
      <c r="TLI204" s="25"/>
      <c r="TLJ204" s="25"/>
      <c r="TLK204" s="25"/>
      <c r="TLL204" s="25"/>
      <c r="TLM204" s="25"/>
      <c r="TLN204" s="25"/>
      <c r="TLO204" s="25"/>
      <c r="TLP204" s="25"/>
      <c r="TLQ204" s="25"/>
      <c r="TLR204" s="25"/>
      <c r="TLS204" s="25"/>
      <c r="TLT204" s="25"/>
      <c r="TLU204" s="25"/>
      <c r="TLV204" s="25"/>
      <c r="TLW204" s="25"/>
      <c r="TLX204" s="25"/>
      <c r="TLY204" s="25"/>
      <c r="TLZ204" s="25"/>
      <c r="TMA204" s="25"/>
      <c r="TMB204" s="25"/>
      <c r="TMC204" s="25"/>
      <c r="TMD204" s="25"/>
      <c r="TME204" s="25"/>
      <c r="TMF204" s="25"/>
      <c r="TMG204" s="25"/>
      <c r="TMH204" s="25"/>
      <c r="TMI204" s="25"/>
      <c r="TMJ204" s="25"/>
      <c r="TMK204" s="25"/>
      <c r="TML204" s="25"/>
      <c r="TMM204" s="25"/>
      <c r="TMN204" s="25"/>
      <c r="TMO204" s="25"/>
      <c r="TMP204" s="25"/>
      <c r="TMQ204" s="25"/>
      <c r="TMR204" s="25"/>
      <c r="TMS204" s="25"/>
      <c r="TMT204" s="25"/>
      <c r="TMU204" s="25"/>
      <c r="TMV204" s="25"/>
      <c r="TMW204" s="25"/>
      <c r="TMX204" s="25"/>
      <c r="TMY204" s="25"/>
      <c r="TMZ204" s="25"/>
      <c r="TNA204" s="25"/>
      <c r="TNB204" s="25"/>
      <c r="TNC204" s="25"/>
      <c r="TND204" s="25"/>
      <c r="TNE204" s="25"/>
      <c r="TNF204" s="25"/>
      <c r="TNG204" s="25"/>
      <c r="TNH204" s="25"/>
      <c r="TNI204" s="25"/>
      <c r="TNJ204" s="25"/>
      <c r="TNK204" s="25"/>
      <c r="TNL204" s="25"/>
      <c r="TNM204" s="25"/>
      <c r="TNN204" s="25"/>
      <c r="TNO204" s="25"/>
      <c r="TNP204" s="25"/>
      <c r="TNQ204" s="25"/>
      <c r="TNR204" s="25"/>
      <c r="TNS204" s="25"/>
      <c r="TNT204" s="25"/>
      <c r="TNU204" s="25"/>
      <c r="TNV204" s="25"/>
      <c r="TNW204" s="25"/>
      <c r="TNX204" s="25"/>
      <c r="TNY204" s="25"/>
      <c r="TNZ204" s="25"/>
      <c r="TOA204" s="25"/>
      <c r="TOB204" s="25"/>
      <c r="TOC204" s="25"/>
      <c r="TOD204" s="25"/>
      <c r="TOE204" s="25"/>
      <c r="TOF204" s="25"/>
      <c r="TOG204" s="25"/>
      <c r="TOH204" s="25"/>
      <c r="TOI204" s="25"/>
      <c r="TOJ204" s="25"/>
      <c r="TOK204" s="25"/>
      <c r="TOL204" s="25"/>
      <c r="TOM204" s="25"/>
      <c r="TON204" s="25"/>
      <c r="TOO204" s="25"/>
      <c r="TOP204" s="25"/>
      <c r="TOQ204" s="25"/>
      <c r="TOR204" s="25"/>
      <c r="TOS204" s="25"/>
      <c r="TOT204" s="25"/>
      <c r="TOU204" s="25"/>
      <c r="TOV204" s="25"/>
      <c r="TOW204" s="25"/>
      <c r="TOX204" s="25"/>
      <c r="TOY204" s="25"/>
      <c r="TOZ204" s="25"/>
      <c r="TPA204" s="25"/>
      <c r="TPB204" s="25"/>
      <c r="TPC204" s="25"/>
      <c r="TPD204" s="25"/>
      <c r="TPE204" s="25"/>
      <c r="TPF204" s="25"/>
      <c r="TPG204" s="25"/>
      <c r="TPH204" s="25"/>
      <c r="TPI204" s="25"/>
      <c r="TPJ204" s="25"/>
      <c r="TPK204" s="25"/>
      <c r="TPL204" s="25"/>
      <c r="TPM204" s="25"/>
      <c r="TPN204" s="25"/>
      <c r="TPO204" s="25"/>
      <c r="TPP204" s="25"/>
      <c r="TPQ204" s="25"/>
      <c r="TPR204" s="25"/>
      <c r="TPS204" s="25"/>
      <c r="TPT204" s="25"/>
      <c r="TPU204" s="25"/>
      <c r="TPV204" s="25"/>
      <c r="TPW204" s="25"/>
      <c r="TPX204" s="25"/>
      <c r="TPY204" s="25"/>
      <c r="TPZ204" s="25"/>
      <c r="TQA204" s="25"/>
      <c r="TQB204" s="25"/>
      <c r="TQC204" s="25"/>
      <c r="TQD204" s="25"/>
      <c r="TQE204" s="25"/>
      <c r="TQF204" s="25"/>
      <c r="TQG204" s="25"/>
      <c r="TQH204" s="25"/>
      <c r="TQI204" s="25"/>
      <c r="TQJ204" s="25"/>
      <c r="TQK204" s="25"/>
      <c r="TQL204" s="25"/>
      <c r="TQM204" s="25"/>
      <c r="TQN204" s="25"/>
      <c r="TQO204" s="25"/>
      <c r="TQP204" s="25"/>
      <c r="TQQ204" s="25"/>
      <c r="TQR204" s="25"/>
      <c r="TQS204" s="25"/>
      <c r="TQT204" s="25"/>
      <c r="TQU204" s="25"/>
      <c r="TQV204" s="25"/>
      <c r="TQW204" s="25"/>
      <c r="TQX204" s="25"/>
      <c r="TQY204" s="25"/>
      <c r="TQZ204" s="25"/>
      <c r="TRA204" s="25"/>
      <c r="TRB204" s="25"/>
      <c r="TRC204" s="25"/>
      <c r="TRD204" s="25"/>
      <c r="TRE204" s="25"/>
      <c r="TRF204" s="25"/>
      <c r="TRG204" s="25"/>
      <c r="TRH204" s="25"/>
      <c r="TRI204" s="25"/>
      <c r="TRJ204" s="25"/>
      <c r="TRK204" s="25"/>
      <c r="TRL204" s="25"/>
      <c r="TRM204" s="25"/>
      <c r="TRN204" s="25"/>
      <c r="TRO204" s="25"/>
      <c r="TRP204" s="25"/>
      <c r="TRQ204" s="25"/>
      <c r="TRR204" s="25"/>
      <c r="TRS204" s="25"/>
      <c r="TRT204" s="25"/>
      <c r="TRU204" s="25"/>
      <c r="TRV204" s="25"/>
      <c r="TRW204" s="25"/>
      <c r="TRX204" s="25"/>
      <c r="TRY204" s="25"/>
      <c r="TRZ204" s="25"/>
      <c r="TSA204" s="25"/>
      <c r="TSB204" s="25"/>
      <c r="TSC204" s="25"/>
      <c r="TSD204" s="25"/>
      <c r="TSE204" s="25"/>
      <c r="TSF204" s="25"/>
      <c r="TSG204" s="25"/>
      <c r="TSH204" s="25"/>
      <c r="TSI204" s="25"/>
      <c r="TSJ204" s="25"/>
      <c r="TSK204" s="25"/>
      <c r="TSL204" s="25"/>
      <c r="TSM204" s="25"/>
      <c r="TSN204" s="25"/>
      <c r="TSO204" s="25"/>
      <c r="TSP204" s="25"/>
      <c r="TSQ204" s="25"/>
      <c r="TSR204" s="25"/>
      <c r="TSS204" s="25"/>
      <c r="TST204" s="25"/>
      <c r="TSU204" s="25"/>
      <c r="TSV204" s="25"/>
      <c r="TSW204" s="25"/>
      <c r="TSX204" s="25"/>
      <c r="TSY204" s="25"/>
      <c r="TSZ204" s="25"/>
      <c r="TTA204" s="25"/>
      <c r="TTB204" s="25"/>
      <c r="TTC204" s="25"/>
      <c r="TTD204" s="25"/>
      <c r="TTE204" s="25"/>
      <c r="TTF204" s="25"/>
      <c r="TTG204" s="25"/>
      <c r="TTH204" s="25"/>
      <c r="TTI204" s="25"/>
      <c r="TTJ204" s="25"/>
      <c r="TTK204" s="25"/>
      <c r="TTL204" s="25"/>
      <c r="TTM204" s="25"/>
      <c r="TTN204" s="25"/>
      <c r="TTO204" s="25"/>
      <c r="TTP204" s="25"/>
      <c r="TTQ204" s="25"/>
      <c r="TTR204" s="25"/>
      <c r="TTS204" s="25"/>
      <c r="TTT204" s="25"/>
      <c r="TTU204" s="25"/>
      <c r="TTV204" s="25"/>
      <c r="TTW204" s="25"/>
      <c r="TTX204" s="25"/>
      <c r="TTY204" s="25"/>
      <c r="TTZ204" s="25"/>
      <c r="TUA204" s="25"/>
      <c r="TUB204" s="25"/>
      <c r="TUC204" s="25"/>
      <c r="TUD204" s="25"/>
      <c r="TUE204" s="25"/>
      <c r="TUF204" s="25"/>
      <c r="TUG204" s="25"/>
      <c r="TUH204" s="25"/>
      <c r="TUI204" s="25"/>
      <c r="TUJ204" s="25"/>
      <c r="TUK204" s="25"/>
      <c r="TUL204" s="25"/>
      <c r="TUM204" s="25"/>
      <c r="TUN204" s="25"/>
      <c r="TUO204" s="25"/>
      <c r="TUP204" s="25"/>
      <c r="TUQ204" s="25"/>
      <c r="TUR204" s="25"/>
      <c r="TUS204" s="25"/>
      <c r="TUT204" s="25"/>
      <c r="TUU204" s="25"/>
      <c r="TUV204" s="25"/>
      <c r="TUW204" s="25"/>
      <c r="TUX204" s="25"/>
      <c r="TUY204" s="25"/>
      <c r="TUZ204" s="25"/>
      <c r="TVA204" s="25"/>
      <c r="TVB204" s="25"/>
      <c r="TVC204" s="25"/>
      <c r="TVD204" s="25"/>
      <c r="TVE204" s="25"/>
      <c r="TVF204" s="25"/>
      <c r="TVG204" s="25"/>
      <c r="TVH204" s="25"/>
      <c r="TVI204" s="25"/>
      <c r="TVJ204" s="25"/>
      <c r="TVK204" s="25"/>
      <c r="TVL204" s="25"/>
      <c r="TVM204" s="25"/>
      <c r="TVN204" s="25"/>
      <c r="TVO204" s="25"/>
      <c r="TVP204" s="25"/>
      <c r="TVQ204" s="25"/>
      <c r="TVR204" s="25"/>
      <c r="TVS204" s="25"/>
      <c r="TVT204" s="25"/>
      <c r="TVU204" s="25"/>
      <c r="TVV204" s="25"/>
      <c r="TVW204" s="25"/>
      <c r="TVX204" s="25"/>
      <c r="TVY204" s="25"/>
      <c r="TVZ204" s="25"/>
      <c r="TWA204" s="25"/>
      <c r="TWB204" s="25"/>
      <c r="TWC204" s="25"/>
      <c r="TWD204" s="25"/>
      <c r="TWE204" s="25"/>
      <c r="TWF204" s="25"/>
      <c r="TWG204" s="25"/>
      <c r="TWH204" s="25"/>
      <c r="TWI204" s="25"/>
      <c r="TWJ204" s="25"/>
      <c r="TWK204" s="25"/>
      <c r="TWL204" s="25"/>
      <c r="TWM204" s="25"/>
      <c r="TWN204" s="25"/>
      <c r="TWO204" s="25"/>
      <c r="TWP204" s="25"/>
      <c r="TWQ204" s="25"/>
      <c r="TWR204" s="25"/>
      <c r="TWS204" s="25"/>
      <c r="TWT204" s="25"/>
      <c r="TWU204" s="25"/>
      <c r="TWV204" s="25"/>
      <c r="TWW204" s="25"/>
      <c r="TWX204" s="25"/>
      <c r="TWY204" s="25"/>
      <c r="TWZ204" s="25"/>
      <c r="TXA204" s="25"/>
      <c r="TXB204" s="25"/>
      <c r="TXC204" s="25"/>
      <c r="TXD204" s="25"/>
      <c r="TXE204" s="25"/>
      <c r="TXF204" s="25"/>
      <c r="TXG204" s="25"/>
      <c r="TXH204" s="25"/>
      <c r="TXI204" s="25"/>
      <c r="TXJ204" s="25"/>
      <c r="TXK204" s="25"/>
      <c r="TXL204" s="25"/>
      <c r="TXM204" s="25"/>
      <c r="TXN204" s="25"/>
      <c r="TXO204" s="25"/>
      <c r="TXP204" s="25"/>
      <c r="TXQ204" s="25"/>
      <c r="TXR204" s="25"/>
      <c r="TXS204" s="25"/>
      <c r="TXT204" s="25"/>
      <c r="TXU204" s="25"/>
      <c r="TXV204" s="25"/>
      <c r="TXW204" s="25"/>
      <c r="TXX204" s="25"/>
      <c r="TXY204" s="25"/>
      <c r="TXZ204" s="25"/>
      <c r="TYA204" s="25"/>
      <c r="TYB204" s="25"/>
      <c r="TYC204" s="25"/>
      <c r="TYD204" s="25"/>
      <c r="TYE204" s="25"/>
      <c r="TYF204" s="25"/>
      <c r="TYG204" s="25"/>
      <c r="TYH204" s="25"/>
      <c r="TYI204" s="25"/>
      <c r="TYJ204" s="25"/>
      <c r="TYK204" s="25"/>
      <c r="TYL204" s="25"/>
      <c r="TYM204" s="25"/>
      <c r="TYN204" s="25"/>
      <c r="TYO204" s="25"/>
      <c r="TYP204" s="25"/>
      <c r="TYQ204" s="25"/>
      <c r="TYR204" s="25"/>
      <c r="TYS204" s="25"/>
      <c r="TYT204" s="25"/>
      <c r="TYU204" s="25"/>
      <c r="TYV204" s="25"/>
      <c r="TYW204" s="25"/>
      <c r="TYX204" s="25"/>
      <c r="TYY204" s="25"/>
      <c r="TYZ204" s="25"/>
      <c r="TZA204" s="25"/>
      <c r="TZB204" s="25"/>
      <c r="TZC204" s="25"/>
      <c r="TZD204" s="25"/>
      <c r="TZE204" s="25"/>
      <c r="TZF204" s="25"/>
      <c r="TZG204" s="25"/>
      <c r="TZH204" s="25"/>
      <c r="TZI204" s="25"/>
      <c r="TZJ204" s="25"/>
      <c r="TZK204" s="25"/>
      <c r="TZL204" s="25"/>
      <c r="TZM204" s="25"/>
      <c r="TZN204" s="25"/>
      <c r="TZO204" s="25"/>
      <c r="TZP204" s="25"/>
      <c r="TZQ204" s="25"/>
      <c r="TZR204" s="25"/>
      <c r="TZS204" s="25"/>
      <c r="TZT204" s="25"/>
      <c r="TZU204" s="25"/>
      <c r="TZV204" s="25"/>
      <c r="TZW204" s="25"/>
      <c r="TZX204" s="25"/>
      <c r="TZY204" s="25"/>
      <c r="TZZ204" s="25"/>
      <c r="UAA204" s="25"/>
      <c r="UAB204" s="25"/>
      <c r="UAC204" s="25"/>
      <c r="UAD204" s="25"/>
      <c r="UAE204" s="25"/>
      <c r="UAF204" s="25"/>
      <c r="UAG204" s="25"/>
      <c r="UAH204" s="25"/>
      <c r="UAI204" s="25"/>
      <c r="UAJ204" s="25"/>
      <c r="UAK204" s="25"/>
      <c r="UAL204" s="25"/>
      <c r="UAM204" s="25"/>
      <c r="UAN204" s="25"/>
      <c r="UAO204" s="25"/>
      <c r="UAP204" s="25"/>
      <c r="UAQ204" s="25"/>
      <c r="UAR204" s="25"/>
      <c r="UAS204" s="25"/>
      <c r="UAT204" s="25"/>
      <c r="UAU204" s="25"/>
      <c r="UAV204" s="25"/>
      <c r="UAW204" s="25"/>
      <c r="UAX204" s="25"/>
      <c r="UAY204" s="25"/>
      <c r="UAZ204" s="25"/>
      <c r="UBA204" s="25"/>
      <c r="UBB204" s="25"/>
      <c r="UBC204" s="25"/>
      <c r="UBD204" s="25"/>
      <c r="UBE204" s="25"/>
      <c r="UBF204" s="25"/>
      <c r="UBG204" s="25"/>
      <c r="UBH204" s="25"/>
      <c r="UBI204" s="25"/>
      <c r="UBJ204" s="25"/>
      <c r="UBK204" s="25"/>
      <c r="UBL204" s="25"/>
      <c r="UBM204" s="25"/>
      <c r="UBN204" s="25"/>
      <c r="UBO204" s="25"/>
      <c r="UBP204" s="25"/>
      <c r="UBQ204" s="25"/>
      <c r="UBR204" s="25"/>
      <c r="UBS204" s="25"/>
      <c r="UBT204" s="25"/>
      <c r="UBU204" s="25"/>
      <c r="UBV204" s="25"/>
      <c r="UBW204" s="25"/>
      <c r="UBX204" s="25"/>
      <c r="UBY204" s="25"/>
      <c r="UBZ204" s="25"/>
      <c r="UCA204" s="25"/>
      <c r="UCB204" s="25"/>
      <c r="UCC204" s="25"/>
      <c r="UCD204" s="25"/>
      <c r="UCE204" s="25"/>
      <c r="UCF204" s="25"/>
      <c r="UCG204" s="25"/>
      <c r="UCH204" s="25"/>
      <c r="UCI204" s="25"/>
      <c r="UCJ204" s="25"/>
      <c r="UCK204" s="25"/>
      <c r="UCL204" s="25"/>
      <c r="UCM204" s="25"/>
      <c r="UCN204" s="25"/>
      <c r="UCO204" s="25"/>
      <c r="UCP204" s="25"/>
      <c r="UCQ204" s="25"/>
      <c r="UCR204" s="25"/>
      <c r="UCS204" s="25"/>
      <c r="UCT204" s="25"/>
      <c r="UCU204" s="25"/>
      <c r="UCV204" s="25"/>
      <c r="UCW204" s="25"/>
      <c r="UCX204" s="25"/>
      <c r="UCY204" s="25"/>
      <c r="UCZ204" s="25"/>
      <c r="UDA204" s="25"/>
      <c r="UDB204" s="25"/>
      <c r="UDC204" s="25"/>
      <c r="UDD204" s="25"/>
      <c r="UDE204" s="25"/>
      <c r="UDF204" s="25"/>
      <c r="UDG204" s="25"/>
      <c r="UDH204" s="25"/>
      <c r="UDI204" s="25"/>
      <c r="UDJ204" s="25"/>
      <c r="UDK204" s="25"/>
      <c r="UDL204" s="25"/>
      <c r="UDM204" s="25"/>
      <c r="UDN204" s="25"/>
      <c r="UDO204" s="25"/>
      <c r="UDP204" s="25"/>
      <c r="UDQ204" s="25"/>
      <c r="UDR204" s="25"/>
      <c r="UDS204" s="25"/>
      <c r="UDT204" s="25"/>
      <c r="UDU204" s="25"/>
      <c r="UDV204" s="25"/>
      <c r="UDW204" s="25"/>
      <c r="UDX204" s="25"/>
      <c r="UDY204" s="25"/>
      <c r="UDZ204" s="25"/>
      <c r="UEA204" s="25"/>
      <c r="UEB204" s="25"/>
      <c r="UEC204" s="25"/>
      <c r="UED204" s="25"/>
      <c r="UEE204" s="25"/>
      <c r="UEF204" s="25"/>
      <c r="UEG204" s="25"/>
      <c r="UEH204" s="25"/>
      <c r="UEI204" s="25"/>
      <c r="UEJ204" s="25"/>
      <c r="UEK204" s="25"/>
      <c r="UEL204" s="25"/>
      <c r="UEM204" s="25"/>
      <c r="UEN204" s="25"/>
      <c r="UEO204" s="25"/>
      <c r="UEP204" s="25"/>
      <c r="UEQ204" s="25"/>
      <c r="UER204" s="25"/>
      <c r="UES204" s="25"/>
      <c r="UET204" s="25"/>
      <c r="UEU204" s="25"/>
      <c r="UEV204" s="25"/>
      <c r="UEW204" s="25"/>
      <c r="UEX204" s="25"/>
      <c r="UEY204" s="25"/>
      <c r="UEZ204" s="25"/>
      <c r="UFA204" s="25"/>
      <c r="UFB204" s="25"/>
      <c r="UFC204" s="25"/>
      <c r="UFD204" s="25"/>
      <c r="UFE204" s="25"/>
      <c r="UFF204" s="25"/>
      <c r="UFG204" s="25"/>
      <c r="UFH204" s="25"/>
      <c r="UFI204" s="25"/>
      <c r="UFJ204" s="25"/>
      <c r="UFK204" s="25"/>
      <c r="UFL204" s="25"/>
      <c r="UFM204" s="25"/>
      <c r="UFN204" s="25"/>
      <c r="UFO204" s="25"/>
      <c r="UFP204" s="25"/>
      <c r="UFQ204" s="25"/>
      <c r="UFR204" s="25"/>
      <c r="UFS204" s="25"/>
      <c r="UFT204" s="25"/>
      <c r="UFU204" s="25"/>
      <c r="UFV204" s="25"/>
      <c r="UFW204" s="25"/>
      <c r="UFX204" s="25"/>
      <c r="UFY204" s="25"/>
      <c r="UFZ204" s="25"/>
      <c r="UGA204" s="25"/>
      <c r="UGB204" s="25"/>
      <c r="UGC204" s="25"/>
      <c r="UGD204" s="25"/>
      <c r="UGE204" s="25"/>
      <c r="UGF204" s="25"/>
      <c r="UGG204" s="25"/>
      <c r="UGH204" s="25"/>
      <c r="UGI204" s="25"/>
      <c r="UGJ204" s="25"/>
      <c r="UGK204" s="25"/>
      <c r="UGL204" s="25"/>
      <c r="UGM204" s="25"/>
      <c r="UGN204" s="25"/>
      <c r="UGO204" s="25"/>
      <c r="UGP204" s="25"/>
      <c r="UGQ204" s="25"/>
      <c r="UGR204" s="25"/>
      <c r="UGS204" s="25"/>
      <c r="UGT204" s="25"/>
      <c r="UGU204" s="25"/>
      <c r="UGV204" s="25"/>
      <c r="UGW204" s="25"/>
      <c r="UGX204" s="25"/>
      <c r="UGY204" s="25"/>
      <c r="UGZ204" s="25"/>
      <c r="UHA204" s="25"/>
      <c r="UHB204" s="25"/>
      <c r="UHC204" s="25"/>
      <c r="UHD204" s="25"/>
      <c r="UHE204" s="25"/>
      <c r="UHF204" s="25"/>
      <c r="UHG204" s="25"/>
      <c r="UHH204" s="25"/>
      <c r="UHI204" s="25"/>
      <c r="UHJ204" s="25"/>
      <c r="UHK204" s="25"/>
      <c r="UHL204" s="25"/>
      <c r="UHM204" s="25"/>
      <c r="UHN204" s="25"/>
      <c r="UHO204" s="25"/>
      <c r="UHP204" s="25"/>
      <c r="UHQ204" s="25"/>
      <c r="UHR204" s="25"/>
      <c r="UHS204" s="25"/>
      <c r="UHT204" s="25"/>
      <c r="UHU204" s="25"/>
      <c r="UHV204" s="25"/>
      <c r="UHW204" s="25"/>
      <c r="UHX204" s="25"/>
      <c r="UHY204" s="25"/>
      <c r="UHZ204" s="25"/>
      <c r="UIA204" s="25"/>
      <c r="UIB204" s="25"/>
      <c r="UIC204" s="25"/>
      <c r="UID204" s="25"/>
      <c r="UIE204" s="25"/>
      <c r="UIF204" s="25"/>
      <c r="UIG204" s="25"/>
      <c r="UIH204" s="25"/>
      <c r="UII204" s="25"/>
      <c r="UIJ204" s="25"/>
      <c r="UIK204" s="25"/>
      <c r="UIL204" s="25"/>
      <c r="UIM204" s="25"/>
      <c r="UIN204" s="25"/>
      <c r="UIO204" s="25"/>
      <c r="UIP204" s="25"/>
      <c r="UIQ204" s="25"/>
      <c r="UIR204" s="25"/>
      <c r="UIS204" s="25"/>
      <c r="UIT204" s="25"/>
      <c r="UIU204" s="25"/>
      <c r="UIV204" s="25"/>
      <c r="UIW204" s="25"/>
      <c r="UIX204" s="25"/>
      <c r="UIY204" s="25"/>
      <c r="UIZ204" s="25"/>
      <c r="UJA204" s="25"/>
      <c r="UJB204" s="25"/>
      <c r="UJC204" s="25"/>
      <c r="UJD204" s="25"/>
      <c r="UJE204" s="25"/>
      <c r="UJF204" s="25"/>
      <c r="UJG204" s="25"/>
      <c r="UJH204" s="25"/>
      <c r="UJI204" s="25"/>
      <c r="UJJ204" s="25"/>
      <c r="UJK204" s="25"/>
      <c r="UJL204" s="25"/>
      <c r="UJM204" s="25"/>
      <c r="UJN204" s="25"/>
      <c r="UJO204" s="25"/>
      <c r="UJP204" s="25"/>
      <c r="UJQ204" s="25"/>
      <c r="UJR204" s="25"/>
      <c r="UJS204" s="25"/>
      <c r="UJT204" s="25"/>
      <c r="UJU204" s="25"/>
      <c r="UJV204" s="25"/>
      <c r="UJW204" s="25"/>
      <c r="UJX204" s="25"/>
      <c r="UJY204" s="25"/>
      <c r="UJZ204" s="25"/>
      <c r="UKA204" s="25"/>
      <c r="UKB204" s="25"/>
      <c r="UKC204" s="25"/>
      <c r="UKD204" s="25"/>
      <c r="UKE204" s="25"/>
      <c r="UKF204" s="25"/>
      <c r="UKG204" s="25"/>
      <c r="UKH204" s="25"/>
      <c r="UKI204" s="25"/>
      <c r="UKJ204" s="25"/>
      <c r="UKK204" s="25"/>
      <c r="UKL204" s="25"/>
      <c r="UKM204" s="25"/>
      <c r="UKN204" s="25"/>
      <c r="UKO204" s="25"/>
      <c r="UKP204" s="25"/>
      <c r="UKQ204" s="25"/>
      <c r="UKR204" s="25"/>
      <c r="UKS204" s="25"/>
      <c r="UKT204" s="25"/>
      <c r="UKU204" s="25"/>
      <c r="UKV204" s="25"/>
      <c r="UKW204" s="25"/>
      <c r="UKX204" s="25"/>
      <c r="UKY204" s="25"/>
      <c r="UKZ204" s="25"/>
      <c r="ULA204" s="25"/>
      <c r="ULB204" s="25"/>
      <c r="ULC204" s="25"/>
      <c r="ULD204" s="25"/>
      <c r="ULE204" s="25"/>
      <c r="ULF204" s="25"/>
      <c r="ULG204" s="25"/>
      <c r="ULH204" s="25"/>
      <c r="ULI204" s="25"/>
      <c r="ULJ204" s="25"/>
      <c r="ULK204" s="25"/>
      <c r="ULL204" s="25"/>
      <c r="ULM204" s="25"/>
      <c r="ULN204" s="25"/>
      <c r="ULO204" s="25"/>
      <c r="ULP204" s="25"/>
      <c r="ULQ204" s="25"/>
      <c r="ULR204" s="25"/>
      <c r="ULS204" s="25"/>
      <c r="ULT204" s="25"/>
      <c r="ULU204" s="25"/>
      <c r="ULV204" s="25"/>
      <c r="ULW204" s="25"/>
      <c r="ULX204" s="25"/>
      <c r="ULY204" s="25"/>
      <c r="ULZ204" s="25"/>
      <c r="UMA204" s="25"/>
      <c r="UMB204" s="25"/>
      <c r="UMC204" s="25"/>
      <c r="UMD204" s="25"/>
      <c r="UME204" s="25"/>
      <c r="UMF204" s="25"/>
      <c r="UMG204" s="25"/>
      <c r="UMH204" s="25"/>
      <c r="UMI204" s="25"/>
      <c r="UMJ204" s="25"/>
      <c r="UMK204" s="25"/>
      <c r="UML204" s="25"/>
      <c r="UMM204" s="25"/>
      <c r="UMN204" s="25"/>
      <c r="UMO204" s="25"/>
      <c r="UMP204" s="25"/>
      <c r="UMQ204" s="25"/>
      <c r="UMR204" s="25"/>
      <c r="UMS204" s="25"/>
      <c r="UMT204" s="25"/>
      <c r="UMU204" s="25"/>
      <c r="UMV204" s="25"/>
      <c r="UMW204" s="25"/>
      <c r="UMX204" s="25"/>
      <c r="UMY204" s="25"/>
      <c r="UMZ204" s="25"/>
      <c r="UNA204" s="25"/>
      <c r="UNB204" s="25"/>
      <c r="UNC204" s="25"/>
      <c r="UND204" s="25"/>
      <c r="UNE204" s="25"/>
      <c r="UNF204" s="25"/>
      <c r="UNG204" s="25"/>
      <c r="UNH204" s="25"/>
      <c r="UNI204" s="25"/>
      <c r="UNJ204" s="25"/>
      <c r="UNK204" s="25"/>
      <c r="UNL204" s="25"/>
      <c r="UNM204" s="25"/>
      <c r="UNN204" s="25"/>
      <c r="UNO204" s="25"/>
      <c r="UNP204" s="25"/>
      <c r="UNQ204" s="25"/>
      <c r="UNR204" s="25"/>
      <c r="UNS204" s="25"/>
      <c r="UNT204" s="25"/>
      <c r="UNU204" s="25"/>
      <c r="UNV204" s="25"/>
      <c r="UNW204" s="25"/>
      <c r="UNX204" s="25"/>
      <c r="UNY204" s="25"/>
      <c r="UNZ204" s="25"/>
      <c r="UOA204" s="25"/>
      <c r="UOB204" s="25"/>
      <c r="UOC204" s="25"/>
      <c r="UOD204" s="25"/>
      <c r="UOE204" s="25"/>
      <c r="UOF204" s="25"/>
      <c r="UOG204" s="25"/>
      <c r="UOH204" s="25"/>
      <c r="UOI204" s="25"/>
      <c r="UOJ204" s="25"/>
      <c r="UOK204" s="25"/>
      <c r="UOL204" s="25"/>
      <c r="UOM204" s="25"/>
      <c r="UON204" s="25"/>
      <c r="UOO204" s="25"/>
      <c r="UOP204" s="25"/>
      <c r="UOQ204" s="25"/>
      <c r="UOR204" s="25"/>
      <c r="UOS204" s="25"/>
      <c r="UOT204" s="25"/>
      <c r="UOU204" s="25"/>
      <c r="UOV204" s="25"/>
      <c r="UOW204" s="25"/>
      <c r="UOX204" s="25"/>
      <c r="UOY204" s="25"/>
      <c r="UOZ204" s="25"/>
      <c r="UPA204" s="25"/>
      <c r="UPB204" s="25"/>
      <c r="UPC204" s="25"/>
      <c r="UPD204" s="25"/>
      <c r="UPE204" s="25"/>
      <c r="UPF204" s="25"/>
      <c r="UPG204" s="25"/>
      <c r="UPH204" s="25"/>
      <c r="UPI204" s="25"/>
      <c r="UPJ204" s="25"/>
      <c r="UPK204" s="25"/>
      <c r="UPL204" s="25"/>
      <c r="UPM204" s="25"/>
      <c r="UPN204" s="25"/>
      <c r="UPO204" s="25"/>
      <c r="UPP204" s="25"/>
      <c r="UPQ204" s="25"/>
      <c r="UPR204" s="25"/>
      <c r="UPS204" s="25"/>
      <c r="UPT204" s="25"/>
      <c r="UPU204" s="25"/>
      <c r="UPV204" s="25"/>
      <c r="UPW204" s="25"/>
      <c r="UPX204" s="25"/>
      <c r="UPY204" s="25"/>
      <c r="UPZ204" s="25"/>
      <c r="UQA204" s="25"/>
      <c r="UQB204" s="25"/>
      <c r="UQC204" s="25"/>
      <c r="UQD204" s="25"/>
      <c r="UQE204" s="25"/>
      <c r="UQF204" s="25"/>
      <c r="UQG204" s="25"/>
      <c r="UQH204" s="25"/>
      <c r="UQI204" s="25"/>
      <c r="UQJ204" s="25"/>
      <c r="UQK204" s="25"/>
      <c r="UQL204" s="25"/>
      <c r="UQM204" s="25"/>
      <c r="UQN204" s="25"/>
      <c r="UQO204" s="25"/>
      <c r="UQP204" s="25"/>
      <c r="UQQ204" s="25"/>
      <c r="UQR204" s="25"/>
      <c r="UQS204" s="25"/>
      <c r="UQT204" s="25"/>
      <c r="UQU204" s="25"/>
      <c r="UQV204" s="25"/>
      <c r="UQW204" s="25"/>
      <c r="UQX204" s="25"/>
      <c r="UQY204" s="25"/>
      <c r="UQZ204" s="25"/>
      <c r="URA204" s="25"/>
      <c r="URB204" s="25"/>
      <c r="URC204" s="25"/>
      <c r="URD204" s="25"/>
      <c r="URE204" s="25"/>
      <c r="URF204" s="25"/>
      <c r="URG204" s="25"/>
      <c r="URH204" s="25"/>
      <c r="URI204" s="25"/>
      <c r="URJ204" s="25"/>
      <c r="URK204" s="25"/>
      <c r="URL204" s="25"/>
      <c r="URM204" s="25"/>
      <c r="URN204" s="25"/>
      <c r="URO204" s="25"/>
      <c r="URP204" s="25"/>
      <c r="URQ204" s="25"/>
      <c r="URR204" s="25"/>
      <c r="URS204" s="25"/>
      <c r="URT204" s="25"/>
      <c r="URU204" s="25"/>
      <c r="URV204" s="25"/>
      <c r="URW204" s="25"/>
      <c r="URX204" s="25"/>
      <c r="URY204" s="25"/>
      <c r="URZ204" s="25"/>
      <c r="USA204" s="25"/>
      <c r="USB204" s="25"/>
      <c r="USC204" s="25"/>
      <c r="USD204" s="25"/>
      <c r="USE204" s="25"/>
      <c r="USF204" s="25"/>
      <c r="USG204" s="25"/>
      <c r="USH204" s="25"/>
      <c r="USI204" s="25"/>
      <c r="USJ204" s="25"/>
      <c r="USK204" s="25"/>
      <c r="USL204" s="25"/>
      <c r="USM204" s="25"/>
      <c r="USN204" s="25"/>
      <c r="USO204" s="25"/>
      <c r="USP204" s="25"/>
      <c r="USQ204" s="25"/>
      <c r="USR204" s="25"/>
      <c r="USS204" s="25"/>
      <c r="UST204" s="25"/>
      <c r="USU204" s="25"/>
      <c r="USV204" s="25"/>
      <c r="USW204" s="25"/>
      <c r="USX204" s="25"/>
      <c r="USY204" s="25"/>
      <c r="USZ204" s="25"/>
      <c r="UTA204" s="25"/>
      <c r="UTB204" s="25"/>
      <c r="UTC204" s="25"/>
      <c r="UTD204" s="25"/>
      <c r="UTE204" s="25"/>
      <c r="UTF204" s="25"/>
      <c r="UTG204" s="25"/>
      <c r="UTH204" s="25"/>
      <c r="UTI204" s="25"/>
      <c r="UTJ204" s="25"/>
      <c r="UTK204" s="25"/>
      <c r="UTL204" s="25"/>
      <c r="UTM204" s="25"/>
      <c r="UTN204" s="25"/>
      <c r="UTO204" s="25"/>
      <c r="UTP204" s="25"/>
      <c r="UTQ204" s="25"/>
      <c r="UTR204" s="25"/>
      <c r="UTS204" s="25"/>
      <c r="UTT204" s="25"/>
      <c r="UTU204" s="25"/>
      <c r="UTV204" s="25"/>
      <c r="UTW204" s="25"/>
      <c r="UTX204" s="25"/>
      <c r="UTY204" s="25"/>
      <c r="UTZ204" s="25"/>
      <c r="UUA204" s="25"/>
      <c r="UUB204" s="25"/>
      <c r="UUC204" s="25"/>
      <c r="UUD204" s="25"/>
      <c r="UUE204" s="25"/>
      <c r="UUF204" s="25"/>
      <c r="UUG204" s="25"/>
      <c r="UUH204" s="25"/>
      <c r="UUI204" s="25"/>
      <c r="UUJ204" s="25"/>
      <c r="UUK204" s="25"/>
      <c r="UUL204" s="25"/>
      <c r="UUM204" s="25"/>
      <c r="UUN204" s="25"/>
      <c r="UUO204" s="25"/>
      <c r="UUP204" s="25"/>
      <c r="UUQ204" s="25"/>
      <c r="UUR204" s="25"/>
      <c r="UUS204" s="25"/>
      <c r="UUT204" s="25"/>
      <c r="UUU204" s="25"/>
      <c r="UUV204" s="25"/>
      <c r="UUW204" s="25"/>
      <c r="UUX204" s="25"/>
      <c r="UUY204" s="25"/>
      <c r="UUZ204" s="25"/>
      <c r="UVA204" s="25"/>
      <c r="UVB204" s="25"/>
      <c r="UVC204" s="25"/>
      <c r="UVD204" s="25"/>
      <c r="UVE204" s="25"/>
      <c r="UVF204" s="25"/>
      <c r="UVG204" s="25"/>
      <c r="UVH204" s="25"/>
      <c r="UVI204" s="25"/>
      <c r="UVJ204" s="25"/>
      <c r="UVK204" s="25"/>
      <c r="UVL204" s="25"/>
      <c r="UVM204" s="25"/>
      <c r="UVN204" s="25"/>
      <c r="UVO204" s="25"/>
      <c r="UVP204" s="25"/>
      <c r="UVQ204" s="25"/>
      <c r="UVR204" s="25"/>
      <c r="UVS204" s="25"/>
      <c r="UVT204" s="25"/>
      <c r="UVU204" s="25"/>
      <c r="UVV204" s="25"/>
      <c r="UVW204" s="25"/>
      <c r="UVX204" s="25"/>
      <c r="UVY204" s="25"/>
      <c r="UVZ204" s="25"/>
      <c r="UWA204" s="25"/>
      <c r="UWB204" s="25"/>
      <c r="UWC204" s="25"/>
      <c r="UWD204" s="25"/>
      <c r="UWE204" s="25"/>
      <c r="UWF204" s="25"/>
      <c r="UWG204" s="25"/>
      <c r="UWH204" s="25"/>
      <c r="UWI204" s="25"/>
      <c r="UWJ204" s="25"/>
      <c r="UWK204" s="25"/>
      <c r="UWL204" s="25"/>
      <c r="UWM204" s="25"/>
      <c r="UWN204" s="25"/>
      <c r="UWO204" s="25"/>
      <c r="UWP204" s="25"/>
      <c r="UWQ204" s="25"/>
      <c r="UWR204" s="25"/>
      <c r="UWS204" s="25"/>
      <c r="UWT204" s="25"/>
      <c r="UWU204" s="25"/>
      <c r="UWV204" s="25"/>
      <c r="UWW204" s="25"/>
      <c r="UWX204" s="25"/>
      <c r="UWY204" s="25"/>
      <c r="UWZ204" s="25"/>
      <c r="UXA204" s="25"/>
      <c r="UXB204" s="25"/>
      <c r="UXC204" s="25"/>
      <c r="UXD204" s="25"/>
      <c r="UXE204" s="25"/>
      <c r="UXF204" s="25"/>
      <c r="UXG204" s="25"/>
      <c r="UXH204" s="25"/>
      <c r="UXI204" s="25"/>
      <c r="UXJ204" s="25"/>
      <c r="UXK204" s="25"/>
      <c r="UXL204" s="25"/>
      <c r="UXM204" s="25"/>
      <c r="UXN204" s="25"/>
      <c r="UXO204" s="25"/>
      <c r="UXP204" s="25"/>
      <c r="UXQ204" s="25"/>
      <c r="UXR204" s="25"/>
      <c r="UXS204" s="25"/>
      <c r="UXT204" s="25"/>
      <c r="UXU204" s="25"/>
      <c r="UXV204" s="25"/>
      <c r="UXW204" s="25"/>
      <c r="UXX204" s="25"/>
      <c r="UXY204" s="25"/>
      <c r="UXZ204" s="25"/>
      <c r="UYA204" s="25"/>
      <c r="UYB204" s="25"/>
      <c r="UYC204" s="25"/>
      <c r="UYD204" s="25"/>
      <c r="UYE204" s="25"/>
      <c r="UYF204" s="25"/>
      <c r="UYG204" s="25"/>
      <c r="UYH204" s="25"/>
      <c r="UYI204" s="25"/>
      <c r="UYJ204" s="25"/>
      <c r="UYK204" s="25"/>
      <c r="UYL204" s="25"/>
      <c r="UYM204" s="25"/>
      <c r="UYN204" s="25"/>
      <c r="UYO204" s="25"/>
      <c r="UYP204" s="25"/>
      <c r="UYQ204" s="25"/>
      <c r="UYR204" s="25"/>
      <c r="UYS204" s="25"/>
      <c r="UYT204" s="25"/>
      <c r="UYU204" s="25"/>
      <c r="UYV204" s="25"/>
      <c r="UYW204" s="25"/>
      <c r="UYX204" s="25"/>
      <c r="UYY204" s="25"/>
      <c r="UYZ204" s="25"/>
      <c r="UZA204" s="25"/>
      <c r="UZB204" s="25"/>
      <c r="UZC204" s="25"/>
      <c r="UZD204" s="25"/>
      <c r="UZE204" s="25"/>
      <c r="UZF204" s="25"/>
      <c r="UZG204" s="25"/>
      <c r="UZH204" s="25"/>
      <c r="UZI204" s="25"/>
      <c r="UZJ204" s="25"/>
      <c r="UZK204" s="25"/>
      <c r="UZL204" s="25"/>
      <c r="UZM204" s="25"/>
      <c r="UZN204" s="25"/>
      <c r="UZO204" s="25"/>
      <c r="UZP204" s="25"/>
      <c r="UZQ204" s="25"/>
      <c r="UZR204" s="25"/>
      <c r="UZS204" s="25"/>
      <c r="UZT204" s="25"/>
      <c r="UZU204" s="25"/>
      <c r="UZV204" s="25"/>
      <c r="UZW204" s="25"/>
      <c r="UZX204" s="25"/>
      <c r="UZY204" s="25"/>
      <c r="UZZ204" s="25"/>
      <c r="VAA204" s="25"/>
      <c r="VAB204" s="25"/>
      <c r="VAC204" s="25"/>
      <c r="VAD204" s="25"/>
      <c r="VAE204" s="25"/>
      <c r="VAF204" s="25"/>
      <c r="VAG204" s="25"/>
      <c r="VAH204" s="25"/>
      <c r="VAI204" s="25"/>
      <c r="VAJ204" s="25"/>
      <c r="VAK204" s="25"/>
      <c r="VAL204" s="25"/>
      <c r="VAM204" s="25"/>
      <c r="VAN204" s="25"/>
      <c r="VAO204" s="25"/>
      <c r="VAP204" s="25"/>
      <c r="VAQ204" s="25"/>
      <c r="VAR204" s="25"/>
      <c r="VAS204" s="25"/>
      <c r="VAT204" s="25"/>
      <c r="VAU204" s="25"/>
      <c r="VAV204" s="25"/>
      <c r="VAW204" s="25"/>
      <c r="VAX204" s="25"/>
      <c r="VAY204" s="25"/>
      <c r="VAZ204" s="25"/>
      <c r="VBA204" s="25"/>
      <c r="VBB204" s="25"/>
      <c r="VBC204" s="25"/>
      <c r="VBD204" s="25"/>
      <c r="VBE204" s="25"/>
      <c r="VBF204" s="25"/>
      <c r="VBG204" s="25"/>
      <c r="VBH204" s="25"/>
      <c r="VBI204" s="25"/>
      <c r="VBJ204" s="25"/>
      <c r="VBK204" s="25"/>
      <c r="VBL204" s="25"/>
      <c r="VBM204" s="25"/>
      <c r="VBN204" s="25"/>
      <c r="VBO204" s="25"/>
      <c r="VBP204" s="25"/>
      <c r="VBQ204" s="25"/>
      <c r="VBR204" s="25"/>
      <c r="VBS204" s="25"/>
      <c r="VBT204" s="25"/>
      <c r="VBU204" s="25"/>
      <c r="VBV204" s="25"/>
      <c r="VBW204" s="25"/>
      <c r="VBX204" s="25"/>
      <c r="VBY204" s="25"/>
      <c r="VBZ204" s="25"/>
      <c r="VCA204" s="25"/>
      <c r="VCB204" s="25"/>
      <c r="VCC204" s="25"/>
      <c r="VCD204" s="25"/>
      <c r="VCE204" s="25"/>
      <c r="VCF204" s="25"/>
      <c r="VCG204" s="25"/>
      <c r="VCH204" s="25"/>
      <c r="VCI204" s="25"/>
      <c r="VCJ204" s="25"/>
      <c r="VCK204" s="25"/>
      <c r="VCL204" s="25"/>
      <c r="VCM204" s="25"/>
      <c r="VCN204" s="25"/>
      <c r="VCO204" s="25"/>
      <c r="VCP204" s="25"/>
      <c r="VCQ204" s="25"/>
      <c r="VCR204" s="25"/>
      <c r="VCS204" s="25"/>
      <c r="VCT204" s="25"/>
      <c r="VCU204" s="25"/>
      <c r="VCV204" s="25"/>
      <c r="VCW204" s="25"/>
      <c r="VCX204" s="25"/>
      <c r="VCY204" s="25"/>
      <c r="VCZ204" s="25"/>
      <c r="VDA204" s="25"/>
      <c r="VDB204" s="25"/>
      <c r="VDC204" s="25"/>
      <c r="VDD204" s="25"/>
      <c r="VDE204" s="25"/>
      <c r="VDF204" s="25"/>
      <c r="VDG204" s="25"/>
      <c r="VDH204" s="25"/>
      <c r="VDI204" s="25"/>
      <c r="VDJ204" s="25"/>
      <c r="VDK204" s="25"/>
      <c r="VDL204" s="25"/>
      <c r="VDM204" s="25"/>
      <c r="VDN204" s="25"/>
      <c r="VDO204" s="25"/>
      <c r="VDP204" s="25"/>
      <c r="VDQ204" s="25"/>
      <c r="VDR204" s="25"/>
      <c r="VDS204" s="25"/>
      <c r="VDT204" s="25"/>
      <c r="VDU204" s="25"/>
      <c r="VDV204" s="25"/>
      <c r="VDW204" s="25"/>
      <c r="VDX204" s="25"/>
      <c r="VDY204" s="25"/>
      <c r="VDZ204" s="25"/>
      <c r="VEA204" s="25"/>
      <c r="VEB204" s="25"/>
      <c r="VEC204" s="25"/>
      <c r="VED204" s="25"/>
      <c r="VEE204" s="25"/>
      <c r="VEF204" s="25"/>
      <c r="VEG204" s="25"/>
      <c r="VEH204" s="25"/>
      <c r="VEI204" s="25"/>
      <c r="VEJ204" s="25"/>
      <c r="VEK204" s="25"/>
      <c r="VEL204" s="25"/>
      <c r="VEM204" s="25"/>
      <c r="VEN204" s="25"/>
      <c r="VEO204" s="25"/>
      <c r="VEP204" s="25"/>
      <c r="VEQ204" s="25"/>
      <c r="VER204" s="25"/>
      <c r="VES204" s="25"/>
      <c r="VET204" s="25"/>
      <c r="VEU204" s="25"/>
      <c r="VEV204" s="25"/>
      <c r="VEW204" s="25"/>
      <c r="VEX204" s="25"/>
      <c r="VEY204" s="25"/>
      <c r="VEZ204" s="25"/>
      <c r="VFA204" s="25"/>
      <c r="VFB204" s="25"/>
      <c r="VFC204" s="25"/>
      <c r="VFD204" s="25"/>
      <c r="VFE204" s="25"/>
      <c r="VFF204" s="25"/>
      <c r="VFG204" s="25"/>
      <c r="VFH204" s="25"/>
      <c r="VFI204" s="25"/>
      <c r="VFJ204" s="25"/>
      <c r="VFK204" s="25"/>
      <c r="VFL204" s="25"/>
      <c r="VFM204" s="25"/>
      <c r="VFN204" s="25"/>
      <c r="VFO204" s="25"/>
      <c r="VFP204" s="25"/>
      <c r="VFQ204" s="25"/>
      <c r="VFR204" s="25"/>
      <c r="VFS204" s="25"/>
      <c r="VFT204" s="25"/>
      <c r="VFU204" s="25"/>
      <c r="VFV204" s="25"/>
      <c r="VFW204" s="25"/>
      <c r="VFX204" s="25"/>
      <c r="VFY204" s="25"/>
      <c r="VFZ204" s="25"/>
      <c r="VGA204" s="25"/>
      <c r="VGB204" s="25"/>
      <c r="VGC204" s="25"/>
      <c r="VGD204" s="25"/>
      <c r="VGE204" s="25"/>
      <c r="VGF204" s="25"/>
      <c r="VGG204" s="25"/>
      <c r="VGH204" s="25"/>
      <c r="VGI204" s="25"/>
      <c r="VGJ204" s="25"/>
      <c r="VGK204" s="25"/>
      <c r="VGL204" s="25"/>
      <c r="VGM204" s="25"/>
      <c r="VGN204" s="25"/>
      <c r="VGO204" s="25"/>
      <c r="VGP204" s="25"/>
      <c r="VGQ204" s="25"/>
      <c r="VGR204" s="25"/>
      <c r="VGS204" s="25"/>
      <c r="VGT204" s="25"/>
      <c r="VGU204" s="25"/>
      <c r="VGV204" s="25"/>
      <c r="VGW204" s="25"/>
      <c r="VGX204" s="25"/>
      <c r="VGY204" s="25"/>
      <c r="VGZ204" s="25"/>
      <c r="VHA204" s="25"/>
      <c r="VHB204" s="25"/>
      <c r="VHC204" s="25"/>
      <c r="VHD204" s="25"/>
      <c r="VHE204" s="25"/>
      <c r="VHF204" s="25"/>
      <c r="VHG204" s="25"/>
      <c r="VHH204" s="25"/>
      <c r="VHI204" s="25"/>
      <c r="VHJ204" s="25"/>
      <c r="VHK204" s="25"/>
      <c r="VHL204" s="25"/>
      <c r="VHM204" s="25"/>
      <c r="VHN204" s="25"/>
      <c r="VHO204" s="25"/>
      <c r="VHP204" s="25"/>
      <c r="VHQ204" s="25"/>
      <c r="VHR204" s="25"/>
      <c r="VHS204" s="25"/>
      <c r="VHT204" s="25"/>
      <c r="VHU204" s="25"/>
      <c r="VHV204" s="25"/>
      <c r="VHW204" s="25"/>
      <c r="VHX204" s="25"/>
      <c r="VHY204" s="25"/>
      <c r="VHZ204" s="25"/>
      <c r="VIA204" s="25"/>
      <c r="VIB204" s="25"/>
      <c r="VIC204" s="25"/>
      <c r="VID204" s="25"/>
      <c r="VIE204" s="25"/>
      <c r="VIF204" s="25"/>
      <c r="VIG204" s="25"/>
      <c r="VIH204" s="25"/>
      <c r="VII204" s="25"/>
      <c r="VIJ204" s="25"/>
      <c r="VIK204" s="25"/>
      <c r="VIL204" s="25"/>
      <c r="VIM204" s="25"/>
      <c r="VIN204" s="25"/>
      <c r="VIO204" s="25"/>
      <c r="VIP204" s="25"/>
      <c r="VIQ204" s="25"/>
      <c r="VIR204" s="25"/>
      <c r="VIS204" s="25"/>
      <c r="VIT204" s="25"/>
      <c r="VIU204" s="25"/>
      <c r="VIV204" s="25"/>
      <c r="VIW204" s="25"/>
      <c r="VIX204" s="25"/>
      <c r="VIY204" s="25"/>
      <c r="VIZ204" s="25"/>
      <c r="VJA204" s="25"/>
      <c r="VJB204" s="25"/>
      <c r="VJC204" s="25"/>
      <c r="VJD204" s="25"/>
      <c r="VJE204" s="25"/>
      <c r="VJF204" s="25"/>
      <c r="VJG204" s="25"/>
      <c r="VJH204" s="25"/>
      <c r="VJI204" s="25"/>
      <c r="VJJ204" s="25"/>
      <c r="VJK204" s="25"/>
      <c r="VJL204" s="25"/>
      <c r="VJM204" s="25"/>
      <c r="VJN204" s="25"/>
      <c r="VJO204" s="25"/>
      <c r="VJP204" s="25"/>
      <c r="VJQ204" s="25"/>
      <c r="VJR204" s="25"/>
      <c r="VJS204" s="25"/>
      <c r="VJT204" s="25"/>
      <c r="VJU204" s="25"/>
      <c r="VJV204" s="25"/>
      <c r="VJW204" s="25"/>
      <c r="VJX204" s="25"/>
      <c r="VJY204" s="25"/>
      <c r="VJZ204" s="25"/>
      <c r="VKA204" s="25"/>
      <c r="VKB204" s="25"/>
      <c r="VKC204" s="25"/>
      <c r="VKD204" s="25"/>
      <c r="VKE204" s="25"/>
      <c r="VKF204" s="25"/>
      <c r="VKG204" s="25"/>
      <c r="VKH204" s="25"/>
      <c r="VKI204" s="25"/>
      <c r="VKJ204" s="25"/>
      <c r="VKK204" s="25"/>
      <c r="VKL204" s="25"/>
      <c r="VKM204" s="25"/>
      <c r="VKN204" s="25"/>
      <c r="VKO204" s="25"/>
      <c r="VKP204" s="25"/>
      <c r="VKQ204" s="25"/>
      <c r="VKR204" s="25"/>
      <c r="VKS204" s="25"/>
      <c r="VKT204" s="25"/>
      <c r="VKU204" s="25"/>
      <c r="VKV204" s="25"/>
      <c r="VKW204" s="25"/>
      <c r="VKX204" s="25"/>
      <c r="VKY204" s="25"/>
      <c r="VKZ204" s="25"/>
      <c r="VLA204" s="25"/>
      <c r="VLB204" s="25"/>
      <c r="VLC204" s="25"/>
      <c r="VLD204" s="25"/>
      <c r="VLE204" s="25"/>
      <c r="VLF204" s="25"/>
      <c r="VLG204" s="25"/>
      <c r="VLH204" s="25"/>
      <c r="VLI204" s="25"/>
      <c r="VLJ204" s="25"/>
      <c r="VLK204" s="25"/>
      <c r="VLL204" s="25"/>
      <c r="VLM204" s="25"/>
      <c r="VLN204" s="25"/>
      <c r="VLO204" s="25"/>
      <c r="VLP204" s="25"/>
      <c r="VLQ204" s="25"/>
      <c r="VLR204" s="25"/>
      <c r="VLS204" s="25"/>
      <c r="VLT204" s="25"/>
      <c r="VLU204" s="25"/>
      <c r="VLV204" s="25"/>
      <c r="VLW204" s="25"/>
      <c r="VLX204" s="25"/>
      <c r="VLY204" s="25"/>
      <c r="VLZ204" s="25"/>
      <c r="VMA204" s="25"/>
      <c r="VMB204" s="25"/>
      <c r="VMC204" s="25"/>
      <c r="VMD204" s="25"/>
      <c r="VME204" s="25"/>
      <c r="VMF204" s="25"/>
      <c r="VMG204" s="25"/>
      <c r="VMH204" s="25"/>
      <c r="VMI204" s="25"/>
      <c r="VMJ204" s="25"/>
      <c r="VMK204" s="25"/>
      <c r="VML204" s="25"/>
      <c r="VMM204" s="25"/>
      <c r="VMN204" s="25"/>
      <c r="VMO204" s="25"/>
      <c r="VMP204" s="25"/>
      <c r="VMQ204" s="25"/>
      <c r="VMR204" s="25"/>
      <c r="VMS204" s="25"/>
      <c r="VMT204" s="25"/>
      <c r="VMU204" s="25"/>
      <c r="VMV204" s="25"/>
      <c r="VMW204" s="25"/>
      <c r="VMX204" s="25"/>
      <c r="VMY204" s="25"/>
      <c r="VMZ204" s="25"/>
      <c r="VNA204" s="25"/>
      <c r="VNB204" s="25"/>
      <c r="VNC204" s="25"/>
      <c r="VND204" s="25"/>
      <c r="VNE204" s="25"/>
      <c r="VNF204" s="25"/>
      <c r="VNG204" s="25"/>
      <c r="VNH204" s="25"/>
      <c r="VNI204" s="25"/>
      <c r="VNJ204" s="25"/>
      <c r="VNK204" s="25"/>
      <c r="VNL204" s="25"/>
      <c r="VNM204" s="25"/>
      <c r="VNN204" s="25"/>
      <c r="VNO204" s="25"/>
      <c r="VNP204" s="25"/>
      <c r="VNQ204" s="25"/>
      <c r="VNR204" s="25"/>
      <c r="VNS204" s="25"/>
      <c r="VNT204" s="25"/>
      <c r="VNU204" s="25"/>
      <c r="VNV204" s="25"/>
      <c r="VNW204" s="25"/>
      <c r="VNX204" s="25"/>
      <c r="VNY204" s="25"/>
      <c r="VNZ204" s="25"/>
      <c r="VOA204" s="25"/>
      <c r="VOB204" s="25"/>
      <c r="VOC204" s="25"/>
      <c r="VOD204" s="25"/>
      <c r="VOE204" s="25"/>
      <c r="VOF204" s="25"/>
      <c r="VOG204" s="25"/>
      <c r="VOH204" s="25"/>
      <c r="VOI204" s="25"/>
      <c r="VOJ204" s="25"/>
      <c r="VOK204" s="25"/>
      <c r="VOL204" s="25"/>
      <c r="VOM204" s="25"/>
      <c r="VON204" s="25"/>
      <c r="VOO204" s="25"/>
      <c r="VOP204" s="25"/>
      <c r="VOQ204" s="25"/>
      <c r="VOR204" s="25"/>
      <c r="VOS204" s="25"/>
      <c r="VOT204" s="25"/>
      <c r="VOU204" s="25"/>
      <c r="VOV204" s="25"/>
      <c r="VOW204" s="25"/>
      <c r="VOX204" s="25"/>
      <c r="VOY204" s="25"/>
      <c r="VOZ204" s="25"/>
      <c r="VPA204" s="25"/>
      <c r="VPB204" s="25"/>
      <c r="VPC204" s="25"/>
      <c r="VPD204" s="25"/>
      <c r="VPE204" s="25"/>
      <c r="VPF204" s="25"/>
      <c r="VPG204" s="25"/>
      <c r="VPH204" s="25"/>
      <c r="VPI204" s="25"/>
      <c r="VPJ204" s="25"/>
      <c r="VPK204" s="25"/>
      <c r="VPL204" s="25"/>
      <c r="VPM204" s="25"/>
      <c r="VPN204" s="25"/>
      <c r="VPO204" s="25"/>
      <c r="VPP204" s="25"/>
      <c r="VPQ204" s="25"/>
      <c r="VPR204" s="25"/>
      <c r="VPS204" s="25"/>
      <c r="VPT204" s="25"/>
      <c r="VPU204" s="25"/>
      <c r="VPV204" s="25"/>
      <c r="VPW204" s="25"/>
      <c r="VPX204" s="25"/>
      <c r="VPY204" s="25"/>
      <c r="VPZ204" s="25"/>
      <c r="VQA204" s="25"/>
      <c r="VQB204" s="25"/>
      <c r="VQC204" s="25"/>
      <c r="VQD204" s="25"/>
      <c r="VQE204" s="25"/>
      <c r="VQF204" s="25"/>
      <c r="VQG204" s="25"/>
      <c r="VQH204" s="25"/>
      <c r="VQI204" s="25"/>
      <c r="VQJ204" s="25"/>
      <c r="VQK204" s="25"/>
      <c r="VQL204" s="25"/>
      <c r="VQM204" s="25"/>
      <c r="VQN204" s="25"/>
      <c r="VQO204" s="25"/>
      <c r="VQP204" s="25"/>
      <c r="VQQ204" s="25"/>
      <c r="VQR204" s="25"/>
      <c r="VQS204" s="25"/>
      <c r="VQT204" s="25"/>
      <c r="VQU204" s="25"/>
      <c r="VQV204" s="25"/>
      <c r="VQW204" s="25"/>
      <c r="VQX204" s="25"/>
      <c r="VQY204" s="25"/>
      <c r="VQZ204" s="25"/>
      <c r="VRA204" s="25"/>
      <c r="VRB204" s="25"/>
      <c r="VRC204" s="25"/>
      <c r="VRD204" s="25"/>
      <c r="VRE204" s="25"/>
      <c r="VRF204" s="25"/>
      <c r="VRG204" s="25"/>
      <c r="VRH204" s="25"/>
      <c r="VRI204" s="25"/>
      <c r="VRJ204" s="25"/>
      <c r="VRK204" s="25"/>
      <c r="VRL204" s="25"/>
      <c r="VRM204" s="25"/>
      <c r="VRN204" s="25"/>
      <c r="VRO204" s="25"/>
      <c r="VRP204" s="25"/>
      <c r="VRQ204" s="25"/>
      <c r="VRR204" s="25"/>
      <c r="VRS204" s="25"/>
      <c r="VRT204" s="25"/>
      <c r="VRU204" s="25"/>
      <c r="VRV204" s="25"/>
      <c r="VRW204" s="25"/>
      <c r="VRX204" s="25"/>
      <c r="VRY204" s="25"/>
      <c r="VRZ204" s="25"/>
      <c r="VSA204" s="25"/>
      <c r="VSB204" s="25"/>
      <c r="VSC204" s="25"/>
      <c r="VSD204" s="25"/>
      <c r="VSE204" s="25"/>
      <c r="VSF204" s="25"/>
      <c r="VSG204" s="25"/>
      <c r="VSH204" s="25"/>
      <c r="VSI204" s="25"/>
      <c r="VSJ204" s="25"/>
      <c r="VSK204" s="25"/>
      <c r="VSL204" s="25"/>
      <c r="VSM204" s="25"/>
      <c r="VSN204" s="25"/>
      <c r="VSO204" s="25"/>
      <c r="VSP204" s="25"/>
      <c r="VSQ204" s="25"/>
      <c r="VSR204" s="25"/>
      <c r="VSS204" s="25"/>
      <c r="VST204" s="25"/>
      <c r="VSU204" s="25"/>
      <c r="VSV204" s="25"/>
      <c r="VSW204" s="25"/>
      <c r="VSX204" s="25"/>
      <c r="VSY204" s="25"/>
      <c r="VSZ204" s="25"/>
      <c r="VTA204" s="25"/>
      <c r="VTB204" s="25"/>
      <c r="VTC204" s="25"/>
      <c r="VTD204" s="25"/>
      <c r="VTE204" s="25"/>
      <c r="VTF204" s="25"/>
      <c r="VTG204" s="25"/>
      <c r="VTH204" s="25"/>
      <c r="VTI204" s="25"/>
      <c r="VTJ204" s="25"/>
      <c r="VTK204" s="25"/>
      <c r="VTL204" s="25"/>
      <c r="VTM204" s="25"/>
      <c r="VTN204" s="25"/>
      <c r="VTO204" s="25"/>
      <c r="VTP204" s="25"/>
      <c r="VTQ204" s="25"/>
      <c r="VTR204" s="25"/>
      <c r="VTS204" s="25"/>
      <c r="VTT204" s="25"/>
      <c r="VTU204" s="25"/>
      <c r="VTV204" s="25"/>
      <c r="VTW204" s="25"/>
      <c r="VTX204" s="25"/>
      <c r="VTY204" s="25"/>
      <c r="VTZ204" s="25"/>
      <c r="VUA204" s="25"/>
      <c r="VUB204" s="25"/>
      <c r="VUC204" s="25"/>
      <c r="VUD204" s="25"/>
      <c r="VUE204" s="25"/>
      <c r="VUF204" s="25"/>
      <c r="VUG204" s="25"/>
      <c r="VUH204" s="25"/>
      <c r="VUI204" s="25"/>
      <c r="VUJ204" s="25"/>
      <c r="VUK204" s="25"/>
      <c r="VUL204" s="25"/>
      <c r="VUM204" s="25"/>
      <c r="VUN204" s="25"/>
      <c r="VUO204" s="25"/>
      <c r="VUP204" s="25"/>
      <c r="VUQ204" s="25"/>
      <c r="VUR204" s="25"/>
      <c r="VUS204" s="25"/>
      <c r="VUT204" s="25"/>
      <c r="VUU204" s="25"/>
      <c r="VUV204" s="25"/>
      <c r="VUW204" s="25"/>
      <c r="VUX204" s="25"/>
      <c r="VUY204" s="25"/>
      <c r="VUZ204" s="25"/>
      <c r="VVA204" s="25"/>
      <c r="VVB204" s="25"/>
      <c r="VVC204" s="25"/>
      <c r="VVD204" s="25"/>
      <c r="VVE204" s="25"/>
      <c r="VVF204" s="25"/>
      <c r="VVG204" s="25"/>
      <c r="VVH204" s="25"/>
      <c r="VVI204" s="25"/>
      <c r="VVJ204" s="25"/>
      <c r="VVK204" s="25"/>
      <c r="VVL204" s="25"/>
      <c r="VVM204" s="25"/>
      <c r="VVN204" s="25"/>
      <c r="VVO204" s="25"/>
      <c r="VVP204" s="25"/>
      <c r="VVQ204" s="25"/>
      <c r="VVR204" s="25"/>
      <c r="VVS204" s="25"/>
      <c r="VVT204" s="25"/>
      <c r="VVU204" s="25"/>
      <c r="VVV204" s="25"/>
      <c r="VVW204" s="25"/>
      <c r="VVX204" s="25"/>
      <c r="VVY204" s="25"/>
      <c r="VVZ204" s="25"/>
      <c r="VWA204" s="25"/>
      <c r="VWB204" s="25"/>
      <c r="VWC204" s="25"/>
      <c r="VWD204" s="25"/>
      <c r="VWE204" s="25"/>
      <c r="VWF204" s="25"/>
      <c r="VWG204" s="25"/>
      <c r="VWH204" s="25"/>
      <c r="VWI204" s="25"/>
      <c r="VWJ204" s="25"/>
      <c r="VWK204" s="25"/>
      <c r="VWL204" s="25"/>
      <c r="VWM204" s="25"/>
      <c r="VWN204" s="25"/>
      <c r="VWO204" s="25"/>
      <c r="VWP204" s="25"/>
      <c r="VWQ204" s="25"/>
      <c r="VWR204" s="25"/>
      <c r="VWS204" s="25"/>
      <c r="VWT204" s="25"/>
      <c r="VWU204" s="25"/>
      <c r="VWV204" s="25"/>
      <c r="VWW204" s="25"/>
      <c r="VWX204" s="25"/>
      <c r="VWY204" s="25"/>
      <c r="VWZ204" s="25"/>
      <c r="VXA204" s="25"/>
      <c r="VXB204" s="25"/>
      <c r="VXC204" s="25"/>
      <c r="VXD204" s="25"/>
      <c r="VXE204" s="25"/>
      <c r="VXF204" s="25"/>
      <c r="VXG204" s="25"/>
      <c r="VXH204" s="25"/>
      <c r="VXI204" s="25"/>
      <c r="VXJ204" s="25"/>
      <c r="VXK204" s="25"/>
      <c r="VXL204" s="25"/>
      <c r="VXM204" s="25"/>
      <c r="VXN204" s="25"/>
      <c r="VXO204" s="25"/>
      <c r="VXP204" s="25"/>
      <c r="VXQ204" s="25"/>
      <c r="VXR204" s="25"/>
      <c r="VXS204" s="25"/>
      <c r="VXT204" s="25"/>
      <c r="VXU204" s="25"/>
      <c r="VXV204" s="25"/>
      <c r="VXW204" s="25"/>
      <c r="VXX204" s="25"/>
      <c r="VXY204" s="25"/>
      <c r="VXZ204" s="25"/>
      <c r="VYA204" s="25"/>
      <c r="VYB204" s="25"/>
      <c r="VYC204" s="25"/>
      <c r="VYD204" s="25"/>
      <c r="VYE204" s="25"/>
      <c r="VYF204" s="25"/>
      <c r="VYG204" s="25"/>
      <c r="VYH204" s="25"/>
      <c r="VYI204" s="25"/>
      <c r="VYJ204" s="25"/>
      <c r="VYK204" s="25"/>
      <c r="VYL204" s="25"/>
      <c r="VYM204" s="25"/>
      <c r="VYN204" s="25"/>
      <c r="VYO204" s="25"/>
      <c r="VYP204" s="25"/>
      <c r="VYQ204" s="25"/>
      <c r="VYR204" s="25"/>
      <c r="VYS204" s="25"/>
      <c r="VYT204" s="25"/>
      <c r="VYU204" s="25"/>
      <c r="VYV204" s="25"/>
      <c r="VYW204" s="25"/>
      <c r="VYX204" s="25"/>
      <c r="VYY204" s="25"/>
      <c r="VYZ204" s="25"/>
      <c r="VZA204" s="25"/>
      <c r="VZB204" s="25"/>
      <c r="VZC204" s="25"/>
      <c r="VZD204" s="25"/>
      <c r="VZE204" s="25"/>
      <c r="VZF204" s="25"/>
      <c r="VZG204" s="25"/>
      <c r="VZH204" s="25"/>
      <c r="VZI204" s="25"/>
      <c r="VZJ204" s="25"/>
      <c r="VZK204" s="25"/>
      <c r="VZL204" s="25"/>
      <c r="VZM204" s="25"/>
      <c r="VZN204" s="25"/>
      <c r="VZO204" s="25"/>
      <c r="VZP204" s="25"/>
      <c r="VZQ204" s="25"/>
      <c r="VZR204" s="25"/>
      <c r="VZS204" s="25"/>
      <c r="VZT204" s="25"/>
      <c r="VZU204" s="25"/>
      <c r="VZV204" s="25"/>
      <c r="VZW204" s="25"/>
      <c r="VZX204" s="25"/>
      <c r="VZY204" s="25"/>
      <c r="VZZ204" s="25"/>
      <c r="WAA204" s="25"/>
      <c r="WAB204" s="25"/>
      <c r="WAC204" s="25"/>
      <c r="WAD204" s="25"/>
      <c r="WAE204" s="25"/>
      <c r="WAF204" s="25"/>
      <c r="WAG204" s="25"/>
      <c r="WAH204" s="25"/>
      <c r="WAI204" s="25"/>
      <c r="WAJ204" s="25"/>
      <c r="WAK204" s="25"/>
      <c r="WAL204" s="25"/>
      <c r="WAM204" s="25"/>
      <c r="WAN204" s="25"/>
      <c r="WAO204" s="25"/>
      <c r="WAP204" s="25"/>
      <c r="WAQ204" s="25"/>
      <c r="WAR204" s="25"/>
      <c r="WAS204" s="25"/>
      <c r="WAT204" s="25"/>
      <c r="WAU204" s="25"/>
      <c r="WAV204" s="25"/>
      <c r="WAW204" s="25"/>
      <c r="WAX204" s="25"/>
      <c r="WAY204" s="25"/>
      <c r="WAZ204" s="25"/>
      <c r="WBA204" s="25"/>
      <c r="WBB204" s="25"/>
      <c r="WBC204" s="25"/>
      <c r="WBD204" s="25"/>
      <c r="WBE204" s="25"/>
      <c r="WBF204" s="25"/>
      <c r="WBG204" s="25"/>
      <c r="WBH204" s="25"/>
      <c r="WBI204" s="25"/>
      <c r="WBJ204" s="25"/>
      <c r="WBK204" s="25"/>
      <c r="WBL204" s="25"/>
      <c r="WBM204" s="25"/>
      <c r="WBN204" s="25"/>
      <c r="WBO204" s="25"/>
      <c r="WBP204" s="25"/>
      <c r="WBQ204" s="25"/>
      <c r="WBR204" s="25"/>
      <c r="WBS204" s="25"/>
      <c r="WBT204" s="25"/>
      <c r="WBU204" s="25"/>
      <c r="WBV204" s="25"/>
      <c r="WBW204" s="25"/>
      <c r="WBX204" s="25"/>
      <c r="WBY204" s="25"/>
      <c r="WBZ204" s="25"/>
      <c r="WCA204" s="25"/>
      <c r="WCB204" s="25"/>
      <c r="WCC204" s="25"/>
      <c r="WCD204" s="25"/>
      <c r="WCE204" s="25"/>
      <c r="WCF204" s="25"/>
      <c r="WCG204" s="25"/>
      <c r="WCH204" s="25"/>
      <c r="WCI204" s="25"/>
      <c r="WCJ204" s="25"/>
      <c r="WCK204" s="25"/>
      <c r="WCL204" s="25"/>
      <c r="WCM204" s="25"/>
      <c r="WCN204" s="25"/>
      <c r="WCO204" s="25"/>
      <c r="WCP204" s="25"/>
      <c r="WCQ204" s="25"/>
      <c r="WCR204" s="25"/>
      <c r="WCS204" s="25"/>
      <c r="WCT204" s="25"/>
      <c r="WCU204" s="25"/>
      <c r="WCV204" s="25"/>
      <c r="WCW204" s="25"/>
      <c r="WCX204" s="25"/>
      <c r="WCY204" s="25"/>
      <c r="WCZ204" s="25"/>
      <c r="WDA204" s="25"/>
      <c r="WDB204" s="25"/>
      <c r="WDC204" s="25"/>
      <c r="WDD204" s="25"/>
      <c r="WDE204" s="25"/>
      <c r="WDF204" s="25"/>
      <c r="WDG204" s="25"/>
      <c r="WDH204" s="25"/>
      <c r="WDI204" s="25"/>
      <c r="WDJ204" s="25"/>
      <c r="WDK204" s="25"/>
      <c r="WDL204" s="25"/>
      <c r="WDM204" s="25"/>
      <c r="WDN204" s="25"/>
      <c r="WDO204" s="25"/>
      <c r="WDP204" s="25"/>
      <c r="WDQ204" s="25"/>
      <c r="WDR204" s="25"/>
      <c r="WDS204" s="25"/>
      <c r="WDT204" s="25"/>
      <c r="WDU204" s="25"/>
      <c r="WDV204" s="25"/>
      <c r="WDW204" s="25"/>
      <c r="WDX204" s="25"/>
      <c r="WDY204" s="25"/>
      <c r="WDZ204" s="25"/>
      <c r="WEA204" s="25"/>
      <c r="WEB204" s="25"/>
      <c r="WEC204" s="25"/>
      <c r="WED204" s="25"/>
      <c r="WEE204" s="25"/>
      <c r="WEF204" s="25"/>
      <c r="WEG204" s="25"/>
      <c r="WEH204" s="25"/>
      <c r="WEI204" s="25"/>
      <c r="WEJ204" s="25"/>
      <c r="WEK204" s="25"/>
      <c r="WEL204" s="25"/>
      <c r="WEM204" s="25"/>
      <c r="WEN204" s="25"/>
      <c r="WEO204" s="25"/>
      <c r="WEP204" s="25"/>
      <c r="WEQ204" s="25"/>
      <c r="WER204" s="25"/>
      <c r="WES204" s="25"/>
      <c r="WET204" s="25"/>
      <c r="WEU204" s="25"/>
      <c r="WEV204" s="25"/>
      <c r="WEW204" s="25"/>
      <c r="WEX204" s="25"/>
      <c r="WEY204" s="25"/>
      <c r="WEZ204" s="25"/>
      <c r="WFA204" s="25"/>
      <c r="WFB204" s="25"/>
      <c r="WFC204" s="25"/>
      <c r="WFD204" s="25"/>
      <c r="WFE204" s="25"/>
      <c r="WFF204" s="25"/>
      <c r="WFG204" s="25"/>
      <c r="WFH204" s="25"/>
      <c r="WFI204" s="25"/>
      <c r="WFJ204" s="25"/>
      <c r="WFK204" s="25"/>
      <c r="WFL204" s="25"/>
      <c r="WFM204" s="25"/>
      <c r="WFN204" s="25"/>
      <c r="WFO204" s="25"/>
      <c r="WFP204" s="25"/>
      <c r="WFQ204" s="25"/>
      <c r="WFR204" s="25"/>
      <c r="WFS204" s="25"/>
      <c r="WFT204" s="25"/>
      <c r="WFU204" s="25"/>
      <c r="WFV204" s="25"/>
      <c r="WFW204" s="25"/>
      <c r="WFX204" s="25"/>
      <c r="WFY204" s="25"/>
      <c r="WFZ204" s="25"/>
      <c r="WGA204" s="25"/>
      <c r="WGB204" s="25"/>
      <c r="WGC204" s="25"/>
      <c r="WGD204" s="25"/>
      <c r="WGE204" s="25"/>
      <c r="WGF204" s="25"/>
      <c r="WGG204" s="25"/>
      <c r="WGH204" s="25"/>
      <c r="WGI204" s="25"/>
      <c r="WGJ204" s="25"/>
      <c r="WGK204" s="25"/>
      <c r="WGL204" s="25"/>
      <c r="WGM204" s="25"/>
      <c r="WGN204" s="25"/>
      <c r="WGO204" s="25"/>
      <c r="WGP204" s="25"/>
      <c r="WGQ204" s="25"/>
      <c r="WGR204" s="25"/>
      <c r="WGS204" s="25"/>
      <c r="WGT204" s="25"/>
      <c r="WGU204" s="25"/>
      <c r="WGV204" s="25"/>
      <c r="WGW204" s="25"/>
      <c r="WGX204" s="25"/>
      <c r="WGY204" s="25"/>
      <c r="WGZ204" s="25"/>
      <c r="WHA204" s="25"/>
      <c r="WHB204" s="25"/>
      <c r="WHC204" s="25"/>
      <c r="WHD204" s="25"/>
      <c r="WHE204" s="25"/>
      <c r="WHF204" s="25"/>
      <c r="WHG204" s="25"/>
      <c r="WHH204" s="25"/>
      <c r="WHI204" s="25"/>
      <c r="WHJ204" s="25"/>
      <c r="WHK204" s="25"/>
      <c r="WHL204" s="25"/>
      <c r="WHM204" s="25"/>
      <c r="WHN204" s="25"/>
      <c r="WHO204" s="25"/>
      <c r="WHP204" s="25"/>
      <c r="WHQ204" s="25"/>
      <c r="WHR204" s="25"/>
      <c r="WHS204" s="25"/>
      <c r="WHT204" s="25"/>
      <c r="WHU204" s="25"/>
      <c r="WHV204" s="25"/>
      <c r="WHW204" s="25"/>
      <c r="WHX204" s="25"/>
      <c r="WHY204" s="25"/>
      <c r="WHZ204" s="25"/>
      <c r="WIA204" s="25"/>
      <c r="WIB204" s="25"/>
      <c r="WIC204" s="25"/>
      <c r="WID204" s="25"/>
      <c r="WIE204" s="25"/>
      <c r="WIF204" s="25"/>
      <c r="WIG204" s="25"/>
      <c r="WIH204" s="25"/>
      <c r="WII204" s="25"/>
      <c r="WIJ204" s="25"/>
      <c r="WIK204" s="25"/>
      <c r="WIL204" s="25"/>
      <c r="WIM204" s="25"/>
      <c r="WIN204" s="25"/>
      <c r="WIO204" s="25"/>
      <c r="WIP204" s="25"/>
      <c r="WIQ204" s="25"/>
      <c r="WIR204" s="25"/>
      <c r="WIS204" s="25"/>
      <c r="WIT204" s="25"/>
      <c r="WIU204" s="25"/>
      <c r="WIV204" s="25"/>
      <c r="WIW204" s="25"/>
      <c r="WIX204" s="25"/>
      <c r="WIY204" s="25"/>
      <c r="WIZ204" s="25"/>
      <c r="WJA204" s="25"/>
      <c r="WJB204" s="25"/>
      <c r="WJC204" s="25"/>
      <c r="WJD204" s="25"/>
      <c r="WJE204" s="25"/>
      <c r="WJF204" s="25"/>
      <c r="WJG204" s="25"/>
      <c r="WJH204" s="25"/>
      <c r="WJI204" s="25"/>
      <c r="WJJ204" s="25"/>
      <c r="WJK204" s="25"/>
      <c r="WJL204" s="25"/>
      <c r="WJM204" s="25"/>
      <c r="WJN204" s="25"/>
      <c r="WJO204" s="25"/>
      <c r="WJP204" s="25"/>
      <c r="WJQ204" s="25"/>
      <c r="WJR204" s="25"/>
      <c r="WJS204" s="25"/>
      <c r="WJT204" s="25"/>
      <c r="WJU204" s="25"/>
      <c r="WJV204" s="25"/>
      <c r="WJW204" s="25"/>
      <c r="WJX204" s="25"/>
      <c r="WJY204" s="25"/>
      <c r="WJZ204" s="25"/>
      <c r="WKA204" s="25"/>
      <c r="WKB204" s="25"/>
      <c r="WKC204" s="25"/>
      <c r="WKD204" s="25"/>
      <c r="WKE204" s="25"/>
      <c r="WKF204" s="25"/>
      <c r="WKG204" s="25"/>
      <c r="WKH204" s="25"/>
      <c r="WKI204" s="25"/>
      <c r="WKJ204" s="25"/>
      <c r="WKK204" s="25"/>
      <c r="WKL204" s="25"/>
      <c r="WKM204" s="25"/>
      <c r="WKN204" s="25"/>
      <c r="WKO204" s="25"/>
      <c r="WKP204" s="25"/>
      <c r="WKQ204" s="25"/>
      <c r="WKR204" s="25"/>
      <c r="WKS204" s="25"/>
      <c r="WKT204" s="25"/>
      <c r="WKU204" s="25"/>
      <c r="WKV204" s="25"/>
      <c r="WKW204" s="25"/>
      <c r="WKX204" s="25"/>
      <c r="WKY204" s="25"/>
      <c r="WKZ204" s="25"/>
      <c r="WLA204" s="25"/>
      <c r="WLB204" s="25"/>
      <c r="WLC204" s="25"/>
      <c r="WLD204" s="25"/>
      <c r="WLE204" s="25"/>
      <c r="WLF204" s="25"/>
      <c r="WLG204" s="25"/>
      <c r="WLH204" s="25"/>
      <c r="WLI204" s="25"/>
      <c r="WLJ204" s="25"/>
      <c r="WLK204" s="25"/>
      <c r="WLL204" s="25"/>
      <c r="WLM204" s="25"/>
      <c r="WLN204" s="25"/>
      <c r="WLO204" s="25"/>
      <c r="WLP204" s="25"/>
      <c r="WLQ204" s="25"/>
      <c r="WLR204" s="25"/>
      <c r="WLS204" s="25"/>
      <c r="WLT204" s="25"/>
      <c r="WLU204" s="25"/>
      <c r="WLV204" s="25"/>
      <c r="WLW204" s="25"/>
      <c r="WLX204" s="25"/>
      <c r="WLY204" s="25"/>
      <c r="WLZ204" s="25"/>
      <c r="WMA204" s="25"/>
      <c r="WMB204" s="25"/>
      <c r="WMC204" s="25"/>
      <c r="WMD204" s="25"/>
      <c r="WME204" s="25"/>
      <c r="WMF204" s="25"/>
      <c r="WMG204" s="25"/>
      <c r="WMH204" s="25"/>
      <c r="WMI204" s="25"/>
      <c r="WMJ204" s="25"/>
      <c r="WMK204" s="25"/>
      <c r="WML204" s="25"/>
      <c r="WMM204" s="25"/>
      <c r="WMN204" s="25"/>
      <c r="WMO204" s="25"/>
      <c r="WMP204" s="25"/>
      <c r="WMQ204" s="25"/>
      <c r="WMR204" s="25"/>
      <c r="WMS204" s="25"/>
      <c r="WMT204" s="25"/>
      <c r="WMU204" s="25"/>
      <c r="WMV204" s="25"/>
      <c r="WMW204" s="25"/>
      <c r="WMX204" s="25"/>
      <c r="WMY204" s="25"/>
      <c r="WMZ204" s="25"/>
      <c r="WNA204" s="25"/>
      <c r="WNB204" s="25"/>
      <c r="WNC204" s="25"/>
      <c r="WND204" s="25"/>
      <c r="WNE204" s="25"/>
      <c r="WNF204" s="25"/>
      <c r="WNG204" s="25"/>
      <c r="WNH204" s="25"/>
      <c r="WNI204" s="25"/>
      <c r="WNJ204" s="25"/>
      <c r="WNK204" s="25"/>
      <c r="WNL204" s="25"/>
      <c r="WNM204" s="25"/>
      <c r="WNN204" s="25"/>
      <c r="WNO204" s="25"/>
      <c r="WNP204" s="25"/>
      <c r="WNQ204" s="25"/>
      <c r="WNR204" s="25"/>
      <c r="WNS204" s="25"/>
      <c r="WNT204" s="25"/>
      <c r="WNU204" s="25"/>
      <c r="WNV204" s="25"/>
      <c r="WNW204" s="25"/>
      <c r="WNX204" s="25"/>
      <c r="WNY204" s="25"/>
      <c r="WNZ204" s="25"/>
      <c r="WOA204" s="25"/>
      <c r="WOB204" s="25"/>
      <c r="WOC204" s="25"/>
      <c r="WOD204" s="25"/>
      <c r="WOE204" s="25"/>
      <c r="WOF204" s="25"/>
      <c r="WOG204" s="25"/>
      <c r="WOH204" s="25"/>
      <c r="WOI204" s="25"/>
      <c r="WOJ204" s="25"/>
      <c r="WOK204" s="25"/>
      <c r="WOL204" s="25"/>
      <c r="WOM204" s="25"/>
      <c r="WON204" s="25"/>
      <c r="WOO204" s="25"/>
      <c r="WOP204" s="25"/>
      <c r="WOQ204" s="25"/>
      <c r="WOR204" s="25"/>
      <c r="WOS204" s="25"/>
      <c r="WOT204" s="25"/>
      <c r="WOU204" s="25"/>
      <c r="WOV204" s="25"/>
      <c r="WOW204" s="25"/>
      <c r="WOX204" s="25"/>
      <c r="WOY204" s="25"/>
      <c r="WOZ204" s="25"/>
      <c r="WPA204" s="25"/>
      <c r="WPB204" s="25"/>
      <c r="WPC204" s="25"/>
      <c r="WPD204" s="25"/>
      <c r="WPE204" s="25"/>
      <c r="WPF204" s="25"/>
      <c r="WPG204" s="25"/>
      <c r="WPH204" s="25"/>
      <c r="WPI204" s="25"/>
      <c r="WPJ204" s="25"/>
      <c r="WPK204" s="25"/>
      <c r="WPL204" s="25"/>
      <c r="WPM204" s="25"/>
      <c r="WPN204" s="25"/>
      <c r="WPO204" s="25"/>
      <c r="WPP204" s="25"/>
      <c r="WPQ204" s="25"/>
      <c r="WPR204" s="25"/>
      <c r="WPS204" s="25"/>
      <c r="WPT204" s="25"/>
      <c r="WPU204" s="25"/>
      <c r="WPV204" s="25"/>
      <c r="WPW204" s="25"/>
      <c r="WPX204" s="25"/>
      <c r="WPY204" s="25"/>
      <c r="WPZ204" s="25"/>
      <c r="WQA204" s="25"/>
      <c r="WQB204" s="25"/>
      <c r="WQC204" s="25"/>
      <c r="WQD204" s="25"/>
      <c r="WQE204" s="25"/>
      <c r="WQF204" s="25"/>
      <c r="WQG204" s="25"/>
      <c r="WQH204" s="25"/>
      <c r="WQI204" s="25"/>
      <c r="WQJ204" s="25"/>
      <c r="WQK204" s="25"/>
      <c r="WQL204" s="25"/>
      <c r="WQM204" s="25"/>
      <c r="WQN204" s="25"/>
      <c r="WQO204" s="25"/>
      <c r="WQP204" s="25"/>
      <c r="WQQ204" s="25"/>
      <c r="WQR204" s="25"/>
      <c r="WQS204" s="25"/>
      <c r="WQT204" s="25"/>
      <c r="WQU204" s="25"/>
      <c r="WQV204" s="25"/>
      <c r="WQW204" s="25"/>
      <c r="WQX204" s="25"/>
      <c r="WQY204" s="25"/>
      <c r="WQZ204" s="25"/>
      <c r="WRA204" s="25"/>
      <c r="WRB204" s="25"/>
      <c r="WRC204" s="25"/>
      <c r="WRD204" s="25"/>
      <c r="WRE204" s="25"/>
      <c r="WRF204" s="25"/>
      <c r="WRG204" s="25"/>
      <c r="WRH204" s="25"/>
      <c r="WRI204" s="25"/>
      <c r="WRJ204" s="25"/>
      <c r="WRK204" s="25"/>
      <c r="WRL204" s="25"/>
      <c r="WRM204" s="25"/>
      <c r="WRN204" s="25"/>
      <c r="WRO204" s="25"/>
      <c r="WRP204" s="25"/>
      <c r="WRQ204" s="25"/>
      <c r="WRR204" s="25"/>
      <c r="WRS204" s="25"/>
      <c r="WRT204" s="25"/>
      <c r="WRU204" s="25"/>
      <c r="WRV204" s="25"/>
      <c r="WRW204" s="25"/>
      <c r="WRX204" s="25"/>
      <c r="WRY204" s="25"/>
      <c r="WRZ204" s="25"/>
      <c r="WSA204" s="25"/>
      <c r="WSB204" s="25"/>
      <c r="WSC204" s="25"/>
      <c r="WSD204" s="25"/>
      <c r="WSE204" s="25"/>
      <c r="WSF204" s="25"/>
      <c r="WSG204" s="25"/>
      <c r="WSH204" s="25"/>
      <c r="WSI204" s="25"/>
      <c r="WSJ204" s="25"/>
      <c r="WSK204" s="25"/>
      <c r="WSL204" s="25"/>
      <c r="WSM204" s="25"/>
      <c r="WSN204" s="25"/>
      <c r="WSO204" s="25"/>
      <c r="WSP204" s="25"/>
      <c r="WSQ204" s="25"/>
      <c r="WSR204" s="25"/>
      <c r="WSS204" s="25"/>
      <c r="WST204" s="25"/>
      <c r="WSU204" s="25"/>
      <c r="WSV204" s="25"/>
      <c r="WSW204" s="25"/>
      <c r="WSX204" s="25"/>
      <c r="WSY204" s="25"/>
      <c r="WSZ204" s="25"/>
      <c r="WTA204" s="25"/>
      <c r="WTB204" s="25"/>
      <c r="WTC204" s="25"/>
      <c r="WTD204" s="25"/>
      <c r="WTE204" s="25"/>
      <c r="WTF204" s="25"/>
      <c r="WTG204" s="25"/>
      <c r="WTH204" s="25"/>
      <c r="WTI204" s="25"/>
      <c r="WTJ204" s="25"/>
      <c r="WTK204" s="25"/>
      <c r="WTL204" s="25"/>
      <c r="WTM204" s="25"/>
      <c r="WTN204" s="25"/>
      <c r="WTO204" s="25"/>
      <c r="WTP204" s="25"/>
      <c r="WTQ204" s="25"/>
      <c r="WTR204" s="25"/>
      <c r="WTS204" s="25"/>
      <c r="WTT204" s="25"/>
      <c r="WTU204" s="25"/>
      <c r="WTV204" s="25"/>
      <c r="WTW204" s="25"/>
      <c r="WTX204" s="25"/>
      <c r="WTY204" s="25"/>
      <c r="WTZ204" s="25"/>
      <c r="WUA204" s="25"/>
      <c r="WUB204" s="25"/>
      <c r="WUC204" s="25"/>
      <c r="WUD204" s="25"/>
      <c r="WUE204" s="25"/>
      <c r="WUF204" s="25"/>
      <c r="WUG204" s="25"/>
      <c r="WUH204" s="25"/>
      <c r="WUI204" s="25"/>
      <c r="WUJ204" s="25"/>
      <c r="WUK204" s="25"/>
      <c r="WUL204" s="25"/>
      <c r="WUM204" s="25"/>
      <c r="WUN204" s="25"/>
      <c r="WUO204" s="25"/>
      <c r="WUP204" s="25"/>
      <c r="WUQ204" s="25"/>
      <c r="WUR204" s="25"/>
      <c r="WUS204" s="25"/>
      <c r="WUT204" s="25"/>
      <c r="WUU204" s="25"/>
      <c r="WUV204" s="25"/>
      <c r="WUW204" s="25"/>
      <c r="WUX204" s="25"/>
      <c r="WUY204" s="25"/>
      <c r="WUZ204" s="25"/>
      <c r="WVA204" s="25"/>
      <c r="WVB204" s="25"/>
      <c r="WVC204" s="25"/>
      <c r="WVD204" s="25"/>
      <c r="WVE204" s="25"/>
      <c r="WVF204" s="25"/>
      <c r="WVG204" s="25"/>
      <c r="WVH204" s="25"/>
      <c r="WVI204" s="25"/>
      <c r="WVJ204" s="25"/>
      <c r="WVK204" s="25"/>
      <c r="WVL204" s="25"/>
      <c r="WVM204" s="25"/>
      <c r="WVN204" s="25"/>
      <c r="WVO204" s="25"/>
      <c r="WVP204" s="25"/>
      <c r="WVQ204" s="25"/>
      <c r="WVR204" s="25"/>
      <c r="WVS204" s="25"/>
      <c r="WVT204" s="25"/>
      <c r="WVU204" s="25"/>
      <c r="WVV204" s="25"/>
      <c r="WVW204" s="25"/>
      <c r="WVX204" s="25"/>
      <c r="WVY204" s="25"/>
      <c r="WVZ204" s="25"/>
      <c r="WWA204" s="25"/>
      <c r="WWB204" s="25"/>
      <c r="WWC204" s="25"/>
      <c r="WWD204" s="25"/>
      <c r="WWE204" s="25"/>
      <c r="WWF204" s="25"/>
      <c r="WWG204" s="25"/>
      <c r="WWH204" s="25"/>
      <c r="WWI204" s="25"/>
      <c r="WWJ204" s="25"/>
      <c r="WWK204" s="25"/>
      <c r="WWL204" s="25"/>
      <c r="WWM204" s="25"/>
      <c r="WWN204" s="25"/>
      <c r="WWO204" s="25"/>
      <c r="WWP204" s="25"/>
      <c r="WWQ204" s="25"/>
      <c r="WWR204" s="25"/>
      <c r="WWS204" s="25"/>
      <c r="WWT204" s="25"/>
      <c r="WWU204" s="25"/>
      <c r="WWV204" s="25"/>
      <c r="WWW204" s="25"/>
      <c r="WWX204" s="25"/>
      <c r="WWY204" s="25"/>
      <c r="WWZ204" s="25"/>
      <c r="WXA204" s="25"/>
      <c r="WXB204" s="25"/>
      <c r="WXC204" s="25"/>
      <c r="WXD204" s="25"/>
      <c r="WXE204" s="25"/>
      <c r="WXF204" s="25"/>
      <c r="WXG204" s="25"/>
      <c r="WXH204" s="25"/>
      <c r="WXI204" s="25"/>
      <c r="WXJ204" s="25"/>
      <c r="WXK204" s="25"/>
      <c r="WXL204" s="25"/>
      <c r="WXM204" s="25"/>
      <c r="WXN204" s="25"/>
      <c r="WXO204" s="25"/>
      <c r="WXP204" s="25"/>
      <c r="WXQ204" s="25"/>
      <c r="WXR204" s="25"/>
      <c r="WXS204" s="25"/>
      <c r="WXT204" s="25"/>
      <c r="WXU204" s="25"/>
      <c r="WXV204" s="25"/>
      <c r="WXW204" s="25"/>
      <c r="WXX204" s="25"/>
      <c r="WXY204" s="25"/>
      <c r="WXZ204" s="25"/>
      <c r="WYA204" s="25"/>
      <c r="WYB204" s="25"/>
      <c r="WYC204" s="25"/>
      <c r="WYD204" s="25"/>
      <c r="WYE204" s="25"/>
      <c r="WYF204" s="25"/>
      <c r="WYG204" s="25"/>
      <c r="WYH204" s="25"/>
      <c r="WYI204" s="25"/>
      <c r="WYJ204" s="25"/>
      <c r="WYK204" s="25"/>
      <c r="WYL204" s="25"/>
      <c r="WYM204" s="25"/>
      <c r="WYN204" s="25"/>
      <c r="WYO204" s="25"/>
      <c r="WYP204" s="25"/>
      <c r="WYQ204" s="25"/>
      <c r="WYR204" s="25"/>
      <c r="WYS204" s="25"/>
      <c r="WYT204" s="25"/>
      <c r="WYU204" s="25"/>
      <c r="WYV204" s="25"/>
      <c r="WYW204" s="25"/>
      <c r="WYX204" s="25"/>
      <c r="WYY204" s="25"/>
      <c r="WYZ204" s="25"/>
      <c r="WZA204" s="25"/>
      <c r="WZB204" s="25"/>
      <c r="WZC204" s="25"/>
      <c r="WZD204" s="25"/>
      <c r="WZE204" s="25"/>
      <c r="WZF204" s="25"/>
      <c r="WZG204" s="25"/>
      <c r="WZH204" s="25"/>
      <c r="WZI204" s="25"/>
      <c r="WZJ204" s="25"/>
      <c r="WZK204" s="25"/>
      <c r="WZL204" s="25"/>
      <c r="WZM204" s="25"/>
      <c r="WZN204" s="25"/>
      <c r="WZO204" s="25"/>
      <c r="WZP204" s="25"/>
      <c r="WZQ204" s="25"/>
      <c r="WZR204" s="25"/>
      <c r="WZS204" s="25"/>
      <c r="WZT204" s="25"/>
      <c r="WZU204" s="25"/>
      <c r="WZV204" s="25"/>
      <c r="WZW204" s="25"/>
      <c r="WZX204" s="25"/>
      <c r="WZY204" s="25"/>
      <c r="WZZ204" s="25"/>
      <c r="XAA204" s="25"/>
      <c r="XAB204" s="25"/>
      <c r="XAC204" s="25"/>
      <c r="XAD204" s="25"/>
      <c r="XAE204" s="25"/>
      <c r="XAF204" s="25"/>
      <c r="XAG204" s="25"/>
      <c r="XAH204" s="25"/>
      <c r="XAI204" s="25"/>
      <c r="XAJ204" s="25"/>
      <c r="XAK204" s="25"/>
      <c r="XAL204" s="25"/>
      <c r="XAM204" s="25"/>
      <c r="XAN204" s="25"/>
      <c r="XAO204" s="25"/>
      <c r="XAP204" s="25"/>
      <c r="XAQ204" s="25"/>
      <c r="XAR204" s="25"/>
      <c r="XAS204" s="25"/>
      <c r="XAT204" s="25"/>
      <c r="XAU204" s="25"/>
      <c r="XAV204" s="25"/>
      <c r="XAW204" s="25"/>
      <c r="XAX204" s="25"/>
      <c r="XAY204" s="25"/>
      <c r="XAZ204" s="25"/>
      <c r="XBA204" s="25"/>
      <c r="XBB204" s="25"/>
      <c r="XBC204" s="25"/>
      <c r="XBD204" s="25"/>
      <c r="XBE204" s="25"/>
      <c r="XBF204" s="25"/>
      <c r="XBG204" s="25"/>
      <c r="XBH204" s="25"/>
      <c r="XBI204" s="25"/>
      <c r="XBJ204" s="25"/>
      <c r="XBK204" s="25"/>
      <c r="XBL204" s="25"/>
      <c r="XBM204" s="25"/>
      <c r="XBN204" s="25"/>
      <c r="XBO204" s="25"/>
      <c r="XBP204" s="25"/>
      <c r="XBQ204" s="25"/>
      <c r="XBR204" s="25"/>
      <c r="XBS204" s="25"/>
      <c r="XBT204" s="25"/>
      <c r="XBU204" s="25"/>
      <c r="XBV204" s="25"/>
      <c r="XBW204" s="25"/>
      <c r="XBX204" s="25"/>
      <c r="XBY204" s="25"/>
      <c r="XBZ204" s="25"/>
      <c r="XCA204" s="25"/>
      <c r="XCB204" s="25"/>
      <c r="XCC204" s="25"/>
      <c r="XCD204" s="25"/>
      <c r="XCE204" s="25"/>
      <c r="XCF204" s="25"/>
      <c r="XCG204" s="25"/>
      <c r="XCH204" s="25"/>
      <c r="XCI204" s="25"/>
      <c r="XCJ204" s="25"/>
      <c r="XCK204" s="25"/>
      <c r="XCL204" s="25"/>
      <c r="XCM204" s="25"/>
      <c r="XCN204" s="25"/>
      <c r="XCO204" s="25"/>
      <c r="XCP204" s="25"/>
      <c r="XCQ204" s="25"/>
      <c r="XCR204" s="25"/>
      <c r="XCS204" s="25"/>
      <c r="XCT204" s="25"/>
      <c r="XCU204" s="25"/>
      <c r="XCV204" s="25"/>
      <c r="XCW204" s="25"/>
      <c r="XCX204" s="25"/>
      <c r="XCY204" s="25"/>
      <c r="XCZ204" s="25"/>
      <c r="XDA204" s="25"/>
      <c r="XDB204" s="25"/>
      <c r="XDC204" s="25"/>
      <c r="XDD204" s="25"/>
      <c r="XDE204" s="25"/>
      <c r="XDF204" s="25"/>
      <c r="XDG204" s="25"/>
      <c r="XDH204" s="25"/>
      <c r="XDI204" s="25"/>
      <c r="XDJ204" s="25"/>
      <c r="XDK204" s="25"/>
      <c r="XDL204" s="25"/>
      <c r="XDM204" s="25"/>
      <c r="XDN204" s="25"/>
      <c r="XDO204" s="25"/>
      <c r="XDP204" s="25"/>
      <c r="XDQ204" s="25"/>
      <c r="XDR204" s="25"/>
      <c r="XDS204" s="25"/>
      <c r="XDT204" s="25"/>
      <c r="XDU204" s="25"/>
      <c r="XDV204" s="25"/>
      <c r="XDW204" s="25"/>
      <c r="XDX204" s="25"/>
      <c r="XDY204" s="25"/>
      <c r="XDZ204" s="25"/>
      <c r="XEA204" s="25"/>
      <c r="XEB204" s="25"/>
      <c r="XEC204" s="25"/>
      <c r="XED204" s="25"/>
      <c r="XEE204" s="25"/>
      <c r="XEF204" s="25"/>
      <c r="XEG204" s="25"/>
      <c r="XEH204" s="25"/>
      <c r="XEI204" s="25"/>
      <c r="XEJ204" s="25"/>
      <c r="XEK204" s="25"/>
      <c r="XEL204" s="25"/>
      <c r="XEM204" s="25"/>
      <c r="XEN204" s="25"/>
      <c r="XEO204" s="25"/>
      <c r="XEP204" s="25"/>
      <c r="XEQ204" s="25"/>
      <c r="XER204" s="25"/>
      <c r="XES204" s="25"/>
      <c r="XET204" s="25"/>
      <c r="XEU204" s="25"/>
      <c r="XEV204" s="25"/>
      <c r="XEW204" s="25"/>
      <c r="XEX204" s="25"/>
      <c r="XEY204" s="25"/>
      <c r="XEZ204" s="25"/>
      <c r="XFA204" s="25"/>
      <c r="XFB204" s="25"/>
      <c r="XFC204" s="25"/>
      <c r="XFD204" s="26"/>
    </row>
    <row r="205" spans="1:16384" s="1" customFormat="1" x14ac:dyDescent="0.2">
      <c r="A205" s="47" t="s">
        <v>240</v>
      </c>
      <c r="B205" s="25" t="s">
        <v>241</v>
      </c>
      <c r="C205" s="70">
        <v>5200000</v>
      </c>
      <c r="D205" s="70">
        <v>-419008.91</v>
      </c>
      <c r="E205" s="70">
        <f t="shared" si="11"/>
        <v>4780991.09</v>
      </c>
      <c r="F205" s="70">
        <v>0</v>
      </c>
      <c r="G205" s="70">
        <v>0</v>
      </c>
      <c r="H205" s="70">
        <v>0</v>
      </c>
      <c r="I205" s="70">
        <v>0</v>
      </c>
      <c r="J205" s="70">
        <v>442500</v>
      </c>
      <c r="K205" s="70">
        <v>0</v>
      </c>
      <c r="L205" s="70">
        <v>0</v>
      </c>
      <c r="M205" s="70">
        <v>0</v>
      </c>
      <c r="N205" s="70">
        <v>1523999.98</v>
      </c>
      <c r="O205" s="67">
        <f t="shared" si="10"/>
        <v>4338491.09</v>
      </c>
    </row>
    <row r="206" spans="1:16384" s="4" customFormat="1" x14ac:dyDescent="0.2">
      <c r="A206" s="47" t="s">
        <v>243</v>
      </c>
      <c r="B206" s="25" t="s">
        <v>242</v>
      </c>
      <c r="C206" s="70">
        <v>100000</v>
      </c>
      <c r="D206" s="70">
        <v>-90000</v>
      </c>
      <c r="E206" s="70">
        <f t="shared" si="11"/>
        <v>10000</v>
      </c>
      <c r="F206" s="70">
        <v>0</v>
      </c>
      <c r="G206" s="70">
        <v>0</v>
      </c>
      <c r="H206" s="70">
        <v>0</v>
      </c>
      <c r="I206" s="70">
        <v>0</v>
      </c>
      <c r="J206" s="70">
        <v>0</v>
      </c>
      <c r="K206" s="70">
        <v>0</v>
      </c>
      <c r="L206" s="70">
        <v>0</v>
      </c>
      <c r="M206" s="70">
        <v>0</v>
      </c>
      <c r="N206" s="70">
        <v>0</v>
      </c>
      <c r="O206" s="67">
        <f t="shared" si="10"/>
        <v>10000</v>
      </c>
    </row>
    <row r="207" spans="1:16384" s="1" customFormat="1" x14ac:dyDescent="0.2">
      <c r="A207" s="47" t="s">
        <v>245</v>
      </c>
      <c r="B207" s="25" t="s">
        <v>244</v>
      </c>
      <c r="C207" s="70">
        <v>1200000</v>
      </c>
      <c r="D207" s="70">
        <v>-800000</v>
      </c>
      <c r="E207" s="70">
        <f t="shared" si="11"/>
        <v>400000</v>
      </c>
      <c r="F207" s="70">
        <v>0</v>
      </c>
      <c r="G207" s="70">
        <v>0</v>
      </c>
      <c r="H207" s="70">
        <v>0</v>
      </c>
      <c r="I207" s="70">
        <v>0</v>
      </c>
      <c r="J207" s="70">
        <v>0</v>
      </c>
      <c r="K207" s="70">
        <v>0</v>
      </c>
      <c r="L207" s="70">
        <v>7565.5</v>
      </c>
      <c r="M207" s="70">
        <v>11850.15</v>
      </c>
      <c r="N207" s="70">
        <v>0</v>
      </c>
      <c r="O207" s="67">
        <f t="shared" si="10"/>
        <v>380584.35</v>
      </c>
    </row>
    <row r="208" spans="1:16384" s="4" customFormat="1" x14ac:dyDescent="0.2">
      <c r="A208" s="47" t="s">
        <v>247</v>
      </c>
      <c r="B208" s="25" t="s">
        <v>246</v>
      </c>
      <c r="C208" s="70">
        <v>700000</v>
      </c>
      <c r="D208" s="70">
        <v>1798000</v>
      </c>
      <c r="E208" s="70">
        <f t="shared" si="11"/>
        <v>2498000</v>
      </c>
      <c r="F208" s="70">
        <v>0</v>
      </c>
      <c r="G208" s="70">
        <v>0</v>
      </c>
      <c r="H208" s="70">
        <v>0</v>
      </c>
      <c r="I208" s="70">
        <v>244706.04</v>
      </c>
      <c r="J208" s="70">
        <v>66128.38</v>
      </c>
      <c r="K208" s="70">
        <v>55578</v>
      </c>
      <c r="L208" s="70">
        <v>189117.1</v>
      </c>
      <c r="M208" s="70">
        <v>749229.79</v>
      </c>
      <c r="N208" s="70">
        <v>0</v>
      </c>
      <c r="O208" s="67">
        <f t="shared" si="10"/>
        <v>1193240.69</v>
      </c>
    </row>
    <row r="209" spans="1:15" x14ac:dyDescent="0.2">
      <c r="A209" s="47" t="s">
        <v>249</v>
      </c>
      <c r="B209" s="25" t="s">
        <v>248</v>
      </c>
      <c r="C209" s="70">
        <v>100000</v>
      </c>
      <c r="D209" s="70">
        <v>0</v>
      </c>
      <c r="E209" s="70">
        <f t="shared" si="11"/>
        <v>100000</v>
      </c>
      <c r="F209" s="70">
        <v>0</v>
      </c>
      <c r="G209" s="70">
        <v>0</v>
      </c>
      <c r="H209" s="70">
        <v>0</v>
      </c>
      <c r="I209" s="70">
        <v>0</v>
      </c>
      <c r="J209" s="70">
        <v>0</v>
      </c>
      <c r="K209" s="70">
        <v>0</v>
      </c>
      <c r="L209" s="70">
        <v>0</v>
      </c>
      <c r="M209" s="70">
        <v>0</v>
      </c>
      <c r="N209" s="70">
        <v>0</v>
      </c>
      <c r="O209" s="67">
        <f t="shared" si="10"/>
        <v>100000</v>
      </c>
    </row>
    <row r="210" spans="1:15" x14ac:dyDescent="0.2">
      <c r="A210" s="47" t="s">
        <v>251</v>
      </c>
      <c r="B210" s="25" t="s">
        <v>250</v>
      </c>
      <c r="C210" s="70">
        <v>100000</v>
      </c>
      <c r="D210" s="70">
        <v>-81000</v>
      </c>
      <c r="E210" s="70">
        <f t="shared" si="11"/>
        <v>19000</v>
      </c>
      <c r="F210" s="70">
        <v>0</v>
      </c>
      <c r="G210" s="70">
        <v>0</v>
      </c>
      <c r="H210" s="70">
        <v>0</v>
      </c>
      <c r="I210" s="70">
        <v>0</v>
      </c>
      <c r="J210" s="70">
        <v>0</v>
      </c>
      <c r="K210" s="70">
        <v>0</v>
      </c>
      <c r="L210" s="70">
        <v>0</v>
      </c>
      <c r="M210" s="70">
        <v>0</v>
      </c>
      <c r="N210" s="70">
        <v>0</v>
      </c>
      <c r="O210" s="67">
        <f t="shared" si="10"/>
        <v>19000</v>
      </c>
    </row>
    <row r="211" spans="1:15" s="4" customFormat="1" x14ac:dyDescent="0.2">
      <c r="A211" s="47" t="s">
        <v>253</v>
      </c>
      <c r="B211" s="25" t="s">
        <v>252</v>
      </c>
      <c r="C211" s="70">
        <v>2200000</v>
      </c>
      <c r="D211" s="70">
        <v>-2195000</v>
      </c>
      <c r="E211" s="70">
        <f t="shared" si="11"/>
        <v>5000</v>
      </c>
      <c r="F211" s="70">
        <v>0</v>
      </c>
      <c r="G211" s="70">
        <v>0</v>
      </c>
      <c r="H211" s="70">
        <v>0</v>
      </c>
      <c r="I211" s="70">
        <v>0</v>
      </c>
      <c r="J211" s="70">
        <v>0</v>
      </c>
      <c r="K211" s="70">
        <v>0</v>
      </c>
      <c r="L211" s="70">
        <v>0</v>
      </c>
      <c r="M211" s="70">
        <v>0</v>
      </c>
      <c r="N211" s="70">
        <v>0</v>
      </c>
      <c r="O211" s="67">
        <f t="shared" si="10"/>
        <v>5000</v>
      </c>
    </row>
    <row r="212" spans="1:15" x14ac:dyDescent="0.2">
      <c r="A212" s="47" t="s">
        <v>254</v>
      </c>
      <c r="B212" s="25" t="s">
        <v>268</v>
      </c>
      <c r="C212" s="70">
        <v>100000</v>
      </c>
      <c r="D212" s="70">
        <v>-75000</v>
      </c>
      <c r="E212" s="70">
        <f t="shared" si="11"/>
        <v>25000</v>
      </c>
      <c r="F212" s="70">
        <v>0</v>
      </c>
      <c r="G212" s="70">
        <v>0</v>
      </c>
      <c r="H212" s="70">
        <v>0</v>
      </c>
      <c r="I212" s="70">
        <v>0</v>
      </c>
      <c r="J212" s="70">
        <v>0</v>
      </c>
      <c r="K212" s="70">
        <v>0</v>
      </c>
      <c r="L212" s="70">
        <v>0</v>
      </c>
      <c r="M212" s="70">
        <v>0</v>
      </c>
      <c r="N212" s="70">
        <v>0</v>
      </c>
      <c r="O212" s="67">
        <f t="shared" si="10"/>
        <v>25000</v>
      </c>
    </row>
    <row r="213" spans="1:15" x14ac:dyDescent="0.2">
      <c r="A213" s="47" t="s">
        <v>255</v>
      </c>
      <c r="B213" s="25" t="s">
        <v>256</v>
      </c>
      <c r="C213" s="70">
        <v>2000000</v>
      </c>
      <c r="D213" s="70">
        <v>-130000</v>
      </c>
      <c r="E213" s="70">
        <f t="shared" si="11"/>
        <v>1870000</v>
      </c>
      <c r="F213" s="70">
        <v>0</v>
      </c>
      <c r="G213" s="70">
        <v>0</v>
      </c>
      <c r="H213" s="70">
        <v>0</v>
      </c>
      <c r="I213" s="70">
        <v>0</v>
      </c>
      <c r="J213" s="70">
        <v>0</v>
      </c>
      <c r="K213" s="70">
        <v>0</v>
      </c>
      <c r="L213" s="70">
        <v>1829000</v>
      </c>
      <c r="M213" s="70">
        <v>0</v>
      </c>
      <c r="N213" s="70">
        <v>0</v>
      </c>
      <c r="O213" s="67">
        <f t="shared" si="10"/>
        <v>41000</v>
      </c>
    </row>
    <row r="214" spans="1:15" x14ac:dyDescent="0.2">
      <c r="A214" s="47" t="s">
        <v>257</v>
      </c>
      <c r="B214" s="25" t="s">
        <v>258</v>
      </c>
      <c r="C214" s="70">
        <v>50000</v>
      </c>
      <c r="D214" s="70">
        <v>0</v>
      </c>
      <c r="E214" s="70">
        <f t="shared" si="11"/>
        <v>50000</v>
      </c>
      <c r="F214" s="70">
        <v>0</v>
      </c>
      <c r="G214" s="70">
        <v>0</v>
      </c>
      <c r="H214" s="70">
        <v>0</v>
      </c>
      <c r="I214" s="70">
        <v>0</v>
      </c>
      <c r="J214" s="70">
        <v>0</v>
      </c>
      <c r="K214" s="70">
        <v>0</v>
      </c>
      <c r="L214" s="70">
        <v>0</v>
      </c>
      <c r="M214" s="70">
        <v>0</v>
      </c>
      <c r="N214" s="70">
        <v>0</v>
      </c>
      <c r="O214" s="67">
        <f t="shared" si="10"/>
        <v>50000</v>
      </c>
    </row>
    <row r="215" spans="1:15" x14ac:dyDescent="0.2">
      <c r="A215" s="47" t="s">
        <v>260</v>
      </c>
      <c r="B215" s="25" t="s">
        <v>259</v>
      </c>
      <c r="C215" s="70">
        <v>100000</v>
      </c>
      <c r="D215" s="70">
        <v>0</v>
      </c>
      <c r="E215" s="70">
        <f t="shared" si="11"/>
        <v>100000</v>
      </c>
      <c r="F215" s="70">
        <v>0</v>
      </c>
      <c r="G215" s="70">
        <v>0</v>
      </c>
      <c r="H215" s="70">
        <v>0</v>
      </c>
      <c r="I215" s="70">
        <v>0</v>
      </c>
      <c r="J215" s="70">
        <v>0</v>
      </c>
      <c r="K215" s="70">
        <v>0</v>
      </c>
      <c r="L215" s="70">
        <v>0</v>
      </c>
      <c r="M215" s="70">
        <v>0</v>
      </c>
      <c r="N215" s="70">
        <v>0</v>
      </c>
      <c r="O215" s="67">
        <f t="shared" si="10"/>
        <v>100000</v>
      </c>
    </row>
    <row r="216" spans="1:15" s="4" customFormat="1" x14ac:dyDescent="0.2">
      <c r="A216" s="47" t="s">
        <v>262</v>
      </c>
      <c r="B216" s="25" t="s">
        <v>261</v>
      </c>
      <c r="C216" s="70">
        <v>100000</v>
      </c>
      <c r="D216" s="70">
        <v>0</v>
      </c>
      <c r="E216" s="70">
        <f t="shared" si="11"/>
        <v>100000</v>
      </c>
      <c r="F216" s="70">
        <v>0</v>
      </c>
      <c r="G216" s="70">
        <v>0</v>
      </c>
      <c r="H216" s="70">
        <v>0</v>
      </c>
      <c r="I216" s="70">
        <v>0</v>
      </c>
      <c r="J216" s="70">
        <v>0</v>
      </c>
      <c r="K216" s="70">
        <v>0</v>
      </c>
      <c r="L216" s="70">
        <v>0</v>
      </c>
      <c r="M216" s="70">
        <v>0</v>
      </c>
      <c r="N216" s="70">
        <v>0</v>
      </c>
      <c r="O216" s="67">
        <f t="shared" si="10"/>
        <v>100000</v>
      </c>
    </row>
    <row r="217" spans="1:15" s="4" customFormat="1" x14ac:dyDescent="0.2">
      <c r="A217" s="47" t="s">
        <v>264</v>
      </c>
      <c r="B217" s="25" t="s">
        <v>263</v>
      </c>
      <c r="C217" s="70">
        <v>37500000</v>
      </c>
      <c r="D217" s="70">
        <v>-16674929.609999999</v>
      </c>
      <c r="E217" s="70">
        <f t="shared" si="11"/>
        <v>20825070.390000001</v>
      </c>
      <c r="F217" s="70">
        <v>0</v>
      </c>
      <c r="G217" s="70">
        <v>3013533.68</v>
      </c>
      <c r="H217" s="70">
        <v>0</v>
      </c>
      <c r="I217" s="70">
        <v>0</v>
      </c>
      <c r="J217" s="70">
        <v>0</v>
      </c>
      <c r="K217" s="70">
        <v>0</v>
      </c>
      <c r="L217" s="70">
        <v>3382552.51</v>
      </c>
      <c r="M217" s="70">
        <v>0</v>
      </c>
      <c r="N217" s="70">
        <v>2354108.2400000002</v>
      </c>
      <c r="O217" s="67">
        <f t="shared" ref="O217:O285" si="12">+E217-F217-G217-H217-I217-J217-K217-L217-M217</f>
        <v>14428984.200000001</v>
      </c>
    </row>
    <row r="218" spans="1:15" x14ac:dyDescent="0.2">
      <c r="A218" s="45" t="s">
        <v>309</v>
      </c>
      <c r="B218" s="46" t="s">
        <v>321</v>
      </c>
      <c r="C218" s="68">
        <f>+SUM(C219:C247)</f>
        <v>40000000</v>
      </c>
      <c r="D218" s="68">
        <f>+SUM(D219:D247)</f>
        <v>0</v>
      </c>
      <c r="E218" s="68">
        <f t="shared" si="11"/>
        <v>40000000</v>
      </c>
      <c r="F218" s="68">
        <f>+SUM(F219:F246)</f>
        <v>0</v>
      </c>
      <c r="G218" s="68">
        <f t="shared" ref="G218:I218" si="13">+SUM(G219:G246)</f>
        <v>0</v>
      </c>
      <c r="H218" s="68">
        <f t="shared" si="13"/>
        <v>330000</v>
      </c>
      <c r="I218" s="68">
        <f t="shared" si="13"/>
        <v>3335047</v>
      </c>
      <c r="J218" s="68">
        <f>+SUM(J219:J246)</f>
        <v>1105031</v>
      </c>
      <c r="K218" s="68">
        <f>+SUM(K219:K246)</f>
        <v>5211396.0999999996</v>
      </c>
      <c r="L218" s="68">
        <f>+SUM(L219:L246)</f>
        <v>2404421.4300000006</v>
      </c>
      <c r="M218" s="68">
        <f>+SUM(M219:M246)</f>
        <v>1523100</v>
      </c>
      <c r="N218" s="68">
        <f>+SUM(N219:N247)</f>
        <v>4353996.2</v>
      </c>
      <c r="O218" s="67">
        <f t="shared" si="12"/>
        <v>26091004.469999999</v>
      </c>
    </row>
    <row r="219" spans="1:15" s="4" customFormat="1" x14ac:dyDescent="0.2">
      <c r="A219" s="47" t="s">
        <v>14</v>
      </c>
      <c r="B219" s="25" t="s">
        <v>15</v>
      </c>
      <c r="C219" s="70">
        <v>15300000</v>
      </c>
      <c r="D219" s="70">
        <v>0</v>
      </c>
      <c r="E219" s="70">
        <f t="shared" si="11"/>
        <v>15300000</v>
      </c>
      <c r="F219" s="70">
        <v>0</v>
      </c>
      <c r="G219" s="70">
        <v>0</v>
      </c>
      <c r="H219" s="70">
        <v>0</v>
      </c>
      <c r="I219" s="70">
        <v>1290000</v>
      </c>
      <c r="J219" s="70">
        <v>750500</v>
      </c>
      <c r="K219" s="71">
        <v>864500</v>
      </c>
      <c r="L219" s="71">
        <v>830500</v>
      </c>
      <c r="M219" s="71">
        <v>1163100</v>
      </c>
      <c r="N219" s="71">
        <v>1297900</v>
      </c>
      <c r="O219" s="67">
        <f t="shared" si="12"/>
        <v>10401400</v>
      </c>
    </row>
    <row r="220" spans="1:15" x14ac:dyDescent="0.2">
      <c r="A220" s="47" t="s">
        <v>70</v>
      </c>
      <c r="B220" s="25" t="s">
        <v>69</v>
      </c>
      <c r="C220" s="70">
        <v>2000000</v>
      </c>
      <c r="D220" s="70">
        <v>387000</v>
      </c>
      <c r="E220" s="70">
        <f t="shared" si="11"/>
        <v>2387000</v>
      </c>
      <c r="F220" s="70">
        <v>0</v>
      </c>
      <c r="G220" s="70">
        <v>0</v>
      </c>
      <c r="H220" s="70">
        <v>0</v>
      </c>
      <c r="I220" s="70">
        <v>0</v>
      </c>
      <c r="J220" s="70">
        <v>0</v>
      </c>
      <c r="K220" s="71">
        <v>0</v>
      </c>
      <c r="L220" s="71">
        <v>0</v>
      </c>
      <c r="M220" s="71">
        <v>0</v>
      </c>
      <c r="N220" s="71">
        <v>141147.75</v>
      </c>
      <c r="O220" s="67">
        <f t="shared" si="12"/>
        <v>2387000</v>
      </c>
    </row>
    <row r="221" spans="1:15" s="4" customFormat="1" x14ac:dyDescent="0.2">
      <c r="A221" s="47" t="s">
        <v>99</v>
      </c>
      <c r="B221" s="25" t="s">
        <v>100</v>
      </c>
      <c r="C221" s="70">
        <v>1000000</v>
      </c>
      <c r="D221" s="70">
        <v>2200000</v>
      </c>
      <c r="E221" s="70">
        <f t="shared" si="11"/>
        <v>3200000</v>
      </c>
      <c r="F221" s="70">
        <v>0</v>
      </c>
      <c r="G221" s="70">
        <v>0</v>
      </c>
      <c r="H221" s="70">
        <v>0</v>
      </c>
      <c r="I221" s="70">
        <v>0</v>
      </c>
      <c r="J221" s="70">
        <v>0</v>
      </c>
      <c r="K221" s="71">
        <v>0</v>
      </c>
      <c r="L221" s="71">
        <v>0</v>
      </c>
      <c r="M221" s="71">
        <v>0</v>
      </c>
      <c r="N221" s="71">
        <v>626580</v>
      </c>
      <c r="O221" s="67">
        <f t="shared" si="12"/>
        <v>3200000</v>
      </c>
    </row>
    <row r="222" spans="1:15" x14ac:dyDescent="0.2">
      <c r="A222" s="47" t="s">
        <v>104</v>
      </c>
      <c r="B222" s="25" t="s">
        <v>105</v>
      </c>
      <c r="C222" s="70">
        <v>1259670</v>
      </c>
      <c r="D222" s="70">
        <v>-1259670</v>
      </c>
      <c r="E222" s="70">
        <f t="shared" si="11"/>
        <v>0</v>
      </c>
      <c r="F222" s="70">
        <v>0</v>
      </c>
      <c r="G222" s="70">
        <v>0</v>
      </c>
      <c r="H222" s="70">
        <v>0</v>
      </c>
      <c r="I222" s="70">
        <v>0</v>
      </c>
      <c r="J222" s="70">
        <v>0</v>
      </c>
      <c r="K222" s="71">
        <v>0</v>
      </c>
      <c r="L222" s="71">
        <v>0</v>
      </c>
      <c r="M222" s="71">
        <v>0</v>
      </c>
      <c r="N222" s="71">
        <v>0</v>
      </c>
      <c r="O222" s="67">
        <f t="shared" si="12"/>
        <v>0</v>
      </c>
    </row>
    <row r="223" spans="1:15" s="4" customFormat="1" x14ac:dyDescent="0.2">
      <c r="A223" s="47" t="s">
        <v>106</v>
      </c>
      <c r="B223" s="25" t="s">
        <v>107</v>
      </c>
      <c r="C223" s="70">
        <v>6000000</v>
      </c>
      <c r="D223" s="70">
        <v>-2800000</v>
      </c>
      <c r="E223" s="70">
        <f t="shared" si="11"/>
        <v>3200000</v>
      </c>
      <c r="F223" s="70">
        <v>0</v>
      </c>
      <c r="G223" s="70">
        <v>0</v>
      </c>
      <c r="H223" s="70">
        <v>0</v>
      </c>
      <c r="I223" s="70">
        <v>0</v>
      </c>
      <c r="J223" s="70">
        <v>0</v>
      </c>
      <c r="K223" s="71">
        <v>1700000</v>
      </c>
      <c r="L223" s="71">
        <v>0</v>
      </c>
      <c r="M223" s="71">
        <v>0</v>
      </c>
      <c r="N223" s="71">
        <v>0</v>
      </c>
      <c r="O223" s="67">
        <f t="shared" si="12"/>
        <v>1500000</v>
      </c>
    </row>
    <row r="224" spans="1:15" s="4" customFormat="1" x14ac:dyDescent="0.2">
      <c r="A224" s="47" t="s">
        <v>113</v>
      </c>
      <c r="B224" s="25" t="s">
        <v>112</v>
      </c>
      <c r="C224" s="70">
        <v>1300000</v>
      </c>
      <c r="D224" s="70">
        <v>2048750</v>
      </c>
      <c r="E224" s="70">
        <f t="shared" si="11"/>
        <v>3348750</v>
      </c>
      <c r="F224" s="70">
        <v>0</v>
      </c>
      <c r="G224" s="70">
        <v>0</v>
      </c>
      <c r="H224" s="70">
        <v>165000</v>
      </c>
      <c r="I224" s="70">
        <v>149506</v>
      </c>
      <c r="J224" s="70">
        <v>331816</v>
      </c>
      <c r="K224" s="70">
        <v>240030.02</v>
      </c>
      <c r="L224" s="71">
        <v>0</v>
      </c>
      <c r="M224" s="71">
        <v>240000</v>
      </c>
      <c r="N224" s="71">
        <v>61684.5</v>
      </c>
      <c r="O224" s="67">
        <f t="shared" si="12"/>
        <v>2222397.98</v>
      </c>
    </row>
    <row r="225" spans="1:15" x14ac:dyDescent="0.2">
      <c r="A225" s="47" t="s">
        <v>114</v>
      </c>
      <c r="B225" s="25" t="s">
        <v>115</v>
      </c>
      <c r="C225" s="70">
        <v>2000000</v>
      </c>
      <c r="D225" s="70">
        <v>1727020.49</v>
      </c>
      <c r="E225" s="70">
        <f t="shared" si="11"/>
        <v>3727020.49</v>
      </c>
      <c r="F225" s="70">
        <v>0</v>
      </c>
      <c r="G225" s="70">
        <v>0</v>
      </c>
      <c r="H225" s="70">
        <v>165000</v>
      </c>
      <c r="I225" s="70">
        <v>284970</v>
      </c>
      <c r="J225" s="70">
        <v>22715</v>
      </c>
      <c r="K225" s="70">
        <v>446702</v>
      </c>
      <c r="L225" s="71">
        <v>0</v>
      </c>
      <c r="M225" s="71">
        <v>120000</v>
      </c>
      <c r="N225" s="71">
        <v>29323</v>
      </c>
      <c r="O225" s="67">
        <f t="shared" si="12"/>
        <v>2687633.49</v>
      </c>
    </row>
    <row r="226" spans="1:15" s="4" customFormat="1" x14ac:dyDescent="0.2">
      <c r="A226" s="47" t="s">
        <v>117</v>
      </c>
      <c r="B226" s="25" t="s">
        <v>116</v>
      </c>
      <c r="C226" s="70">
        <v>5094762</v>
      </c>
      <c r="D226" s="70">
        <v>-873465</v>
      </c>
      <c r="E226" s="70">
        <f t="shared" si="11"/>
        <v>4221297</v>
      </c>
      <c r="F226" s="70">
        <v>0</v>
      </c>
      <c r="G226" s="70">
        <v>0</v>
      </c>
      <c r="H226" s="70">
        <v>0</v>
      </c>
      <c r="I226" s="70">
        <v>1274271</v>
      </c>
      <c r="J226" s="70">
        <v>0</v>
      </c>
      <c r="K226" s="70">
        <v>569180.07999999996</v>
      </c>
      <c r="L226" s="71">
        <v>853770.12</v>
      </c>
      <c r="M226" s="71">
        <v>0</v>
      </c>
      <c r="N226" s="71">
        <v>372337.2</v>
      </c>
      <c r="O226" s="67">
        <f t="shared" si="12"/>
        <v>1524075.7999999998</v>
      </c>
    </row>
    <row r="227" spans="1:15" x14ac:dyDescent="0.2">
      <c r="A227" s="47" t="s">
        <v>123</v>
      </c>
      <c r="B227" s="25" t="s">
        <v>122</v>
      </c>
      <c r="C227" s="70">
        <v>21608</v>
      </c>
      <c r="D227" s="70">
        <v>-16416</v>
      </c>
      <c r="E227" s="70">
        <f t="shared" si="11"/>
        <v>5192</v>
      </c>
      <c r="F227" s="70">
        <v>0</v>
      </c>
      <c r="G227" s="70">
        <v>0</v>
      </c>
      <c r="H227" s="70">
        <v>0</v>
      </c>
      <c r="I227" s="70">
        <v>0</v>
      </c>
      <c r="J227" s="70">
        <v>0</v>
      </c>
      <c r="K227" s="70">
        <v>0</v>
      </c>
      <c r="L227" s="71">
        <v>5192</v>
      </c>
      <c r="M227" s="71">
        <v>0</v>
      </c>
      <c r="N227" s="71">
        <v>0</v>
      </c>
      <c r="O227" s="67">
        <f t="shared" si="12"/>
        <v>0</v>
      </c>
    </row>
    <row r="228" spans="1:15" s="4" customFormat="1" x14ac:dyDescent="0.2">
      <c r="A228" s="47" t="s">
        <v>125</v>
      </c>
      <c r="B228" s="25" t="s">
        <v>124</v>
      </c>
      <c r="C228" s="70">
        <v>0</v>
      </c>
      <c r="D228" s="70">
        <v>6726</v>
      </c>
      <c r="E228" s="70">
        <f t="shared" si="11"/>
        <v>6726</v>
      </c>
      <c r="F228" s="70">
        <v>0</v>
      </c>
      <c r="G228" s="70">
        <v>0</v>
      </c>
      <c r="H228" s="70">
        <v>0</v>
      </c>
      <c r="I228" s="70">
        <v>0</v>
      </c>
      <c r="J228" s="70">
        <v>0</v>
      </c>
      <c r="K228" s="70">
        <v>0</v>
      </c>
      <c r="L228" s="71">
        <v>6726</v>
      </c>
      <c r="M228" s="71">
        <v>0</v>
      </c>
      <c r="N228" s="71">
        <v>0</v>
      </c>
      <c r="O228" s="67">
        <f t="shared" si="12"/>
        <v>0</v>
      </c>
    </row>
    <row r="229" spans="1:15" x14ac:dyDescent="0.2">
      <c r="A229" s="47" t="s">
        <v>127</v>
      </c>
      <c r="B229" s="25" t="s">
        <v>126</v>
      </c>
      <c r="C229" s="70">
        <v>261549</v>
      </c>
      <c r="D229" s="70">
        <v>456799.6</v>
      </c>
      <c r="E229" s="70">
        <f t="shared" si="11"/>
        <v>718348.6</v>
      </c>
      <c r="F229" s="70">
        <v>0</v>
      </c>
      <c r="G229" s="70">
        <v>0</v>
      </c>
      <c r="H229" s="70">
        <v>0</v>
      </c>
      <c r="I229" s="70">
        <v>0</v>
      </c>
      <c r="J229" s="70">
        <v>0</v>
      </c>
      <c r="K229" s="70">
        <v>13688</v>
      </c>
      <c r="L229" s="71">
        <v>188410.6</v>
      </c>
      <c r="M229" s="71">
        <v>0</v>
      </c>
      <c r="N229" s="71">
        <v>516250</v>
      </c>
      <c r="O229" s="67">
        <f t="shared" si="12"/>
        <v>516250</v>
      </c>
    </row>
    <row r="230" spans="1:15" s="4" customFormat="1" x14ac:dyDescent="0.2">
      <c r="A230" s="47" t="s">
        <v>129</v>
      </c>
      <c r="B230" s="25" t="s">
        <v>128</v>
      </c>
      <c r="C230" s="70">
        <v>0</v>
      </c>
      <c r="D230" s="70">
        <v>47833.2</v>
      </c>
      <c r="E230" s="70">
        <f t="shared" si="11"/>
        <v>47833.2</v>
      </c>
      <c r="F230" s="70">
        <v>0</v>
      </c>
      <c r="G230" s="70">
        <v>0</v>
      </c>
      <c r="H230" s="70">
        <v>0</v>
      </c>
      <c r="I230" s="70">
        <v>0</v>
      </c>
      <c r="J230" s="70">
        <v>0</v>
      </c>
      <c r="K230" s="70">
        <v>0</v>
      </c>
      <c r="L230" s="71">
        <v>26833.200000000001</v>
      </c>
      <c r="M230" s="71">
        <v>0</v>
      </c>
      <c r="N230" s="71">
        <v>0</v>
      </c>
      <c r="O230" s="67">
        <f t="shared" si="12"/>
        <v>20999.999999999996</v>
      </c>
    </row>
    <row r="231" spans="1:15" x14ac:dyDescent="0.2">
      <c r="A231" s="47" t="s">
        <v>131</v>
      </c>
      <c r="B231" s="25" t="s">
        <v>130</v>
      </c>
      <c r="C231" s="70">
        <v>256900</v>
      </c>
      <c r="D231" s="70">
        <v>-169400.17</v>
      </c>
      <c r="E231" s="70">
        <f t="shared" si="11"/>
        <v>87499.829999999987</v>
      </c>
      <c r="F231" s="70">
        <v>0</v>
      </c>
      <c r="G231" s="70">
        <v>0</v>
      </c>
      <c r="H231" s="70">
        <v>0</v>
      </c>
      <c r="I231" s="70">
        <v>0</v>
      </c>
      <c r="J231" s="70">
        <v>0</v>
      </c>
      <c r="K231" s="70">
        <v>0</v>
      </c>
      <c r="L231" s="71">
        <v>87499.83</v>
      </c>
      <c r="M231" s="71">
        <v>0</v>
      </c>
      <c r="N231" s="71">
        <v>0</v>
      </c>
      <c r="O231" s="67">
        <f t="shared" si="12"/>
        <v>-1.4551915228366852E-11</v>
      </c>
    </row>
    <row r="232" spans="1:15" s="4" customFormat="1" x14ac:dyDescent="0.2">
      <c r="A232" s="47" t="s">
        <v>133</v>
      </c>
      <c r="B232" s="25" t="s">
        <v>132</v>
      </c>
      <c r="C232" s="70">
        <v>90000</v>
      </c>
      <c r="D232" s="70">
        <v>-31000</v>
      </c>
      <c r="E232" s="70">
        <f t="shared" si="11"/>
        <v>59000</v>
      </c>
      <c r="F232" s="70">
        <v>0</v>
      </c>
      <c r="G232" s="70">
        <v>0</v>
      </c>
      <c r="H232" s="70">
        <v>0</v>
      </c>
      <c r="I232" s="70">
        <v>0</v>
      </c>
      <c r="J232" s="70">
        <v>0</v>
      </c>
      <c r="K232" s="70">
        <v>0</v>
      </c>
      <c r="L232" s="71">
        <v>3569.5</v>
      </c>
      <c r="M232" s="71">
        <v>0</v>
      </c>
      <c r="N232" s="71">
        <v>55430.5</v>
      </c>
      <c r="O232" s="67">
        <f t="shared" si="12"/>
        <v>55430.5</v>
      </c>
    </row>
    <row r="233" spans="1:15" s="4" customFormat="1" x14ac:dyDescent="0.2">
      <c r="A233" s="47" t="s">
        <v>276</v>
      </c>
      <c r="B233" s="25" t="s">
        <v>285</v>
      </c>
      <c r="C233" s="70">
        <v>0</v>
      </c>
      <c r="D233" s="70">
        <v>108375.7</v>
      </c>
      <c r="E233" s="70">
        <f t="shared" si="11"/>
        <v>108375.7</v>
      </c>
      <c r="F233" s="70">
        <v>0</v>
      </c>
      <c r="G233" s="70">
        <v>0</v>
      </c>
      <c r="H233" s="70">
        <v>0</v>
      </c>
      <c r="I233" s="70">
        <v>0</v>
      </c>
      <c r="J233" s="70">
        <v>0</v>
      </c>
      <c r="K233" s="70">
        <v>0</v>
      </c>
      <c r="L233" s="71">
        <v>0</v>
      </c>
      <c r="M233" s="71">
        <v>0</v>
      </c>
      <c r="N233" s="71">
        <v>0</v>
      </c>
      <c r="O233" s="67">
        <f t="shared" si="12"/>
        <v>108375.7</v>
      </c>
    </row>
    <row r="234" spans="1:15" x14ac:dyDescent="0.2">
      <c r="A234" s="47" t="s">
        <v>135</v>
      </c>
      <c r="B234" s="25" t="s">
        <v>134</v>
      </c>
      <c r="C234" s="70">
        <v>21240</v>
      </c>
      <c r="D234" s="70">
        <v>-21240</v>
      </c>
      <c r="E234" s="70">
        <f t="shared" si="11"/>
        <v>0</v>
      </c>
      <c r="F234" s="70">
        <v>0</v>
      </c>
      <c r="G234" s="70">
        <v>0</v>
      </c>
      <c r="H234" s="70">
        <v>0</v>
      </c>
      <c r="I234" s="70">
        <v>0</v>
      </c>
      <c r="J234" s="70">
        <v>0</v>
      </c>
      <c r="K234" s="70">
        <v>0</v>
      </c>
      <c r="L234" s="71">
        <v>0</v>
      </c>
      <c r="M234" s="71">
        <v>0</v>
      </c>
      <c r="N234" s="71">
        <v>0</v>
      </c>
      <c r="O234" s="67">
        <f t="shared" si="12"/>
        <v>0</v>
      </c>
    </row>
    <row r="235" spans="1:15" s="4" customFormat="1" x14ac:dyDescent="0.2">
      <c r="A235" s="47" t="s">
        <v>152</v>
      </c>
      <c r="B235" s="25" t="s">
        <v>153</v>
      </c>
      <c r="C235" s="70">
        <v>0</v>
      </c>
      <c r="D235" s="70">
        <v>1204.5999999999999</v>
      </c>
      <c r="E235" s="70">
        <f t="shared" si="11"/>
        <v>1204.5999999999999</v>
      </c>
      <c r="F235" s="70">
        <v>0</v>
      </c>
      <c r="G235" s="70">
        <v>0</v>
      </c>
      <c r="H235" s="70">
        <v>0</v>
      </c>
      <c r="I235" s="70">
        <v>0</v>
      </c>
      <c r="J235" s="70">
        <v>0</v>
      </c>
      <c r="K235" s="70">
        <v>0</v>
      </c>
      <c r="L235" s="71">
        <v>1203.5999999999999</v>
      </c>
      <c r="M235" s="71">
        <v>0</v>
      </c>
      <c r="N235" s="71">
        <v>0</v>
      </c>
      <c r="O235" s="67">
        <f t="shared" si="12"/>
        <v>1</v>
      </c>
    </row>
    <row r="236" spans="1:15" x14ac:dyDescent="0.2">
      <c r="A236" s="47" t="s">
        <v>179</v>
      </c>
      <c r="B236" s="25" t="s">
        <v>178</v>
      </c>
      <c r="C236" s="70">
        <v>92128</v>
      </c>
      <c r="D236" s="70">
        <v>-92128</v>
      </c>
      <c r="E236" s="70">
        <f t="shared" si="11"/>
        <v>0</v>
      </c>
      <c r="F236" s="70">
        <v>0</v>
      </c>
      <c r="G236" s="70">
        <v>0</v>
      </c>
      <c r="H236" s="70">
        <v>0</v>
      </c>
      <c r="I236" s="70">
        <v>0</v>
      </c>
      <c r="J236" s="70">
        <v>0</v>
      </c>
      <c r="K236" s="70">
        <v>0</v>
      </c>
      <c r="L236" s="71">
        <v>0</v>
      </c>
      <c r="M236" s="71">
        <v>0</v>
      </c>
      <c r="N236" s="71">
        <v>0</v>
      </c>
      <c r="O236" s="67">
        <f t="shared" si="12"/>
        <v>0</v>
      </c>
    </row>
    <row r="237" spans="1:15" s="4" customFormat="1" x14ac:dyDescent="0.2">
      <c r="A237" s="47" t="s">
        <v>277</v>
      </c>
      <c r="B237" s="25" t="s">
        <v>286</v>
      </c>
      <c r="C237" s="70">
        <v>154673</v>
      </c>
      <c r="D237" s="70">
        <v>-106883</v>
      </c>
      <c r="E237" s="70">
        <f t="shared" si="11"/>
        <v>47790</v>
      </c>
      <c r="F237" s="70">
        <v>0</v>
      </c>
      <c r="G237" s="70">
        <v>0</v>
      </c>
      <c r="H237" s="70">
        <v>0</v>
      </c>
      <c r="I237" s="70">
        <v>0</v>
      </c>
      <c r="J237" s="70">
        <v>0</v>
      </c>
      <c r="K237" s="70">
        <v>18880</v>
      </c>
      <c r="L237" s="71">
        <v>28910</v>
      </c>
      <c r="M237" s="71">
        <v>0</v>
      </c>
      <c r="N237" s="71">
        <v>0</v>
      </c>
      <c r="O237" s="67">
        <f t="shared" si="12"/>
        <v>0</v>
      </c>
    </row>
    <row r="238" spans="1:15" s="4" customFormat="1" x14ac:dyDescent="0.2">
      <c r="A238" s="47" t="s">
        <v>180</v>
      </c>
      <c r="B238" s="25" t="s">
        <v>181</v>
      </c>
      <c r="C238" s="70">
        <v>3467450</v>
      </c>
      <c r="D238" s="70">
        <v>-3099394.1</v>
      </c>
      <c r="E238" s="70">
        <f t="shared" si="11"/>
        <v>368055.89999999991</v>
      </c>
      <c r="F238" s="70">
        <v>0</v>
      </c>
      <c r="G238" s="70">
        <v>0</v>
      </c>
      <c r="H238" s="70">
        <v>0</v>
      </c>
      <c r="I238" s="70">
        <v>0</v>
      </c>
      <c r="J238" s="70">
        <v>0</v>
      </c>
      <c r="K238" s="70">
        <v>0</v>
      </c>
      <c r="L238" s="71">
        <v>240855.9</v>
      </c>
      <c r="M238" s="71">
        <v>0</v>
      </c>
      <c r="N238" s="71">
        <v>3776</v>
      </c>
      <c r="O238" s="67">
        <f t="shared" si="12"/>
        <v>127199.99999999991</v>
      </c>
    </row>
    <row r="239" spans="1:15" s="4" customFormat="1" x14ac:dyDescent="0.2">
      <c r="A239" s="47" t="s">
        <v>182</v>
      </c>
      <c r="B239" s="25" t="s">
        <v>183</v>
      </c>
      <c r="C239" s="70">
        <v>71800</v>
      </c>
      <c r="D239" s="70">
        <v>-10000</v>
      </c>
      <c r="E239" s="70">
        <f t="shared" si="11"/>
        <v>61800</v>
      </c>
      <c r="F239" s="70">
        <v>0</v>
      </c>
      <c r="G239" s="70">
        <v>0</v>
      </c>
      <c r="H239" s="70">
        <v>0</v>
      </c>
      <c r="I239" s="70">
        <v>0</v>
      </c>
      <c r="J239" s="70">
        <v>0</v>
      </c>
      <c r="K239" s="70">
        <v>0</v>
      </c>
      <c r="L239" s="71">
        <v>61360</v>
      </c>
      <c r="M239" s="71">
        <v>0</v>
      </c>
      <c r="N239" s="71">
        <v>0</v>
      </c>
      <c r="O239" s="67">
        <f t="shared" si="12"/>
        <v>440</v>
      </c>
    </row>
    <row r="240" spans="1:15" x14ac:dyDescent="0.2">
      <c r="A240" s="47" t="s">
        <v>185</v>
      </c>
      <c r="B240" s="25" t="s">
        <v>184</v>
      </c>
      <c r="C240" s="70">
        <v>838220</v>
      </c>
      <c r="D240" s="70">
        <v>-838220</v>
      </c>
      <c r="E240" s="70">
        <f t="shared" si="11"/>
        <v>0</v>
      </c>
      <c r="F240" s="70">
        <v>0</v>
      </c>
      <c r="G240" s="70">
        <v>0</v>
      </c>
      <c r="H240" s="70">
        <v>0</v>
      </c>
      <c r="I240" s="70">
        <v>0</v>
      </c>
      <c r="J240" s="70">
        <v>0</v>
      </c>
      <c r="K240" s="70">
        <v>0</v>
      </c>
      <c r="L240" s="71">
        <v>0</v>
      </c>
      <c r="M240" s="71">
        <v>0</v>
      </c>
      <c r="N240" s="71">
        <v>0</v>
      </c>
      <c r="O240" s="67">
        <f t="shared" si="12"/>
        <v>0</v>
      </c>
    </row>
    <row r="241" spans="1:15" s="4" customFormat="1" x14ac:dyDescent="0.2">
      <c r="A241" s="47" t="s">
        <v>187</v>
      </c>
      <c r="B241" s="25" t="s">
        <v>186</v>
      </c>
      <c r="C241" s="70">
        <v>770000</v>
      </c>
      <c r="D241" s="70">
        <v>-737570.35</v>
      </c>
      <c r="E241" s="70">
        <f t="shared" si="11"/>
        <v>32429.650000000023</v>
      </c>
      <c r="F241" s="70">
        <v>0</v>
      </c>
      <c r="G241" s="70">
        <v>0</v>
      </c>
      <c r="H241" s="70">
        <v>0</v>
      </c>
      <c r="I241" s="70">
        <v>0</v>
      </c>
      <c r="J241" s="70">
        <v>0</v>
      </c>
      <c r="K241" s="70">
        <v>0</v>
      </c>
      <c r="L241" s="71">
        <v>32429.65</v>
      </c>
      <c r="M241" s="71">
        <v>0</v>
      </c>
      <c r="N241" s="71">
        <v>0</v>
      </c>
      <c r="O241" s="67">
        <f t="shared" si="12"/>
        <v>2.1827872842550278E-11</v>
      </c>
    </row>
    <row r="242" spans="1:15" x14ac:dyDescent="0.2">
      <c r="A242" s="47" t="s">
        <v>191</v>
      </c>
      <c r="B242" s="25" t="s">
        <v>190</v>
      </c>
      <c r="C242" s="70">
        <v>0</v>
      </c>
      <c r="D242" s="70">
        <v>11511.62</v>
      </c>
      <c r="E242" s="70">
        <f t="shared" si="11"/>
        <v>11511.62</v>
      </c>
      <c r="F242" s="70">
        <v>0</v>
      </c>
      <c r="G242" s="70">
        <v>0</v>
      </c>
      <c r="H242" s="70">
        <v>0</v>
      </c>
      <c r="I242" s="70">
        <v>0</v>
      </c>
      <c r="J242" s="70">
        <v>0</v>
      </c>
      <c r="K242" s="70">
        <v>0</v>
      </c>
      <c r="L242" s="71">
        <v>7111.62</v>
      </c>
      <c r="M242" s="71">
        <v>0</v>
      </c>
      <c r="N242" s="71">
        <v>3304</v>
      </c>
      <c r="O242" s="67">
        <f t="shared" si="12"/>
        <v>4400.0000000000009</v>
      </c>
    </row>
    <row r="243" spans="1:15" s="4" customFormat="1" x14ac:dyDescent="0.2">
      <c r="A243" s="47" t="s">
        <v>194</v>
      </c>
      <c r="B243" s="25" t="s">
        <v>195</v>
      </c>
      <c r="C243" s="70">
        <v>0</v>
      </c>
      <c r="D243" s="70">
        <v>39216</v>
      </c>
      <c r="E243" s="70">
        <f t="shared" si="11"/>
        <v>39216</v>
      </c>
      <c r="F243" s="70">
        <v>0</v>
      </c>
      <c r="G243" s="70">
        <v>0</v>
      </c>
      <c r="H243" s="70">
        <v>0</v>
      </c>
      <c r="I243" s="70">
        <v>0</v>
      </c>
      <c r="J243" s="70">
        <v>0</v>
      </c>
      <c r="K243" s="70">
        <v>13216</v>
      </c>
      <c r="L243" s="71">
        <v>0</v>
      </c>
      <c r="M243" s="71">
        <v>0</v>
      </c>
      <c r="N243" s="71">
        <v>16402</v>
      </c>
      <c r="O243" s="67">
        <f t="shared" si="12"/>
        <v>26000</v>
      </c>
    </row>
    <row r="244" spans="1:15" x14ac:dyDescent="0.2">
      <c r="A244" s="47" t="s">
        <v>201</v>
      </c>
      <c r="B244" s="25" t="s">
        <v>202</v>
      </c>
      <c r="C244" s="70">
        <v>0</v>
      </c>
      <c r="D244" s="70">
        <v>1711549.41</v>
      </c>
      <c r="E244" s="70">
        <f t="shared" si="11"/>
        <v>1711549.41</v>
      </c>
      <c r="F244" s="70">
        <v>0</v>
      </c>
      <c r="G244" s="70">
        <v>0</v>
      </c>
      <c r="H244" s="70">
        <v>0</v>
      </c>
      <c r="I244" s="70">
        <v>336300</v>
      </c>
      <c r="J244" s="70">
        <v>0</v>
      </c>
      <c r="K244" s="70">
        <v>1345200</v>
      </c>
      <c r="L244" s="71">
        <v>30049.41</v>
      </c>
      <c r="M244" s="71">
        <v>0</v>
      </c>
      <c r="N244" s="71">
        <v>0</v>
      </c>
      <c r="O244" s="67">
        <f t="shared" si="12"/>
        <v>-8.3673512563109398E-11</v>
      </c>
    </row>
    <row r="245" spans="1:15" x14ac:dyDescent="0.2">
      <c r="A245" s="47" t="s">
        <v>208</v>
      </c>
      <c r="B245" s="25" t="s">
        <v>207</v>
      </c>
      <c r="C245" s="70">
        <v>0</v>
      </c>
      <c r="D245" s="70">
        <v>78000</v>
      </c>
      <c r="E245" s="70">
        <f t="shared" si="11"/>
        <v>78000</v>
      </c>
      <c r="F245" s="70">
        <v>0</v>
      </c>
      <c r="G245" s="70">
        <v>0</v>
      </c>
      <c r="H245" s="70">
        <v>0</v>
      </c>
      <c r="I245" s="70">
        <v>0</v>
      </c>
      <c r="J245" s="70">
        <v>0</v>
      </c>
      <c r="K245" s="70">
        <v>0</v>
      </c>
      <c r="L245" s="71">
        <v>0</v>
      </c>
      <c r="M245" s="71">
        <v>0</v>
      </c>
      <c r="N245" s="71">
        <v>0</v>
      </c>
      <c r="O245" s="67">
        <f t="shared" si="12"/>
        <v>78000</v>
      </c>
    </row>
    <row r="246" spans="1:15" s="4" customFormat="1" x14ac:dyDescent="0.2">
      <c r="A246" s="47" t="s">
        <v>212</v>
      </c>
      <c r="B246" s="25" t="s">
        <v>211</v>
      </c>
      <c r="C246" s="70">
        <v>0</v>
      </c>
      <c r="D246" s="70">
        <v>708400</v>
      </c>
      <c r="E246" s="70">
        <f t="shared" si="11"/>
        <v>708400</v>
      </c>
      <c r="F246" s="70">
        <v>0</v>
      </c>
      <c r="G246" s="70">
        <v>0</v>
      </c>
      <c r="H246" s="70">
        <v>0</v>
      </c>
      <c r="I246" s="70">
        <v>0</v>
      </c>
      <c r="J246" s="70">
        <v>0</v>
      </c>
      <c r="K246" s="70">
        <v>0</v>
      </c>
      <c r="L246" s="71">
        <v>0</v>
      </c>
      <c r="M246" s="71">
        <v>0</v>
      </c>
      <c r="N246" s="71">
        <v>707419.44</v>
      </c>
      <c r="O246" s="67">
        <f t="shared" si="12"/>
        <v>708400</v>
      </c>
    </row>
    <row r="247" spans="1:15" s="4" customFormat="1" x14ac:dyDescent="0.2">
      <c r="A247" s="47" t="s">
        <v>217</v>
      </c>
      <c r="B247" s="25" t="s">
        <v>218</v>
      </c>
      <c r="C247" s="70">
        <v>0</v>
      </c>
      <c r="D247" s="70">
        <v>523000</v>
      </c>
      <c r="E247" s="70">
        <f t="shared" si="11"/>
        <v>523000</v>
      </c>
      <c r="F247" s="70">
        <v>0</v>
      </c>
      <c r="G247" s="70">
        <v>0</v>
      </c>
      <c r="H247" s="70">
        <v>0</v>
      </c>
      <c r="I247" s="70">
        <v>0</v>
      </c>
      <c r="J247" s="70">
        <v>0</v>
      </c>
      <c r="K247" s="70">
        <v>0</v>
      </c>
      <c r="L247" s="71">
        <v>0</v>
      </c>
      <c r="M247" s="71">
        <v>0</v>
      </c>
      <c r="N247" s="71">
        <v>522441.81</v>
      </c>
      <c r="O247" s="67">
        <f t="shared" si="12"/>
        <v>523000</v>
      </c>
    </row>
    <row r="248" spans="1:15" x14ac:dyDescent="0.2">
      <c r="A248" s="45" t="s">
        <v>309</v>
      </c>
      <c r="B248" s="46" t="s">
        <v>322</v>
      </c>
      <c r="C248" s="68">
        <f t="shared" ref="C248:I248" si="14">+SUM(C249:C253)</f>
        <v>81102960</v>
      </c>
      <c r="D248" s="68">
        <f t="shared" si="14"/>
        <v>0</v>
      </c>
      <c r="E248" s="70">
        <f t="shared" si="11"/>
        <v>81102960</v>
      </c>
      <c r="F248" s="68">
        <f t="shared" si="14"/>
        <v>0</v>
      </c>
      <c r="G248" s="68">
        <f t="shared" si="14"/>
        <v>0</v>
      </c>
      <c r="H248" s="68">
        <f t="shared" si="14"/>
        <v>0</v>
      </c>
      <c r="I248" s="68">
        <f t="shared" si="14"/>
        <v>0</v>
      </c>
      <c r="J248" s="68">
        <f>+SUM(J249:J253)</f>
        <v>0</v>
      </c>
      <c r="K248" s="68">
        <f>+SUM(K249:K253)</f>
        <v>1500000</v>
      </c>
      <c r="L248" s="68">
        <f>+SUM(L249:L253)</f>
        <v>1079409.75</v>
      </c>
      <c r="M248" s="68">
        <f>+SUM(M249:M253)</f>
        <v>0</v>
      </c>
      <c r="N248" s="68">
        <f>+SUM(N249:N253)</f>
        <v>1188471.76</v>
      </c>
      <c r="O248" s="67">
        <f t="shared" si="12"/>
        <v>78523550.25</v>
      </c>
    </row>
    <row r="249" spans="1:15" s="4" customFormat="1" x14ac:dyDescent="0.2">
      <c r="A249" s="47" t="s">
        <v>62</v>
      </c>
      <c r="B249" s="25" t="s">
        <v>61</v>
      </c>
      <c r="C249" s="70">
        <v>1000000</v>
      </c>
      <c r="D249" s="70">
        <v>-410882.64</v>
      </c>
      <c r="E249" s="70">
        <f t="shared" si="11"/>
        <v>589117.36</v>
      </c>
      <c r="F249" s="70">
        <v>0</v>
      </c>
      <c r="G249" s="70">
        <v>0</v>
      </c>
      <c r="H249" s="70">
        <v>0</v>
      </c>
      <c r="I249" s="70">
        <v>0</v>
      </c>
      <c r="J249" s="70">
        <v>0</v>
      </c>
      <c r="K249" s="70">
        <v>0</v>
      </c>
      <c r="L249" s="70">
        <v>0</v>
      </c>
      <c r="M249" s="70">
        <v>0</v>
      </c>
      <c r="N249" s="70">
        <v>0</v>
      </c>
      <c r="O249" s="67">
        <f t="shared" si="12"/>
        <v>589117.36</v>
      </c>
    </row>
    <row r="250" spans="1:15" x14ac:dyDescent="0.2">
      <c r="A250" s="47" t="s">
        <v>70</v>
      </c>
      <c r="B250" s="25" t="s">
        <v>69</v>
      </c>
      <c r="C250" s="70">
        <v>2500000</v>
      </c>
      <c r="D250" s="70">
        <v>1447882.64</v>
      </c>
      <c r="E250" s="70">
        <f t="shared" si="11"/>
        <v>3947882.6399999997</v>
      </c>
      <c r="F250" s="70">
        <v>0</v>
      </c>
      <c r="G250" s="70">
        <v>0</v>
      </c>
      <c r="H250" s="70">
        <v>0</v>
      </c>
      <c r="I250" s="70">
        <v>0</v>
      </c>
      <c r="J250" s="70">
        <v>0</v>
      </c>
      <c r="K250" s="70">
        <v>0</v>
      </c>
      <c r="L250" s="70">
        <v>0</v>
      </c>
      <c r="M250" s="70">
        <v>0</v>
      </c>
      <c r="N250" s="70">
        <v>0</v>
      </c>
      <c r="O250" s="67">
        <f t="shared" si="12"/>
        <v>3947882.6399999997</v>
      </c>
    </row>
    <row r="251" spans="1:15" s="4" customFormat="1" x14ac:dyDescent="0.2">
      <c r="A251" s="47" t="s">
        <v>117</v>
      </c>
      <c r="B251" s="25" t="s">
        <v>116</v>
      </c>
      <c r="C251" s="70">
        <v>76102960</v>
      </c>
      <c r="D251" s="70">
        <v>-11779028.199999999</v>
      </c>
      <c r="E251" s="70">
        <f t="shared" si="11"/>
        <v>64323931.799999997</v>
      </c>
      <c r="F251" s="70">
        <v>0</v>
      </c>
      <c r="G251" s="70">
        <v>0</v>
      </c>
      <c r="H251" s="70">
        <v>0</v>
      </c>
      <c r="I251" s="70">
        <v>0</v>
      </c>
      <c r="J251" s="70">
        <v>0</v>
      </c>
      <c r="K251" s="70">
        <v>0</v>
      </c>
      <c r="L251" s="70">
        <v>977855.83</v>
      </c>
      <c r="M251" s="70">
        <v>0</v>
      </c>
      <c r="N251" s="70">
        <v>1066433.8</v>
      </c>
      <c r="O251" s="67">
        <f t="shared" si="12"/>
        <v>63346075.969999999</v>
      </c>
    </row>
    <row r="252" spans="1:15" x14ac:dyDescent="0.2">
      <c r="A252" s="47" t="s">
        <v>160</v>
      </c>
      <c r="B252" s="25" t="s">
        <v>161</v>
      </c>
      <c r="C252" s="70">
        <v>1500000</v>
      </c>
      <c r="D252" s="70">
        <v>2832000</v>
      </c>
      <c r="E252" s="70">
        <f t="shared" si="11"/>
        <v>4332000</v>
      </c>
      <c r="F252" s="70">
        <v>0</v>
      </c>
      <c r="G252" s="70">
        <v>0</v>
      </c>
      <c r="H252" s="70">
        <v>0</v>
      </c>
      <c r="I252" s="70">
        <v>0</v>
      </c>
      <c r="J252" s="70">
        <v>0</v>
      </c>
      <c r="K252" s="70">
        <v>1500000</v>
      </c>
      <c r="L252" s="70">
        <v>0</v>
      </c>
      <c r="M252" s="70">
        <v>0</v>
      </c>
      <c r="N252" s="70">
        <v>0</v>
      </c>
      <c r="O252" s="67">
        <f t="shared" si="12"/>
        <v>2832000</v>
      </c>
    </row>
    <row r="253" spans="1:15" s="4" customFormat="1" x14ac:dyDescent="0.2">
      <c r="A253" s="47" t="s">
        <v>201</v>
      </c>
      <c r="B253" s="25" t="s">
        <v>202</v>
      </c>
      <c r="C253" s="70">
        <v>0</v>
      </c>
      <c r="D253" s="70">
        <v>7910028.2000000002</v>
      </c>
      <c r="E253" s="70">
        <f t="shared" si="11"/>
        <v>7910028.2000000002</v>
      </c>
      <c r="F253" s="70">
        <v>0</v>
      </c>
      <c r="G253" s="70">
        <v>0</v>
      </c>
      <c r="H253" s="70">
        <v>0</v>
      </c>
      <c r="I253" s="70">
        <v>0</v>
      </c>
      <c r="J253" s="70">
        <v>0</v>
      </c>
      <c r="K253" s="70">
        <v>0</v>
      </c>
      <c r="L253" s="70">
        <v>101553.92</v>
      </c>
      <c r="M253" s="70">
        <v>0</v>
      </c>
      <c r="N253" s="70">
        <v>122037.96</v>
      </c>
      <c r="O253" s="67">
        <f t="shared" si="12"/>
        <v>7808474.2800000003</v>
      </c>
    </row>
    <row r="254" spans="1:15" x14ac:dyDescent="0.2">
      <c r="A254" s="48" t="s">
        <v>323</v>
      </c>
      <c r="B254" s="46" t="s">
        <v>324</v>
      </c>
      <c r="C254" s="68">
        <f>+C255</f>
        <v>111600000</v>
      </c>
      <c r="D254" s="68">
        <f>+D255</f>
        <v>0</v>
      </c>
      <c r="E254" s="70">
        <f t="shared" si="11"/>
        <v>111600000</v>
      </c>
      <c r="F254" s="68">
        <f>+F255</f>
        <v>0</v>
      </c>
      <c r="G254" s="68">
        <f t="shared" ref="G254:J254" si="15">+G255</f>
        <v>17523300</v>
      </c>
      <c r="H254" s="68">
        <f t="shared" si="15"/>
        <v>8760000</v>
      </c>
      <c r="I254" s="68">
        <f t="shared" si="15"/>
        <v>8931000</v>
      </c>
      <c r="J254" s="68">
        <f t="shared" si="15"/>
        <v>8999900</v>
      </c>
      <c r="K254" s="68">
        <f>+K255</f>
        <v>9009350</v>
      </c>
      <c r="L254" s="68">
        <f>+L255</f>
        <v>8932478</v>
      </c>
      <c r="M254" s="68">
        <f>+M255</f>
        <v>8918200</v>
      </c>
      <c r="N254" s="68">
        <f>+N255</f>
        <v>9162800</v>
      </c>
      <c r="O254" s="67">
        <f t="shared" si="12"/>
        <v>40525772</v>
      </c>
    </row>
    <row r="255" spans="1:15" s="4" customFormat="1" x14ac:dyDescent="0.2">
      <c r="A255" s="47" t="s">
        <v>311</v>
      </c>
      <c r="B255" s="25" t="s">
        <v>312</v>
      </c>
      <c r="C255" s="70">
        <v>111600000</v>
      </c>
      <c r="D255" s="70">
        <v>0</v>
      </c>
      <c r="E255" s="70">
        <f t="shared" si="11"/>
        <v>111600000</v>
      </c>
      <c r="F255" s="70">
        <v>0</v>
      </c>
      <c r="G255" s="70">
        <v>17523300</v>
      </c>
      <c r="H255" s="70">
        <v>8760000</v>
      </c>
      <c r="I255" s="70">
        <v>8931000</v>
      </c>
      <c r="J255" s="70">
        <v>8999900</v>
      </c>
      <c r="K255" s="70">
        <v>9009350</v>
      </c>
      <c r="L255" s="70">
        <v>8932478</v>
      </c>
      <c r="M255" s="70">
        <v>8918200</v>
      </c>
      <c r="N255" s="70">
        <v>9162800</v>
      </c>
      <c r="O255" s="67">
        <f t="shared" si="12"/>
        <v>40525772</v>
      </c>
    </row>
    <row r="256" spans="1:15" x14ac:dyDescent="0.2">
      <c r="A256" s="48" t="s">
        <v>323</v>
      </c>
      <c r="B256" s="46" t="s">
        <v>325</v>
      </c>
      <c r="C256" s="68">
        <f>+SUM(C257:C265)</f>
        <v>2000000</v>
      </c>
      <c r="D256" s="68">
        <f>+SUM(D257:D265)</f>
        <v>1080818</v>
      </c>
      <c r="E256" s="70">
        <f t="shared" si="11"/>
        <v>3080818</v>
      </c>
      <c r="F256" s="68">
        <f>+ SUM(F257:F265)</f>
        <v>235999.99</v>
      </c>
      <c r="G256" s="68">
        <f t="shared" ref="G256:L256" si="16">+ SUM(G257:G265)</f>
        <v>154101.98000000001</v>
      </c>
      <c r="H256" s="68">
        <f t="shared" si="16"/>
        <v>189844.86000000002</v>
      </c>
      <c r="I256" s="68">
        <f t="shared" si="16"/>
        <v>186757.44</v>
      </c>
      <c r="J256" s="68">
        <f t="shared" si="16"/>
        <v>77050.990000000005</v>
      </c>
      <c r="K256" s="68">
        <f t="shared" si="16"/>
        <v>77050.990000000005</v>
      </c>
      <c r="L256" s="68">
        <f t="shared" si="16"/>
        <v>121698.86000000002</v>
      </c>
      <c r="M256" s="68">
        <f t="shared" ref="M256:N256" si="17">+ SUM(M257:M265)</f>
        <v>0</v>
      </c>
      <c r="N256" s="68">
        <f t="shared" si="17"/>
        <v>136136.79999999999</v>
      </c>
      <c r="O256" s="67">
        <f t="shared" si="12"/>
        <v>2038312.8899999994</v>
      </c>
    </row>
    <row r="257" spans="1:15" s="4" customFormat="1" x14ac:dyDescent="0.2">
      <c r="A257" s="47" t="s">
        <v>52</v>
      </c>
      <c r="B257" s="25" t="s">
        <v>51</v>
      </c>
      <c r="C257" s="70">
        <v>0</v>
      </c>
      <c r="D257" s="70">
        <v>378000</v>
      </c>
      <c r="E257" s="70">
        <f t="shared" si="11"/>
        <v>378000</v>
      </c>
      <c r="F257" s="70">
        <v>235999.99</v>
      </c>
      <c r="G257" s="70">
        <v>0</v>
      </c>
      <c r="H257" s="70">
        <v>58999.99</v>
      </c>
      <c r="I257" s="70">
        <v>82600</v>
      </c>
      <c r="J257" s="70">
        <v>0</v>
      </c>
      <c r="K257" s="70">
        <v>0</v>
      </c>
      <c r="L257" s="70">
        <v>0</v>
      </c>
      <c r="M257" s="70">
        <v>0</v>
      </c>
      <c r="N257" s="70">
        <v>0</v>
      </c>
      <c r="O257" s="67">
        <f t="shared" si="12"/>
        <v>400.02000000001863</v>
      </c>
    </row>
    <row r="258" spans="1:15" s="4" customFormat="1" x14ac:dyDescent="0.2">
      <c r="A258" s="47" t="s">
        <v>62</v>
      </c>
      <c r="B258" s="25" t="s">
        <v>61</v>
      </c>
      <c r="C258" s="70">
        <v>0</v>
      </c>
      <c r="D258" s="70">
        <v>1896818</v>
      </c>
      <c r="E258" s="70">
        <f t="shared" si="11"/>
        <v>1896818</v>
      </c>
      <c r="F258" s="70">
        <v>0</v>
      </c>
      <c r="G258" s="70">
        <v>154101.98000000001</v>
      </c>
      <c r="H258" s="70">
        <v>77050.990000000005</v>
      </c>
      <c r="I258" s="70">
        <v>77050.990000000005</v>
      </c>
      <c r="J258" s="70">
        <v>77050.990000000005</v>
      </c>
      <c r="K258" s="70">
        <v>77050.990000000005</v>
      </c>
      <c r="L258" s="70">
        <v>77050.990000000005</v>
      </c>
      <c r="M258" s="70">
        <v>0</v>
      </c>
      <c r="N258" s="70">
        <v>77050.990000000005</v>
      </c>
      <c r="O258" s="67">
        <f t="shared" si="12"/>
        <v>1357461.07</v>
      </c>
    </row>
    <row r="259" spans="1:15" s="4" customFormat="1" x14ac:dyDescent="0.2">
      <c r="A259" s="47" t="s">
        <v>89</v>
      </c>
      <c r="B259" s="25" t="s">
        <v>90</v>
      </c>
      <c r="C259" s="70">
        <v>0</v>
      </c>
      <c r="D259" s="70">
        <v>240000</v>
      </c>
      <c r="E259" s="70">
        <f t="shared" si="11"/>
        <v>240000</v>
      </c>
      <c r="F259" s="70">
        <v>0</v>
      </c>
      <c r="G259" s="70">
        <v>0</v>
      </c>
      <c r="H259" s="70">
        <v>39220.879999999997</v>
      </c>
      <c r="I259" s="70">
        <v>27106.45</v>
      </c>
      <c r="J259" s="70">
        <v>0</v>
      </c>
      <c r="K259" s="70">
        <v>0</v>
      </c>
      <c r="L259" s="70">
        <v>44647.87</v>
      </c>
      <c r="M259" s="70">
        <v>0</v>
      </c>
      <c r="N259" s="70">
        <v>59085.81</v>
      </c>
      <c r="O259" s="67">
        <f t="shared" si="12"/>
        <v>129024.79999999999</v>
      </c>
    </row>
    <row r="260" spans="1:15" x14ac:dyDescent="0.2">
      <c r="A260" s="47" t="s">
        <v>265</v>
      </c>
      <c r="B260" s="25" t="s">
        <v>101</v>
      </c>
      <c r="C260" s="70">
        <v>1000000</v>
      </c>
      <c r="D260" s="70">
        <v>-535000</v>
      </c>
      <c r="E260" s="70">
        <f t="shared" si="11"/>
        <v>465000</v>
      </c>
      <c r="F260" s="70">
        <v>0</v>
      </c>
      <c r="G260" s="70">
        <v>0</v>
      </c>
      <c r="H260" s="70">
        <v>0</v>
      </c>
      <c r="I260" s="70">
        <v>0</v>
      </c>
      <c r="J260" s="70">
        <v>0</v>
      </c>
      <c r="K260" s="70">
        <v>0</v>
      </c>
      <c r="L260" s="70">
        <v>0</v>
      </c>
      <c r="M260" s="70">
        <v>0</v>
      </c>
      <c r="N260" s="70">
        <v>0</v>
      </c>
      <c r="O260" s="67">
        <f t="shared" si="12"/>
        <v>465000</v>
      </c>
    </row>
    <row r="261" spans="1:15" s="4" customFormat="1" x14ac:dyDescent="0.2">
      <c r="A261" s="47" t="s">
        <v>267</v>
      </c>
      <c r="B261" s="25" t="s">
        <v>103</v>
      </c>
      <c r="C261" s="70">
        <v>1000000</v>
      </c>
      <c r="D261" s="70">
        <v>-914300</v>
      </c>
      <c r="E261" s="70">
        <f t="shared" si="11"/>
        <v>85700</v>
      </c>
      <c r="F261" s="70">
        <v>0</v>
      </c>
      <c r="G261" s="70">
        <v>0</v>
      </c>
      <c r="H261" s="70">
        <v>0</v>
      </c>
      <c r="I261" s="70">
        <v>0</v>
      </c>
      <c r="J261" s="70">
        <v>0</v>
      </c>
      <c r="K261" s="70">
        <v>0</v>
      </c>
      <c r="L261" s="70">
        <v>0</v>
      </c>
      <c r="M261" s="70">
        <v>0</v>
      </c>
      <c r="N261" s="70">
        <v>0</v>
      </c>
      <c r="O261" s="67">
        <f t="shared" si="12"/>
        <v>85700</v>
      </c>
    </row>
    <row r="262" spans="1:15" x14ac:dyDescent="0.2">
      <c r="A262" s="47" t="s">
        <v>152</v>
      </c>
      <c r="B262" s="25" t="s">
        <v>153</v>
      </c>
      <c r="C262" s="70">
        <v>0</v>
      </c>
      <c r="D262" s="70">
        <v>100</v>
      </c>
      <c r="E262" s="70">
        <f t="shared" si="11"/>
        <v>100</v>
      </c>
      <c r="F262" s="70">
        <v>0</v>
      </c>
      <c r="G262" s="70">
        <v>0</v>
      </c>
      <c r="H262" s="70">
        <v>0</v>
      </c>
      <c r="I262" s="70">
        <v>0</v>
      </c>
      <c r="J262" s="70">
        <v>0</v>
      </c>
      <c r="K262" s="70">
        <v>0</v>
      </c>
      <c r="L262" s="70">
        <v>0</v>
      </c>
      <c r="M262" s="70">
        <v>0</v>
      </c>
      <c r="N262" s="70">
        <v>0</v>
      </c>
      <c r="O262" s="67">
        <f t="shared" si="12"/>
        <v>100</v>
      </c>
    </row>
    <row r="263" spans="1:15" s="4" customFormat="1" x14ac:dyDescent="0.2">
      <c r="A263" s="47" t="s">
        <v>174</v>
      </c>
      <c r="B263" s="25" t="s">
        <v>175</v>
      </c>
      <c r="C263" s="70">
        <v>0</v>
      </c>
      <c r="D263" s="70">
        <v>100</v>
      </c>
      <c r="E263" s="70">
        <f t="shared" si="11"/>
        <v>100</v>
      </c>
      <c r="F263" s="70">
        <v>0</v>
      </c>
      <c r="G263" s="70">
        <v>0</v>
      </c>
      <c r="H263" s="70">
        <v>0</v>
      </c>
      <c r="I263" s="70">
        <v>0</v>
      </c>
      <c r="J263" s="70">
        <v>0</v>
      </c>
      <c r="K263" s="70">
        <v>0</v>
      </c>
      <c r="L263" s="70">
        <v>0</v>
      </c>
      <c r="M263" s="70">
        <v>0</v>
      </c>
      <c r="N263" s="70">
        <v>0</v>
      </c>
      <c r="O263" s="67">
        <f t="shared" si="12"/>
        <v>100</v>
      </c>
    </row>
    <row r="264" spans="1:15" x14ac:dyDescent="0.2">
      <c r="A264" s="47" t="s">
        <v>191</v>
      </c>
      <c r="B264" s="25" t="s">
        <v>190</v>
      </c>
      <c r="C264" s="70">
        <v>0</v>
      </c>
      <c r="D264" s="70">
        <v>15000</v>
      </c>
      <c r="E264" s="70">
        <f t="shared" si="11"/>
        <v>15000</v>
      </c>
      <c r="F264" s="70">
        <v>0</v>
      </c>
      <c r="G264" s="70">
        <v>0</v>
      </c>
      <c r="H264" s="70">
        <v>14573</v>
      </c>
      <c r="I264" s="70">
        <v>0</v>
      </c>
      <c r="J264" s="70">
        <v>0</v>
      </c>
      <c r="K264" s="70">
        <v>0</v>
      </c>
      <c r="L264" s="70">
        <v>0</v>
      </c>
      <c r="M264" s="70">
        <v>0</v>
      </c>
      <c r="N264" s="70">
        <v>0</v>
      </c>
      <c r="O264" s="67">
        <f t="shared" si="12"/>
        <v>427</v>
      </c>
    </row>
    <row r="265" spans="1:15" s="4" customFormat="1" x14ac:dyDescent="0.2">
      <c r="A265" s="47" t="s">
        <v>194</v>
      </c>
      <c r="B265" s="25" t="s">
        <v>195</v>
      </c>
      <c r="C265" s="70">
        <v>0</v>
      </c>
      <c r="D265" s="70">
        <v>100</v>
      </c>
      <c r="E265" s="70">
        <f t="shared" si="11"/>
        <v>100</v>
      </c>
      <c r="F265" s="70">
        <v>0</v>
      </c>
      <c r="G265" s="70">
        <v>0</v>
      </c>
      <c r="H265" s="70">
        <v>0</v>
      </c>
      <c r="I265" s="70">
        <v>0</v>
      </c>
      <c r="J265" s="70">
        <v>0</v>
      </c>
      <c r="K265" s="70">
        <v>0</v>
      </c>
      <c r="L265" s="70">
        <v>0</v>
      </c>
      <c r="M265" s="70">
        <v>0</v>
      </c>
      <c r="N265" s="70">
        <v>0</v>
      </c>
      <c r="O265" s="67">
        <f t="shared" si="12"/>
        <v>100</v>
      </c>
    </row>
    <row r="266" spans="1:15" x14ac:dyDescent="0.2">
      <c r="A266" s="48" t="s">
        <v>323</v>
      </c>
      <c r="B266" s="46" t="s">
        <v>326</v>
      </c>
      <c r="C266" s="68">
        <f>+C267</f>
        <v>4535794156</v>
      </c>
      <c r="D266" s="68">
        <f>+D267</f>
        <v>-91404525</v>
      </c>
      <c r="E266" s="70">
        <f t="shared" si="11"/>
        <v>4444389631</v>
      </c>
      <c r="F266" s="68">
        <f>+F267</f>
        <v>382730378.06999999</v>
      </c>
      <c r="G266" s="68">
        <f t="shared" ref="G266:J266" si="18">+G267</f>
        <v>383379300.20999998</v>
      </c>
      <c r="H266" s="68">
        <f t="shared" si="18"/>
        <v>383657024.01999998</v>
      </c>
      <c r="I266" s="68">
        <f t="shared" si="18"/>
        <v>263611068.78999999</v>
      </c>
      <c r="J266" s="68">
        <f t="shared" si="18"/>
        <v>384934218.51999998</v>
      </c>
      <c r="K266" s="68">
        <f>+K267</f>
        <v>384152053.76999998</v>
      </c>
      <c r="L266" s="68">
        <f>+L267</f>
        <v>383464452.18000001</v>
      </c>
      <c r="M266" s="68">
        <f>+M267</f>
        <v>328013040.82999998</v>
      </c>
      <c r="N266" s="68">
        <f>+N267</f>
        <v>356839399.56</v>
      </c>
      <c r="O266" s="67">
        <f t="shared" si="12"/>
        <v>1550448094.6099999</v>
      </c>
    </row>
    <row r="267" spans="1:15" x14ac:dyDescent="0.2">
      <c r="A267" s="47" t="s">
        <v>311</v>
      </c>
      <c r="B267" s="25" t="s">
        <v>312</v>
      </c>
      <c r="C267" s="70">
        <v>4535794156</v>
      </c>
      <c r="D267" s="70">
        <v>-91404525</v>
      </c>
      <c r="E267" s="70">
        <f t="shared" si="11"/>
        <v>4444389631</v>
      </c>
      <c r="F267" s="70">
        <v>382730378.06999999</v>
      </c>
      <c r="G267" s="70">
        <v>383379300.20999998</v>
      </c>
      <c r="H267" s="70">
        <v>383657024.01999998</v>
      </c>
      <c r="I267" s="70">
        <v>263611068.78999999</v>
      </c>
      <c r="J267" s="70">
        <v>384934218.51999998</v>
      </c>
      <c r="K267" s="70">
        <v>384152053.76999998</v>
      </c>
      <c r="L267" s="70">
        <v>383464452.18000001</v>
      </c>
      <c r="M267" s="70">
        <v>328013040.82999998</v>
      </c>
      <c r="N267" s="70">
        <v>356839399.56</v>
      </c>
      <c r="O267" s="67">
        <f t="shared" si="12"/>
        <v>1550448094.6099999</v>
      </c>
    </row>
    <row r="268" spans="1:15" x14ac:dyDescent="0.2">
      <c r="A268" s="48" t="s">
        <v>327</v>
      </c>
      <c r="B268" s="46" t="s">
        <v>328</v>
      </c>
      <c r="C268" s="68">
        <f>+C272</f>
        <v>800000</v>
      </c>
      <c r="D268" s="68">
        <f>SUM(D269:D273)</f>
        <v>-277000</v>
      </c>
      <c r="E268" s="70">
        <f t="shared" si="11"/>
        <v>523000</v>
      </c>
      <c r="F268" s="68">
        <f>+F272</f>
        <v>0</v>
      </c>
      <c r="G268" s="68">
        <f t="shared" ref="G268:J268" si="19">+G272</f>
        <v>0</v>
      </c>
      <c r="H268" s="68">
        <f t="shared" si="19"/>
        <v>0</v>
      </c>
      <c r="I268" s="68">
        <f t="shared" si="19"/>
        <v>0</v>
      </c>
      <c r="J268" s="68">
        <f t="shared" si="19"/>
        <v>0</v>
      </c>
      <c r="K268" s="68">
        <f>+K272</f>
        <v>0</v>
      </c>
      <c r="L268" s="68">
        <f>+L272</f>
        <v>0</v>
      </c>
      <c r="M268" s="68">
        <f>+M272</f>
        <v>0</v>
      </c>
      <c r="N268" s="68">
        <v>0</v>
      </c>
      <c r="O268" s="67">
        <f t="shared" si="12"/>
        <v>523000</v>
      </c>
    </row>
    <row r="269" spans="1:15" s="84" customFormat="1" x14ac:dyDescent="0.2">
      <c r="A269" s="79" t="s">
        <v>125</v>
      </c>
      <c r="B269" s="80" t="s">
        <v>124</v>
      </c>
      <c r="C269" s="81">
        <v>0</v>
      </c>
      <c r="D269" s="81">
        <v>21000</v>
      </c>
      <c r="E269" s="81">
        <f t="shared" si="11"/>
        <v>21000</v>
      </c>
      <c r="F269" s="82"/>
      <c r="G269" s="82"/>
      <c r="H269" s="82"/>
      <c r="I269" s="82"/>
      <c r="J269" s="82"/>
      <c r="K269" s="82"/>
      <c r="L269" s="82"/>
      <c r="M269" s="82"/>
      <c r="N269" s="82">
        <v>0</v>
      </c>
      <c r="O269" s="83"/>
    </row>
    <row r="270" spans="1:15" s="84" customFormat="1" x14ac:dyDescent="0.2">
      <c r="A270" s="79" t="s">
        <v>131</v>
      </c>
      <c r="B270" s="80" t="s">
        <v>130</v>
      </c>
      <c r="C270" s="81">
        <v>0</v>
      </c>
      <c r="D270" s="81">
        <v>53000</v>
      </c>
      <c r="E270" s="81">
        <f t="shared" ref="E270:E271" si="20">+C270+D270</f>
        <v>53000</v>
      </c>
      <c r="F270" s="82"/>
      <c r="G270" s="82"/>
      <c r="H270" s="82"/>
      <c r="I270" s="82"/>
      <c r="J270" s="82"/>
      <c r="K270" s="82"/>
      <c r="L270" s="82"/>
      <c r="M270" s="82"/>
      <c r="N270" s="82">
        <v>0</v>
      </c>
      <c r="O270" s="83"/>
    </row>
    <row r="271" spans="1:15" s="84" customFormat="1" x14ac:dyDescent="0.2">
      <c r="A271" s="79" t="s">
        <v>179</v>
      </c>
      <c r="B271" s="80" t="s">
        <v>178</v>
      </c>
      <c r="C271" s="81">
        <v>0</v>
      </c>
      <c r="D271" s="81">
        <v>276000</v>
      </c>
      <c r="E271" s="81">
        <f t="shared" si="20"/>
        <v>276000</v>
      </c>
      <c r="F271" s="82"/>
      <c r="G271" s="82"/>
      <c r="H271" s="82"/>
      <c r="I271" s="82"/>
      <c r="J271" s="82"/>
      <c r="K271" s="82"/>
      <c r="L271" s="82"/>
      <c r="M271" s="82"/>
      <c r="N271" s="82">
        <v>0</v>
      </c>
      <c r="O271" s="83"/>
    </row>
    <row r="272" spans="1:15" x14ac:dyDescent="0.2">
      <c r="A272" s="47" t="s">
        <v>180</v>
      </c>
      <c r="B272" s="25" t="s">
        <v>181</v>
      </c>
      <c r="C272" s="70">
        <v>800000</v>
      </c>
      <c r="D272" s="70">
        <v>-642000</v>
      </c>
      <c r="E272" s="70">
        <f t="shared" ref="E272:E336" si="21">+C272+D272</f>
        <v>158000</v>
      </c>
      <c r="F272" s="70">
        <v>0</v>
      </c>
      <c r="G272" s="70">
        <v>0</v>
      </c>
      <c r="H272" s="70">
        <v>0</v>
      </c>
      <c r="I272" s="70">
        <v>0</v>
      </c>
      <c r="J272" s="70">
        <v>0</v>
      </c>
      <c r="K272" s="70">
        <v>0</v>
      </c>
      <c r="L272" s="70">
        <v>0</v>
      </c>
      <c r="M272" s="70">
        <v>0</v>
      </c>
      <c r="N272" s="70">
        <v>0</v>
      </c>
      <c r="O272" s="67">
        <f t="shared" si="12"/>
        <v>158000</v>
      </c>
    </row>
    <row r="273" spans="1:15" s="84" customFormat="1" x14ac:dyDescent="0.2">
      <c r="A273" s="85" t="s">
        <v>189</v>
      </c>
      <c r="B273" s="80" t="s">
        <v>188</v>
      </c>
      <c r="C273" s="81">
        <v>0</v>
      </c>
      <c r="D273" s="81">
        <v>15000</v>
      </c>
      <c r="E273" s="81">
        <f t="shared" si="21"/>
        <v>15000</v>
      </c>
      <c r="F273" s="81"/>
      <c r="G273" s="81"/>
      <c r="H273" s="81"/>
      <c r="I273" s="81"/>
      <c r="J273" s="81"/>
      <c r="K273" s="81"/>
      <c r="L273" s="81"/>
      <c r="M273" s="81"/>
      <c r="N273" s="81">
        <v>0</v>
      </c>
      <c r="O273" s="83"/>
    </row>
    <row r="274" spans="1:15" x14ac:dyDescent="0.2">
      <c r="A274" s="48" t="s">
        <v>329</v>
      </c>
      <c r="B274" s="46" t="s">
        <v>330</v>
      </c>
      <c r="C274" s="68">
        <f>+SUM(C275:C279)</f>
        <v>4000000000</v>
      </c>
      <c r="D274" s="68">
        <f>+SUM(D275:D279)</f>
        <v>-343050044</v>
      </c>
      <c r="E274" s="70">
        <f t="shared" si="21"/>
        <v>3656949956</v>
      </c>
      <c r="F274" s="68">
        <f>+SUM(F275:F279)</f>
        <v>600000000</v>
      </c>
      <c r="G274" s="68">
        <f t="shared" ref="G274:N274" si="22">+SUM(G275:G279)</f>
        <v>1960000</v>
      </c>
      <c r="H274" s="68">
        <f t="shared" si="22"/>
        <v>4989956</v>
      </c>
      <c r="I274" s="68">
        <f t="shared" si="22"/>
        <v>0</v>
      </c>
      <c r="J274" s="68">
        <f t="shared" si="22"/>
        <v>0</v>
      </c>
      <c r="K274" s="68">
        <f t="shared" si="22"/>
        <v>0</v>
      </c>
      <c r="L274" s="68">
        <f t="shared" si="22"/>
        <v>0</v>
      </c>
      <c r="M274" s="68">
        <f t="shared" si="22"/>
        <v>0</v>
      </c>
      <c r="N274" s="68">
        <f t="shared" si="22"/>
        <v>5923400</v>
      </c>
      <c r="O274" s="67">
        <f t="shared" si="12"/>
        <v>3050000000</v>
      </c>
    </row>
    <row r="275" spans="1:15" x14ac:dyDescent="0.2">
      <c r="A275" s="47" t="s">
        <v>58</v>
      </c>
      <c r="B275" s="25" t="s">
        <v>57</v>
      </c>
      <c r="C275" s="70">
        <v>20000000</v>
      </c>
      <c r="D275" s="70">
        <v>0</v>
      </c>
      <c r="E275" s="70">
        <f t="shared" si="21"/>
        <v>20000000</v>
      </c>
      <c r="F275" s="70">
        <v>0</v>
      </c>
      <c r="G275" s="70">
        <v>1960000</v>
      </c>
      <c r="H275" s="70">
        <v>3799600</v>
      </c>
      <c r="I275" s="70">
        <v>0</v>
      </c>
      <c r="J275" s="70">
        <v>0</v>
      </c>
      <c r="K275" s="70">
        <v>0</v>
      </c>
      <c r="L275" s="70">
        <v>0</v>
      </c>
      <c r="M275" s="70">
        <v>0</v>
      </c>
      <c r="N275" s="70">
        <v>5923400</v>
      </c>
      <c r="O275" s="67">
        <f t="shared" si="12"/>
        <v>14240400</v>
      </c>
    </row>
    <row r="276" spans="1:15" x14ac:dyDescent="0.2">
      <c r="A276" s="47" t="s">
        <v>70</v>
      </c>
      <c r="B276" s="25" t="s">
        <v>69</v>
      </c>
      <c r="C276" s="70">
        <v>5000000</v>
      </c>
      <c r="D276" s="70">
        <v>0</v>
      </c>
      <c r="E276" s="70">
        <f t="shared" si="21"/>
        <v>5000000</v>
      </c>
      <c r="F276" s="70">
        <v>0</v>
      </c>
      <c r="G276" s="70">
        <v>0</v>
      </c>
      <c r="H276" s="70">
        <v>0</v>
      </c>
      <c r="I276" s="70">
        <v>0</v>
      </c>
      <c r="J276" s="70">
        <v>0</v>
      </c>
      <c r="K276" s="70">
        <v>0</v>
      </c>
      <c r="L276" s="70">
        <v>0</v>
      </c>
      <c r="M276" s="70">
        <v>0</v>
      </c>
      <c r="N276" s="70">
        <v>0</v>
      </c>
      <c r="O276" s="67">
        <f t="shared" si="12"/>
        <v>5000000</v>
      </c>
    </row>
    <row r="277" spans="1:15" x14ac:dyDescent="0.2">
      <c r="A277" s="47" t="s">
        <v>106</v>
      </c>
      <c r="B277" s="25" t="s">
        <v>107</v>
      </c>
      <c r="C277" s="70">
        <v>60000000</v>
      </c>
      <c r="D277" s="70">
        <v>-38050044</v>
      </c>
      <c r="E277" s="70">
        <f t="shared" si="21"/>
        <v>21949956</v>
      </c>
      <c r="F277" s="70">
        <v>0</v>
      </c>
      <c r="G277" s="70">
        <v>0</v>
      </c>
      <c r="H277" s="70">
        <v>0</v>
      </c>
      <c r="I277" s="70">
        <v>0</v>
      </c>
      <c r="J277" s="70">
        <v>0</v>
      </c>
      <c r="K277" s="70">
        <v>0</v>
      </c>
      <c r="L277" s="70">
        <v>0</v>
      </c>
      <c r="M277" s="70">
        <v>0</v>
      </c>
      <c r="N277" s="70">
        <v>0</v>
      </c>
      <c r="O277" s="67">
        <f t="shared" si="12"/>
        <v>21949956</v>
      </c>
    </row>
    <row r="278" spans="1:15" x14ac:dyDescent="0.2">
      <c r="A278" s="47" t="s">
        <v>160</v>
      </c>
      <c r="B278" s="25" t="s">
        <v>161</v>
      </c>
      <c r="C278" s="70">
        <v>10000000</v>
      </c>
      <c r="D278" s="70">
        <v>0</v>
      </c>
      <c r="E278" s="70">
        <f t="shared" si="21"/>
        <v>10000000</v>
      </c>
      <c r="F278" s="70">
        <v>0</v>
      </c>
      <c r="G278" s="70">
        <v>0</v>
      </c>
      <c r="H278" s="70">
        <v>1190356</v>
      </c>
      <c r="I278" s="70">
        <v>0</v>
      </c>
      <c r="J278" s="70">
        <v>0</v>
      </c>
      <c r="K278" s="70">
        <v>0</v>
      </c>
      <c r="L278" s="70">
        <v>0</v>
      </c>
      <c r="M278" s="70">
        <v>0</v>
      </c>
      <c r="N278" s="70">
        <v>0</v>
      </c>
      <c r="O278" s="67">
        <f t="shared" si="12"/>
        <v>8809644</v>
      </c>
    </row>
    <row r="279" spans="1:15" x14ac:dyDescent="0.2">
      <c r="A279" s="47" t="s">
        <v>311</v>
      </c>
      <c r="B279" s="25" t="s">
        <v>312</v>
      </c>
      <c r="C279" s="70">
        <v>3905000000</v>
      </c>
      <c r="D279" s="70">
        <v>-305000000</v>
      </c>
      <c r="E279" s="70">
        <f t="shared" si="21"/>
        <v>3600000000</v>
      </c>
      <c r="F279" s="70">
        <v>600000000</v>
      </c>
      <c r="G279" s="70">
        <v>0</v>
      </c>
      <c r="H279" s="70">
        <v>0</v>
      </c>
      <c r="I279" s="70">
        <v>0</v>
      </c>
      <c r="J279" s="70">
        <v>0</v>
      </c>
      <c r="K279" s="70">
        <v>0</v>
      </c>
      <c r="L279" s="70">
        <v>0</v>
      </c>
      <c r="M279" s="70">
        <v>0</v>
      </c>
      <c r="N279" s="70">
        <v>0</v>
      </c>
      <c r="O279" s="67">
        <f t="shared" si="12"/>
        <v>3000000000</v>
      </c>
    </row>
    <row r="280" spans="1:15" x14ac:dyDescent="0.2">
      <c r="A280" s="48" t="s">
        <v>338</v>
      </c>
      <c r="B280" s="46" t="s">
        <v>389</v>
      </c>
      <c r="C280" s="68">
        <f t="shared" ref="C280:M280" si="23">+C281</f>
        <v>0</v>
      </c>
      <c r="D280" s="68">
        <f t="shared" si="23"/>
        <v>40000000</v>
      </c>
      <c r="E280" s="70">
        <f t="shared" si="21"/>
        <v>40000000</v>
      </c>
      <c r="F280" s="68">
        <f t="shared" si="23"/>
        <v>0</v>
      </c>
      <c r="G280" s="68">
        <f t="shared" si="23"/>
        <v>0</v>
      </c>
      <c r="H280" s="68">
        <f t="shared" si="23"/>
        <v>0</v>
      </c>
      <c r="I280" s="68">
        <f t="shared" si="23"/>
        <v>0</v>
      </c>
      <c r="J280" s="68">
        <f t="shared" si="23"/>
        <v>0</v>
      </c>
      <c r="K280" s="68">
        <f>+K281</f>
        <v>4500000</v>
      </c>
      <c r="L280" s="68">
        <f t="shared" si="23"/>
        <v>35500000</v>
      </c>
      <c r="M280" s="68">
        <f t="shared" si="23"/>
        <v>0</v>
      </c>
      <c r="N280" s="68">
        <v>0</v>
      </c>
      <c r="O280" s="67">
        <f t="shared" si="12"/>
        <v>0</v>
      </c>
    </row>
    <row r="281" spans="1:15" x14ac:dyDescent="0.2">
      <c r="A281" s="47" t="s">
        <v>203</v>
      </c>
      <c r="B281" s="25" t="s">
        <v>204</v>
      </c>
      <c r="C281" s="70">
        <v>0</v>
      </c>
      <c r="D281" s="70">
        <v>40000000</v>
      </c>
      <c r="E281" s="70">
        <f t="shared" si="21"/>
        <v>40000000</v>
      </c>
      <c r="F281" s="70">
        <v>0</v>
      </c>
      <c r="G281" s="70">
        <v>0</v>
      </c>
      <c r="H281" s="70">
        <v>0</v>
      </c>
      <c r="I281" s="70">
        <v>0</v>
      </c>
      <c r="J281" s="70">
        <v>0</v>
      </c>
      <c r="K281" s="70">
        <v>4500000</v>
      </c>
      <c r="L281" s="70">
        <v>35500000</v>
      </c>
      <c r="M281" s="70">
        <v>0</v>
      </c>
      <c r="N281" s="70">
        <v>0</v>
      </c>
      <c r="O281" s="67">
        <f t="shared" si="12"/>
        <v>0</v>
      </c>
    </row>
    <row r="282" spans="1:15" x14ac:dyDescent="0.2">
      <c r="A282" s="48" t="s">
        <v>331</v>
      </c>
      <c r="B282" s="46" t="s">
        <v>332</v>
      </c>
      <c r="C282" s="68">
        <f>+C283</f>
        <v>480600000</v>
      </c>
      <c r="D282" s="68">
        <f>+D283</f>
        <v>126000000</v>
      </c>
      <c r="E282" s="70">
        <f t="shared" si="21"/>
        <v>606600000</v>
      </c>
      <c r="F282" s="68">
        <f>+F283</f>
        <v>45240000</v>
      </c>
      <c r="G282" s="68">
        <f t="shared" ref="G282:J282" si="24">+G283</f>
        <v>45240000</v>
      </c>
      <c r="H282" s="68">
        <f t="shared" si="24"/>
        <v>46872000</v>
      </c>
      <c r="I282" s="68">
        <f t="shared" si="24"/>
        <v>46854000</v>
      </c>
      <c r="J282" s="68">
        <f t="shared" si="24"/>
        <v>46872000</v>
      </c>
      <c r="K282" s="68">
        <f>+K283</f>
        <v>46872000</v>
      </c>
      <c r="L282" s="68">
        <f>+L283</f>
        <v>46872000</v>
      </c>
      <c r="M282" s="68">
        <f>+M283</f>
        <v>67362000</v>
      </c>
      <c r="N282" s="68">
        <f>+N283</f>
        <v>63528000</v>
      </c>
      <c r="O282" s="67">
        <f t="shared" si="12"/>
        <v>214416000</v>
      </c>
    </row>
    <row r="283" spans="1:15" x14ac:dyDescent="0.2">
      <c r="A283" s="47" t="s">
        <v>311</v>
      </c>
      <c r="B283" s="25" t="s">
        <v>312</v>
      </c>
      <c r="C283" s="70">
        <v>480600000</v>
      </c>
      <c r="D283" s="70">
        <v>126000000</v>
      </c>
      <c r="E283" s="70">
        <f t="shared" si="21"/>
        <v>606600000</v>
      </c>
      <c r="F283" s="70">
        <v>45240000</v>
      </c>
      <c r="G283" s="70">
        <v>45240000</v>
      </c>
      <c r="H283" s="70">
        <v>46872000</v>
      </c>
      <c r="I283" s="70">
        <v>46854000</v>
      </c>
      <c r="J283" s="70">
        <v>46872000</v>
      </c>
      <c r="K283" s="70">
        <v>46872000</v>
      </c>
      <c r="L283" s="70">
        <v>46872000</v>
      </c>
      <c r="M283" s="70">
        <v>67362000</v>
      </c>
      <c r="N283" s="70">
        <v>63528000</v>
      </c>
      <c r="O283" s="67">
        <f t="shared" si="12"/>
        <v>214416000</v>
      </c>
    </row>
    <row r="284" spans="1:15" x14ac:dyDescent="0.2">
      <c r="A284" s="48" t="s">
        <v>333</v>
      </c>
      <c r="B284" s="46" t="s">
        <v>334</v>
      </c>
      <c r="C284" s="68">
        <f>+ SUM(C285:C286)</f>
        <v>1535000000</v>
      </c>
      <c r="D284" s="68">
        <f>+D285+D286</f>
        <v>-5340000</v>
      </c>
      <c r="E284" s="70">
        <f t="shared" si="21"/>
        <v>1529660000</v>
      </c>
      <c r="F284" s="68">
        <f t="shared" ref="F284:N284" si="25">+F285+F286</f>
        <v>0</v>
      </c>
      <c r="G284" s="68">
        <f t="shared" si="25"/>
        <v>0</v>
      </c>
      <c r="H284" s="68">
        <f t="shared" si="25"/>
        <v>0</v>
      </c>
      <c r="I284" s="68">
        <f t="shared" si="25"/>
        <v>0</v>
      </c>
      <c r="J284" s="68">
        <f t="shared" si="25"/>
        <v>1500000000</v>
      </c>
      <c r="K284" s="68">
        <f t="shared" si="25"/>
        <v>29659920</v>
      </c>
      <c r="L284" s="68">
        <f t="shared" si="25"/>
        <v>0</v>
      </c>
      <c r="M284" s="68">
        <f t="shared" si="25"/>
        <v>0</v>
      </c>
      <c r="N284" s="68">
        <f t="shared" si="25"/>
        <v>-154312500</v>
      </c>
      <c r="O284" s="67">
        <f t="shared" si="12"/>
        <v>80</v>
      </c>
    </row>
    <row r="285" spans="1:15" x14ac:dyDescent="0.2">
      <c r="A285" s="47" t="s">
        <v>96</v>
      </c>
      <c r="B285" s="25" t="s">
        <v>95</v>
      </c>
      <c r="C285" s="70">
        <v>35000000</v>
      </c>
      <c r="D285" s="70">
        <v>-5340000</v>
      </c>
      <c r="E285" s="70">
        <f t="shared" si="21"/>
        <v>29660000</v>
      </c>
      <c r="F285" s="70">
        <v>0</v>
      </c>
      <c r="G285" s="70">
        <v>0</v>
      </c>
      <c r="H285" s="70">
        <v>0</v>
      </c>
      <c r="I285" s="70">
        <v>0</v>
      </c>
      <c r="J285" s="70">
        <v>0</v>
      </c>
      <c r="K285" s="70">
        <v>29659920</v>
      </c>
      <c r="L285" s="70">
        <v>0</v>
      </c>
      <c r="M285" s="70">
        <v>0</v>
      </c>
      <c r="N285" s="70">
        <v>0</v>
      </c>
      <c r="O285" s="67">
        <f t="shared" si="12"/>
        <v>80</v>
      </c>
    </row>
    <row r="286" spans="1:15" x14ac:dyDescent="0.2">
      <c r="A286" s="47" t="s">
        <v>203</v>
      </c>
      <c r="B286" s="25" t="s">
        <v>204</v>
      </c>
      <c r="C286" s="70">
        <v>1500000000</v>
      </c>
      <c r="D286" s="70">
        <v>0</v>
      </c>
      <c r="E286" s="70">
        <f t="shared" si="21"/>
        <v>1500000000</v>
      </c>
      <c r="F286" s="70">
        <v>0</v>
      </c>
      <c r="G286" s="70">
        <v>0</v>
      </c>
      <c r="H286" s="70">
        <v>0</v>
      </c>
      <c r="I286" s="70">
        <v>0</v>
      </c>
      <c r="J286" s="70">
        <v>1500000000</v>
      </c>
      <c r="K286" s="70">
        <v>0</v>
      </c>
      <c r="L286" s="70">
        <v>0</v>
      </c>
      <c r="M286" s="70">
        <v>0</v>
      </c>
      <c r="N286" s="70">
        <v>-154312500</v>
      </c>
      <c r="O286" s="67">
        <f t="shared" ref="O286:O349" si="26">+E286-F286-G286-H286-I286-J286-K286-L286-M286</f>
        <v>0</v>
      </c>
    </row>
    <row r="287" spans="1:15" x14ac:dyDescent="0.2">
      <c r="A287" s="43">
        <v>150</v>
      </c>
      <c r="B287" s="44" t="s">
        <v>335</v>
      </c>
      <c r="C287" s="72">
        <f>+C288</f>
        <v>0</v>
      </c>
      <c r="D287" s="72">
        <f>+D288</f>
        <v>2078752</v>
      </c>
      <c r="E287" s="70">
        <f t="shared" si="21"/>
        <v>2078752</v>
      </c>
      <c r="F287" s="72">
        <f>+F288</f>
        <v>0</v>
      </c>
      <c r="G287" s="72">
        <f>+G288</f>
        <v>0</v>
      </c>
      <c r="H287" s="72">
        <f t="shared" ref="H287:I287" si="27">+H288</f>
        <v>0</v>
      </c>
      <c r="I287" s="72">
        <f t="shared" si="27"/>
        <v>0</v>
      </c>
      <c r="J287" s="72">
        <f>+J288</f>
        <v>0</v>
      </c>
      <c r="K287" s="72">
        <f>+K288</f>
        <v>295590</v>
      </c>
      <c r="L287" s="72">
        <f>+L288</f>
        <v>73750</v>
      </c>
      <c r="M287" s="72">
        <f>+M288</f>
        <v>312750</v>
      </c>
      <c r="N287" s="72">
        <f>+N288</f>
        <v>82157.5</v>
      </c>
      <c r="O287" s="67">
        <f t="shared" si="26"/>
        <v>1396662</v>
      </c>
    </row>
    <row r="288" spans="1:15" s="4" customFormat="1" x14ac:dyDescent="0.2">
      <c r="A288" s="45" t="s">
        <v>309</v>
      </c>
      <c r="B288" s="46" t="s">
        <v>11</v>
      </c>
      <c r="C288" s="68">
        <f>+ SUM(C289:C300)</f>
        <v>0</v>
      </c>
      <c r="D288" s="68">
        <f>+SUM(D289:D300)</f>
        <v>2078752</v>
      </c>
      <c r="E288" s="68">
        <f t="shared" si="21"/>
        <v>2078752</v>
      </c>
      <c r="F288" s="68">
        <f>+SUM(F289:F300)</f>
        <v>0</v>
      </c>
      <c r="G288" s="68">
        <f t="shared" ref="G288:J288" si="28">+SUM(G289:G300)</f>
        <v>0</v>
      </c>
      <c r="H288" s="68">
        <f t="shared" si="28"/>
        <v>0</v>
      </c>
      <c r="I288" s="68">
        <f t="shared" si="28"/>
        <v>0</v>
      </c>
      <c r="J288" s="68">
        <f t="shared" si="28"/>
        <v>0</v>
      </c>
      <c r="K288" s="68">
        <f>+K289+K291+K292+K295+K296+K297+K300</f>
        <v>295590</v>
      </c>
      <c r="L288" s="68">
        <f>+L289+L291+L292+L295+L296+L297+L300</f>
        <v>73750</v>
      </c>
      <c r="M288" s="68">
        <f>+M289+M291+M290+M292+M295+M296+M297+M300</f>
        <v>312750</v>
      </c>
      <c r="N288" s="68">
        <f>+N289+N291+N290+N292+N295+N296+N297+N300</f>
        <v>82157.5</v>
      </c>
      <c r="O288" s="67">
        <f t="shared" si="26"/>
        <v>1396662</v>
      </c>
    </row>
    <row r="289" spans="1:16" x14ac:dyDescent="0.2">
      <c r="A289" s="47" t="s">
        <v>70</v>
      </c>
      <c r="B289" s="25" t="s">
        <v>69</v>
      </c>
      <c r="C289" s="70">
        <v>0</v>
      </c>
      <c r="D289" s="70">
        <v>111377</v>
      </c>
      <c r="E289" s="70">
        <f t="shared" si="21"/>
        <v>111377</v>
      </c>
      <c r="F289" s="70">
        <v>0</v>
      </c>
      <c r="G289" s="70">
        <v>0</v>
      </c>
      <c r="H289" s="70">
        <v>0</v>
      </c>
      <c r="I289" s="70">
        <v>0</v>
      </c>
      <c r="J289" s="70">
        <v>0</v>
      </c>
      <c r="K289" s="70">
        <v>0</v>
      </c>
      <c r="L289" s="70">
        <v>0</v>
      </c>
      <c r="M289" s="70">
        <v>0</v>
      </c>
      <c r="N289" s="70">
        <v>0</v>
      </c>
      <c r="O289" s="67">
        <f t="shared" si="26"/>
        <v>111377</v>
      </c>
    </row>
    <row r="290" spans="1:16" x14ac:dyDescent="0.2">
      <c r="A290" s="47" t="s">
        <v>113</v>
      </c>
      <c r="B290" s="25" t="s">
        <v>112</v>
      </c>
      <c r="C290" s="70">
        <v>0</v>
      </c>
      <c r="D290" s="70">
        <v>984000</v>
      </c>
      <c r="E290" s="70">
        <f t="shared" si="21"/>
        <v>984000</v>
      </c>
      <c r="F290" s="70">
        <v>0</v>
      </c>
      <c r="G290" s="70">
        <v>0</v>
      </c>
      <c r="H290" s="70">
        <v>0</v>
      </c>
      <c r="I290" s="70">
        <v>0</v>
      </c>
      <c r="J290" s="70">
        <v>0</v>
      </c>
      <c r="K290" s="70">
        <v>0</v>
      </c>
      <c r="L290" s="70">
        <v>0</v>
      </c>
      <c r="M290" s="70">
        <v>180000</v>
      </c>
      <c r="N290" s="70">
        <v>82157.5</v>
      </c>
      <c r="O290" s="67">
        <f t="shared" si="26"/>
        <v>804000</v>
      </c>
    </row>
    <row r="291" spans="1:16" x14ac:dyDescent="0.2">
      <c r="A291" s="47" t="s">
        <v>117</v>
      </c>
      <c r="B291" s="25" t="s">
        <v>116</v>
      </c>
      <c r="C291" s="70">
        <v>0</v>
      </c>
      <c r="D291" s="70">
        <v>0</v>
      </c>
      <c r="E291" s="70">
        <f t="shared" si="21"/>
        <v>0</v>
      </c>
      <c r="F291" s="70">
        <v>0</v>
      </c>
      <c r="G291" s="70">
        <v>0</v>
      </c>
      <c r="H291" s="70">
        <v>0</v>
      </c>
      <c r="I291" s="70">
        <v>0</v>
      </c>
      <c r="J291" s="70">
        <v>0</v>
      </c>
      <c r="K291" s="70">
        <v>0</v>
      </c>
      <c r="L291" s="70">
        <v>0</v>
      </c>
      <c r="M291" s="70">
        <v>0</v>
      </c>
      <c r="N291" s="70">
        <v>0</v>
      </c>
      <c r="O291" s="67">
        <f t="shared" si="26"/>
        <v>0</v>
      </c>
    </row>
    <row r="292" spans="1:16" x14ac:dyDescent="0.2">
      <c r="A292" s="47" t="s">
        <v>127</v>
      </c>
      <c r="B292" s="25" t="s">
        <v>126</v>
      </c>
      <c r="C292" s="70">
        <v>0</v>
      </c>
      <c r="D292" s="70">
        <v>212500</v>
      </c>
      <c r="E292" s="70">
        <f t="shared" si="21"/>
        <v>212500</v>
      </c>
      <c r="F292" s="70">
        <v>0</v>
      </c>
      <c r="G292" s="70">
        <v>0</v>
      </c>
      <c r="H292" s="70">
        <v>0</v>
      </c>
      <c r="I292" s="70">
        <v>0</v>
      </c>
      <c r="J292" s="70">
        <v>0</v>
      </c>
      <c r="K292" s="70">
        <v>115050</v>
      </c>
      <c r="L292" s="70">
        <v>0</v>
      </c>
      <c r="M292" s="70">
        <v>0</v>
      </c>
      <c r="N292" s="70">
        <v>0</v>
      </c>
      <c r="O292" s="67">
        <f t="shared" si="26"/>
        <v>97450</v>
      </c>
    </row>
    <row r="293" spans="1:16" x14ac:dyDescent="0.2">
      <c r="A293" s="47" t="s">
        <v>131</v>
      </c>
      <c r="B293" s="25" t="s">
        <v>130</v>
      </c>
      <c r="C293" s="70">
        <v>0</v>
      </c>
      <c r="D293" s="70">
        <v>21360</v>
      </c>
      <c r="E293" s="70">
        <f t="shared" si="21"/>
        <v>21360</v>
      </c>
      <c r="F293" s="70">
        <v>0</v>
      </c>
      <c r="G293" s="70">
        <v>0</v>
      </c>
      <c r="H293" s="70">
        <v>0</v>
      </c>
      <c r="I293" s="70">
        <v>0</v>
      </c>
      <c r="J293" s="70">
        <v>0</v>
      </c>
      <c r="K293" s="70">
        <v>0</v>
      </c>
      <c r="L293" s="70">
        <v>0</v>
      </c>
      <c r="M293" s="70">
        <v>0</v>
      </c>
      <c r="N293" s="70">
        <v>0</v>
      </c>
      <c r="O293" s="67">
        <f t="shared" si="26"/>
        <v>21360</v>
      </c>
    </row>
    <row r="294" spans="1:16" x14ac:dyDescent="0.2">
      <c r="A294" s="47" t="s">
        <v>133</v>
      </c>
      <c r="B294" s="25" t="s">
        <v>132</v>
      </c>
      <c r="C294" s="70">
        <v>0</v>
      </c>
      <c r="D294" s="70">
        <v>17800</v>
      </c>
      <c r="E294" s="70">
        <f t="shared" si="21"/>
        <v>17800</v>
      </c>
      <c r="F294" s="70">
        <v>0</v>
      </c>
      <c r="G294" s="70">
        <v>0</v>
      </c>
      <c r="H294" s="70">
        <v>0</v>
      </c>
      <c r="I294" s="70">
        <v>0</v>
      </c>
      <c r="J294" s="70">
        <v>0</v>
      </c>
      <c r="K294" s="70">
        <v>0</v>
      </c>
      <c r="L294" s="70">
        <v>0</v>
      </c>
      <c r="M294" s="70">
        <v>0</v>
      </c>
      <c r="N294" s="70">
        <v>0</v>
      </c>
      <c r="O294" s="67">
        <f t="shared" si="26"/>
        <v>17800</v>
      </c>
    </row>
    <row r="295" spans="1:16" x14ac:dyDescent="0.2">
      <c r="A295" s="47" t="s">
        <v>180</v>
      </c>
      <c r="B295" s="25" t="s">
        <v>181</v>
      </c>
      <c r="C295" s="70">
        <v>0</v>
      </c>
      <c r="D295" s="70">
        <v>304100</v>
      </c>
      <c r="E295" s="70">
        <f t="shared" si="21"/>
        <v>304100</v>
      </c>
      <c r="F295" s="70">
        <v>0</v>
      </c>
      <c r="G295" s="70">
        <v>0</v>
      </c>
      <c r="H295" s="70">
        <v>0</v>
      </c>
      <c r="I295" s="70">
        <v>0</v>
      </c>
      <c r="J295" s="70">
        <v>0</v>
      </c>
      <c r="K295" s="70">
        <v>33040</v>
      </c>
      <c r="L295" s="70">
        <v>73750</v>
      </c>
      <c r="M295" s="70">
        <v>0</v>
      </c>
      <c r="N295" s="70">
        <v>0</v>
      </c>
      <c r="O295" s="67">
        <f t="shared" si="26"/>
        <v>197310</v>
      </c>
    </row>
    <row r="296" spans="1:16" x14ac:dyDescent="0.2">
      <c r="A296" s="47" t="s">
        <v>182</v>
      </c>
      <c r="B296" s="25" t="s">
        <v>183</v>
      </c>
      <c r="C296" s="70">
        <v>0</v>
      </c>
      <c r="D296" s="70">
        <v>224700</v>
      </c>
      <c r="E296" s="70">
        <f t="shared" si="21"/>
        <v>224700</v>
      </c>
      <c r="F296" s="70">
        <v>0</v>
      </c>
      <c r="G296" s="70">
        <v>0</v>
      </c>
      <c r="H296" s="70">
        <v>0</v>
      </c>
      <c r="I296" s="70">
        <v>0</v>
      </c>
      <c r="J296" s="70">
        <v>0</v>
      </c>
      <c r="K296" s="70">
        <v>0</v>
      </c>
      <c r="L296" s="70">
        <v>0</v>
      </c>
      <c r="M296" s="70">
        <v>132750</v>
      </c>
      <c r="N296" s="70">
        <v>0</v>
      </c>
      <c r="O296" s="67">
        <f t="shared" si="26"/>
        <v>91950</v>
      </c>
    </row>
    <row r="297" spans="1:16" x14ac:dyDescent="0.2">
      <c r="A297" s="47" t="s">
        <v>189</v>
      </c>
      <c r="B297" s="25" t="s">
        <v>188</v>
      </c>
      <c r="C297" s="70">
        <v>0</v>
      </c>
      <c r="D297" s="70">
        <v>192500</v>
      </c>
      <c r="E297" s="70">
        <f t="shared" si="21"/>
        <v>192500</v>
      </c>
      <c r="F297" s="70">
        <v>0</v>
      </c>
      <c r="G297" s="70">
        <v>0</v>
      </c>
      <c r="H297" s="70">
        <v>0</v>
      </c>
      <c r="I297" s="70">
        <v>0</v>
      </c>
      <c r="J297" s="70">
        <v>0</v>
      </c>
      <c r="K297" s="70">
        <v>147500</v>
      </c>
      <c r="L297" s="70">
        <v>0</v>
      </c>
      <c r="M297" s="70">
        <v>0</v>
      </c>
      <c r="N297" s="70">
        <v>0</v>
      </c>
      <c r="O297" s="67">
        <f t="shared" si="26"/>
        <v>45000</v>
      </c>
    </row>
    <row r="298" spans="1:16" x14ac:dyDescent="0.2">
      <c r="A298" s="47" t="s">
        <v>194</v>
      </c>
      <c r="B298" s="25" t="s">
        <v>195</v>
      </c>
      <c r="C298" s="70">
        <v>0</v>
      </c>
      <c r="D298" s="70">
        <v>8900</v>
      </c>
      <c r="E298" s="70">
        <f t="shared" si="21"/>
        <v>8900</v>
      </c>
      <c r="F298" s="70">
        <v>0</v>
      </c>
      <c r="G298" s="70">
        <v>0</v>
      </c>
      <c r="H298" s="70">
        <v>0</v>
      </c>
      <c r="I298" s="70">
        <v>0</v>
      </c>
      <c r="J298" s="70">
        <v>0</v>
      </c>
      <c r="K298" s="70">
        <v>0</v>
      </c>
      <c r="L298" s="70">
        <v>0</v>
      </c>
      <c r="M298" s="70">
        <v>0</v>
      </c>
      <c r="N298" s="70">
        <v>0</v>
      </c>
      <c r="O298" s="67">
        <f t="shared" si="26"/>
        <v>8900</v>
      </c>
    </row>
    <row r="299" spans="1:16" x14ac:dyDescent="0.2">
      <c r="A299" s="47" t="s">
        <v>201</v>
      </c>
      <c r="B299" s="25" t="s">
        <v>202</v>
      </c>
      <c r="C299" s="70">
        <v>0</v>
      </c>
      <c r="D299" s="70">
        <v>1515</v>
      </c>
      <c r="E299" s="70">
        <f t="shared" si="21"/>
        <v>1515</v>
      </c>
      <c r="F299" s="70">
        <v>0</v>
      </c>
      <c r="G299" s="70">
        <v>0</v>
      </c>
      <c r="H299" s="70">
        <v>0</v>
      </c>
      <c r="I299" s="70">
        <v>0</v>
      </c>
      <c r="J299" s="70">
        <v>0</v>
      </c>
      <c r="K299" s="70">
        <v>0</v>
      </c>
      <c r="L299" s="70">
        <v>0</v>
      </c>
      <c r="M299" s="70">
        <v>0</v>
      </c>
      <c r="N299" s="70">
        <v>0</v>
      </c>
      <c r="O299" s="67">
        <f t="shared" si="26"/>
        <v>1515</v>
      </c>
    </row>
    <row r="300" spans="1:16" x14ac:dyDescent="0.2">
      <c r="A300" s="47" t="s">
        <v>212</v>
      </c>
      <c r="B300" s="25" t="s">
        <v>211</v>
      </c>
      <c r="C300" s="70">
        <v>0</v>
      </c>
      <c r="D300" s="70">
        <v>0</v>
      </c>
      <c r="E300" s="70">
        <f t="shared" si="21"/>
        <v>0</v>
      </c>
      <c r="F300" s="70">
        <v>0</v>
      </c>
      <c r="G300" s="70">
        <v>0</v>
      </c>
      <c r="H300" s="70">
        <v>0</v>
      </c>
      <c r="I300" s="70">
        <v>0</v>
      </c>
      <c r="J300" s="70">
        <v>0</v>
      </c>
      <c r="K300" s="68">
        <v>0</v>
      </c>
      <c r="L300" s="70">
        <v>0</v>
      </c>
      <c r="M300" s="70">
        <v>0</v>
      </c>
      <c r="N300" s="70">
        <v>0</v>
      </c>
      <c r="O300" s="67">
        <f t="shared" si="26"/>
        <v>0</v>
      </c>
    </row>
    <row r="301" spans="1:16" x14ac:dyDescent="0.2">
      <c r="A301" s="43">
        <v>300</v>
      </c>
      <c r="B301" s="44" t="s">
        <v>336</v>
      </c>
      <c r="C301" s="73">
        <f>+ SUM(C302+C306+C310+C315+C318+C320+C324+C326+C328+C330+C332+C335+C337+C339+C341+C343+C345+C347+C349)</f>
        <v>315550000</v>
      </c>
      <c r="D301" s="73">
        <f>+ SUM(D302+D306+D310+D315+D318+D320+D324+D326+D328+D330+D332+D335+D337+D339+D341+D343+D345+D347+D349)</f>
        <v>0</v>
      </c>
      <c r="E301" s="70">
        <f t="shared" si="21"/>
        <v>315550000</v>
      </c>
      <c r="F301" s="73">
        <f>+ SUM(F302+F306+F310+F315+F318+F320+F324+F326+F328+F330+F332+F335+F337+F339+F341+F343+F345+F347+F349)</f>
        <v>0</v>
      </c>
      <c r="G301" s="73">
        <f>+ SUM(G302+G306+G310+G315+G318+G320+G324+G326+G328+G330+G332+G335+G337+G339+G341+G343+G345+G347+G349)</f>
        <v>0</v>
      </c>
      <c r="H301" s="73">
        <f t="shared" ref="H301:I301" si="29">+ SUM(H302+H306+H310+H315+H318+H320+H324+H326+H328+H330+H332+H335+H337+H339+H341+H343+H345+H347+H349)</f>
        <v>0</v>
      </c>
      <c r="I301" s="73">
        <f t="shared" si="29"/>
        <v>0</v>
      </c>
      <c r="J301" s="73">
        <f>+ SUM(J302+J306+J310+J315+J318+J320+J324+J326+J328+J330+J332+J335+J337+J339+J341+J343+J345+J347+J349)</f>
        <v>0</v>
      </c>
      <c r="K301" s="73">
        <f>+ SUM(K302+K306+K310+K315+K318+K320+K324+K326+K328+K330+K332+K335+K337+K339+K341+K343+K345+K347+K349)</f>
        <v>0</v>
      </c>
      <c r="L301" s="73">
        <f>+ SUM(L302+L306+L310+L315+L318+L320+L324+L326+L328+L330+L332+L335+L337+L339+L341+L343+L345+L347+L349)</f>
        <v>0</v>
      </c>
      <c r="M301" s="73">
        <f>+ SUM(M302+M306+M310+M315+M318+M320+M324+M326+M328+M330+M332+M335+M337+M339+M341+M343+M345+M347+M349)</f>
        <v>0</v>
      </c>
      <c r="N301" s="73">
        <v>0</v>
      </c>
      <c r="O301" s="67">
        <f t="shared" si="26"/>
        <v>315550000</v>
      </c>
    </row>
    <row r="302" spans="1:16" x14ac:dyDescent="0.2">
      <c r="A302" s="48" t="s">
        <v>329</v>
      </c>
      <c r="B302" s="46" t="s">
        <v>337</v>
      </c>
      <c r="C302" s="68">
        <f>+ SUM(C303:C305)</f>
        <v>22015128</v>
      </c>
      <c r="D302" s="68">
        <f>+D303+D304+D305</f>
        <v>0</v>
      </c>
      <c r="E302" s="70">
        <f t="shared" si="21"/>
        <v>22015128</v>
      </c>
      <c r="F302" s="68">
        <f>+F303+F304+F305</f>
        <v>0</v>
      </c>
      <c r="G302" s="68">
        <f t="shared" ref="G302:I302" si="30">+G303+G304+G305</f>
        <v>0</v>
      </c>
      <c r="H302" s="68">
        <f t="shared" si="30"/>
        <v>0</v>
      </c>
      <c r="I302" s="68">
        <f t="shared" si="30"/>
        <v>0</v>
      </c>
      <c r="J302" s="68">
        <f>+J303+J304+J305</f>
        <v>0</v>
      </c>
      <c r="K302" s="68">
        <f>+K303+K304+K305</f>
        <v>0</v>
      </c>
      <c r="L302" s="68">
        <f>+L303+L304+L305</f>
        <v>0</v>
      </c>
      <c r="M302" s="68">
        <f>+M303+M304+M305</f>
        <v>0</v>
      </c>
      <c r="N302" s="68">
        <v>0</v>
      </c>
      <c r="O302" s="67">
        <f t="shared" si="26"/>
        <v>22015128</v>
      </c>
    </row>
    <row r="303" spans="1:16" x14ac:dyDescent="0.2">
      <c r="A303" s="47" t="s">
        <v>58</v>
      </c>
      <c r="B303" s="25" t="s">
        <v>57</v>
      </c>
      <c r="C303" s="70">
        <v>7338372</v>
      </c>
      <c r="D303" s="70">
        <v>0</v>
      </c>
      <c r="E303" s="70">
        <f t="shared" si="21"/>
        <v>7338372</v>
      </c>
      <c r="F303" s="70">
        <v>0</v>
      </c>
      <c r="G303" s="70">
        <v>0</v>
      </c>
      <c r="H303" s="70">
        <v>0</v>
      </c>
      <c r="I303" s="70">
        <v>0</v>
      </c>
      <c r="J303" s="70">
        <v>0</v>
      </c>
      <c r="K303" s="70">
        <v>0</v>
      </c>
      <c r="L303" s="70">
        <v>0</v>
      </c>
      <c r="M303" s="70">
        <v>0</v>
      </c>
      <c r="N303" s="70">
        <v>0</v>
      </c>
      <c r="O303" s="67">
        <f t="shared" si="26"/>
        <v>7338372</v>
      </c>
      <c r="P303" s="1" t="s">
        <v>391</v>
      </c>
    </row>
    <row r="304" spans="1:16" x14ac:dyDescent="0.2">
      <c r="A304" s="47" t="s">
        <v>104</v>
      </c>
      <c r="B304" s="25" t="s">
        <v>105</v>
      </c>
      <c r="C304" s="70">
        <v>7338384</v>
      </c>
      <c r="D304" s="70">
        <v>0</v>
      </c>
      <c r="E304" s="70">
        <f t="shared" si="21"/>
        <v>7338384</v>
      </c>
      <c r="F304" s="70">
        <v>0</v>
      </c>
      <c r="G304" s="70">
        <v>0</v>
      </c>
      <c r="H304" s="70">
        <v>0</v>
      </c>
      <c r="I304" s="70">
        <v>0</v>
      </c>
      <c r="J304" s="70">
        <v>0</v>
      </c>
      <c r="K304" s="70">
        <v>0</v>
      </c>
      <c r="L304" s="70">
        <v>0</v>
      </c>
      <c r="M304" s="70">
        <v>0</v>
      </c>
      <c r="N304" s="70">
        <v>0</v>
      </c>
      <c r="O304" s="67">
        <f t="shared" si="26"/>
        <v>7338384</v>
      </c>
    </row>
    <row r="305" spans="1:15" x14ac:dyDescent="0.2">
      <c r="A305" s="47" t="s">
        <v>106</v>
      </c>
      <c r="B305" s="25" t="s">
        <v>107</v>
      </c>
      <c r="C305" s="70">
        <v>7338372</v>
      </c>
      <c r="D305" s="70">
        <v>0</v>
      </c>
      <c r="E305" s="70">
        <f t="shared" si="21"/>
        <v>7338372</v>
      </c>
      <c r="F305" s="70">
        <v>0</v>
      </c>
      <c r="G305" s="70">
        <v>0</v>
      </c>
      <c r="H305" s="70">
        <v>0</v>
      </c>
      <c r="I305" s="70">
        <v>0</v>
      </c>
      <c r="J305" s="70">
        <v>0</v>
      </c>
      <c r="K305" s="70">
        <v>0</v>
      </c>
      <c r="L305" s="70">
        <v>0</v>
      </c>
      <c r="M305" s="70">
        <v>0</v>
      </c>
      <c r="N305" s="70">
        <v>0</v>
      </c>
      <c r="O305" s="67">
        <f t="shared" si="26"/>
        <v>7338372</v>
      </c>
    </row>
    <row r="306" spans="1:15" x14ac:dyDescent="0.2">
      <c r="A306" s="48" t="s">
        <v>338</v>
      </c>
      <c r="B306" s="46" t="s">
        <v>339</v>
      </c>
      <c r="C306" s="68">
        <f>+ SUM(C307:C309)</f>
        <v>22015116</v>
      </c>
      <c r="D306" s="68">
        <f>+D307+D308+D309</f>
        <v>0</v>
      </c>
      <c r="E306" s="70">
        <f t="shared" si="21"/>
        <v>22015116</v>
      </c>
      <c r="F306" s="68">
        <f t="shared" ref="F306:I306" si="31">+ SUM(F307:F309)</f>
        <v>0</v>
      </c>
      <c r="G306" s="68">
        <f t="shared" si="31"/>
        <v>0</v>
      </c>
      <c r="H306" s="68">
        <f t="shared" si="31"/>
        <v>0</v>
      </c>
      <c r="I306" s="68">
        <f t="shared" si="31"/>
        <v>0</v>
      </c>
      <c r="J306" s="68">
        <f>+ SUM(J307:J309)</f>
        <v>0</v>
      </c>
      <c r="K306" s="68">
        <f>+ SUM(K307:K309)</f>
        <v>0</v>
      </c>
      <c r="L306" s="68">
        <f>+ SUM(L307:L309)</f>
        <v>0</v>
      </c>
      <c r="M306" s="68">
        <f>+ SUM(M307:M309)</f>
        <v>0</v>
      </c>
      <c r="N306" s="68">
        <v>0</v>
      </c>
      <c r="O306" s="67">
        <f t="shared" si="26"/>
        <v>22015116</v>
      </c>
    </row>
    <row r="307" spans="1:15" x14ac:dyDescent="0.2">
      <c r="A307" s="47" t="s">
        <v>58</v>
      </c>
      <c r="B307" s="25" t="s">
        <v>57</v>
      </c>
      <c r="C307" s="70">
        <v>7338372</v>
      </c>
      <c r="D307" s="70">
        <v>0</v>
      </c>
      <c r="E307" s="70">
        <f t="shared" si="21"/>
        <v>7338372</v>
      </c>
      <c r="F307" s="70">
        <v>0</v>
      </c>
      <c r="G307" s="70">
        <v>0</v>
      </c>
      <c r="H307" s="70">
        <v>0</v>
      </c>
      <c r="I307" s="70">
        <v>0</v>
      </c>
      <c r="J307" s="70">
        <v>0</v>
      </c>
      <c r="K307" s="70">
        <v>0</v>
      </c>
      <c r="L307" s="70">
        <v>0</v>
      </c>
      <c r="M307" s="70">
        <v>0</v>
      </c>
      <c r="N307" s="70">
        <v>0</v>
      </c>
      <c r="O307" s="67">
        <f t="shared" si="26"/>
        <v>7338372</v>
      </c>
    </row>
    <row r="308" spans="1:15" x14ac:dyDescent="0.2">
      <c r="A308" s="47" t="s">
        <v>104</v>
      </c>
      <c r="B308" s="25" t="s">
        <v>105</v>
      </c>
      <c r="C308" s="70">
        <v>7338372</v>
      </c>
      <c r="D308" s="70">
        <v>0</v>
      </c>
      <c r="E308" s="70">
        <f t="shared" si="21"/>
        <v>7338372</v>
      </c>
      <c r="F308" s="70">
        <v>0</v>
      </c>
      <c r="G308" s="70">
        <v>0</v>
      </c>
      <c r="H308" s="70">
        <v>0</v>
      </c>
      <c r="I308" s="70">
        <v>0</v>
      </c>
      <c r="J308" s="70">
        <v>0</v>
      </c>
      <c r="K308" s="70">
        <v>0</v>
      </c>
      <c r="L308" s="70">
        <v>0</v>
      </c>
      <c r="M308" s="70">
        <v>0</v>
      </c>
      <c r="N308" s="70">
        <v>0</v>
      </c>
      <c r="O308" s="67">
        <f t="shared" si="26"/>
        <v>7338372</v>
      </c>
    </row>
    <row r="309" spans="1:15" x14ac:dyDescent="0.2">
      <c r="A309" s="47" t="s">
        <v>106</v>
      </c>
      <c r="B309" s="25" t="s">
        <v>107</v>
      </c>
      <c r="C309" s="70">
        <v>7338372</v>
      </c>
      <c r="D309" s="70">
        <v>0</v>
      </c>
      <c r="E309" s="70">
        <f t="shared" si="21"/>
        <v>7338372</v>
      </c>
      <c r="F309" s="70">
        <v>0</v>
      </c>
      <c r="G309" s="70">
        <v>0</v>
      </c>
      <c r="H309" s="70">
        <v>0</v>
      </c>
      <c r="I309" s="70">
        <v>0</v>
      </c>
      <c r="J309" s="70">
        <v>0</v>
      </c>
      <c r="K309" s="70">
        <v>0</v>
      </c>
      <c r="L309" s="70">
        <v>0</v>
      </c>
      <c r="M309" s="70">
        <v>0</v>
      </c>
      <c r="N309" s="70">
        <v>0</v>
      </c>
      <c r="O309" s="67">
        <f t="shared" si="26"/>
        <v>7338372</v>
      </c>
    </row>
    <row r="310" spans="1:15" x14ac:dyDescent="0.2">
      <c r="A310" s="48" t="s">
        <v>340</v>
      </c>
      <c r="B310" s="46" t="s">
        <v>341</v>
      </c>
      <c r="C310" s="68">
        <f>+ SUM(C311:C314)</f>
        <v>36691860</v>
      </c>
      <c r="D310" s="68">
        <f>+D311+D312+D313+D314</f>
        <v>0</v>
      </c>
      <c r="E310" s="70">
        <f t="shared" si="21"/>
        <v>36691860</v>
      </c>
      <c r="F310" s="68">
        <f>+ SUM(F311:F314)</f>
        <v>0</v>
      </c>
      <c r="G310" s="68">
        <f t="shared" ref="G310:I310" si="32">+ SUM(G311:G314)</f>
        <v>0</v>
      </c>
      <c r="H310" s="68">
        <f t="shared" si="32"/>
        <v>0</v>
      </c>
      <c r="I310" s="68">
        <f t="shared" si="32"/>
        <v>0</v>
      </c>
      <c r="J310" s="68">
        <f>+ SUM(J311:J314)</f>
        <v>0</v>
      </c>
      <c r="K310" s="68">
        <f>+ SUM(K311:K314)</f>
        <v>0</v>
      </c>
      <c r="L310" s="68">
        <f>+ SUM(L311:L314)</f>
        <v>0</v>
      </c>
      <c r="M310" s="68">
        <f>+ SUM(M311:M314)</f>
        <v>0</v>
      </c>
      <c r="N310" s="68">
        <v>0</v>
      </c>
      <c r="O310" s="67">
        <f t="shared" si="26"/>
        <v>36691860</v>
      </c>
    </row>
    <row r="311" spans="1:15" x14ac:dyDescent="0.2">
      <c r="A311" s="47" t="s">
        <v>297</v>
      </c>
      <c r="B311" s="25" t="s">
        <v>298</v>
      </c>
      <c r="C311" s="70">
        <v>7338372</v>
      </c>
      <c r="D311" s="70">
        <v>0</v>
      </c>
      <c r="E311" s="70">
        <f t="shared" si="21"/>
        <v>7338372</v>
      </c>
      <c r="F311" s="70">
        <v>0</v>
      </c>
      <c r="G311" s="70">
        <v>0</v>
      </c>
      <c r="H311" s="70">
        <v>0</v>
      </c>
      <c r="I311" s="70">
        <v>0</v>
      </c>
      <c r="J311" s="70">
        <v>0</v>
      </c>
      <c r="K311" s="70">
        <v>0</v>
      </c>
      <c r="L311" s="70">
        <v>0</v>
      </c>
      <c r="M311" s="70">
        <v>0</v>
      </c>
      <c r="N311" s="70">
        <v>0</v>
      </c>
      <c r="O311" s="67">
        <f t="shared" si="26"/>
        <v>7338372</v>
      </c>
    </row>
    <row r="312" spans="1:15" x14ac:dyDescent="0.2">
      <c r="A312" s="47" t="s">
        <v>265</v>
      </c>
      <c r="B312" s="25" t="s">
        <v>101</v>
      </c>
      <c r="C312" s="70">
        <v>7338372</v>
      </c>
      <c r="D312" s="70">
        <v>0</v>
      </c>
      <c r="E312" s="70">
        <f t="shared" si="21"/>
        <v>7338372</v>
      </c>
      <c r="F312" s="70">
        <v>0</v>
      </c>
      <c r="G312" s="70">
        <v>0</v>
      </c>
      <c r="H312" s="70">
        <v>0</v>
      </c>
      <c r="I312" s="70">
        <v>0</v>
      </c>
      <c r="J312" s="70">
        <v>0</v>
      </c>
      <c r="K312" s="70">
        <v>0</v>
      </c>
      <c r="L312" s="70">
        <v>0</v>
      </c>
      <c r="M312" s="70">
        <v>0</v>
      </c>
      <c r="N312" s="70">
        <v>0</v>
      </c>
      <c r="O312" s="67">
        <f t="shared" si="26"/>
        <v>7338372</v>
      </c>
    </row>
    <row r="313" spans="1:15" x14ac:dyDescent="0.2">
      <c r="A313" s="47" t="s">
        <v>267</v>
      </c>
      <c r="B313" s="25" t="s">
        <v>103</v>
      </c>
      <c r="C313" s="70">
        <v>7338372</v>
      </c>
      <c r="D313" s="70">
        <v>0</v>
      </c>
      <c r="E313" s="70">
        <f t="shared" si="21"/>
        <v>7338372</v>
      </c>
      <c r="F313" s="70">
        <v>0</v>
      </c>
      <c r="G313" s="70">
        <v>0</v>
      </c>
      <c r="H313" s="70">
        <v>0</v>
      </c>
      <c r="I313" s="70">
        <v>0</v>
      </c>
      <c r="J313" s="70">
        <v>0</v>
      </c>
      <c r="K313" s="70">
        <v>0</v>
      </c>
      <c r="L313" s="70">
        <v>0</v>
      </c>
      <c r="M313" s="70">
        <v>0</v>
      </c>
      <c r="N313" s="70">
        <v>0</v>
      </c>
      <c r="O313" s="67">
        <f t="shared" si="26"/>
        <v>7338372</v>
      </c>
    </row>
    <row r="314" spans="1:15" x14ac:dyDescent="0.2">
      <c r="A314" s="47" t="s">
        <v>106</v>
      </c>
      <c r="B314" s="25" t="s">
        <v>107</v>
      </c>
      <c r="C314" s="70">
        <v>14676744</v>
      </c>
      <c r="D314" s="70">
        <v>0</v>
      </c>
      <c r="E314" s="70">
        <f t="shared" si="21"/>
        <v>14676744</v>
      </c>
      <c r="F314" s="70">
        <v>0</v>
      </c>
      <c r="G314" s="70">
        <v>0</v>
      </c>
      <c r="H314" s="70">
        <v>0</v>
      </c>
      <c r="I314" s="70">
        <v>0</v>
      </c>
      <c r="J314" s="70">
        <v>0</v>
      </c>
      <c r="K314" s="70">
        <v>0</v>
      </c>
      <c r="L314" s="70">
        <v>0</v>
      </c>
      <c r="M314" s="70">
        <v>0</v>
      </c>
      <c r="N314" s="70">
        <v>0</v>
      </c>
      <c r="O314" s="67">
        <f t="shared" si="26"/>
        <v>14676744</v>
      </c>
    </row>
    <row r="315" spans="1:15" x14ac:dyDescent="0.2">
      <c r="A315" s="48" t="s">
        <v>331</v>
      </c>
      <c r="B315" s="46" t="s">
        <v>342</v>
      </c>
      <c r="C315" s="68">
        <f>+SUM(C316:C317)</f>
        <v>14676744</v>
      </c>
      <c r="D315" s="68">
        <f>+D316+D317</f>
        <v>0</v>
      </c>
      <c r="E315" s="70">
        <f t="shared" si="21"/>
        <v>14676744</v>
      </c>
      <c r="F315" s="68">
        <f t="shared" ref="F315:I315" si="33">+SUM(F316:F317)</f>
        <v>0</v>
      </c>
      <c r="G315" s="68">
        <f t="shared" si="33"/>
        <v>0</v>
      </c>
      <c r="H315" s="68">
        <f>+SUM(H316:H317)</f>
        <v>0</v>
      </c>
      <c r="I315" s="68">
        <f t="shared" si="33"/>
        <v>0</v>
      </c>
      <c r="J315" s="68">
        <f>+SUM(J316:J317)</f>
        <v>0</v>
      </c>
      <c r="K315" s="68">
        <f>+SUM(K316:K317)</f>
        <v>0</v>
      </c>
      <c r="L315" s="68">
        <f>+SUM(L316:L317)</f>
        <v>0</v>
      </c>
      <c r="M315" s="68">
        <f>+SUM(M316:M317)</f>
        <v>0</v>
      </c>
      <c r="N315" s="68">
        <v>0</v>
      </c>
      <c r="O315" s="67">
        <f t="shared" si="26"/>
        <v>14676744</v>
      </c>
    </row>
    <row r="316" spans="1:15" x14ac:dyDescent="0.2">
      <c r="A316" s="47" t="s">
        <v>265</v>
      </c>
      <c r="B316" s="25" t="s">
        <v>101</v>
      </c>
      <c r="C316" s="70">
        <v>7338372</v>
      </c>
      <c r="D316" s="70">
        <v>0</v>
      </c>
      <c r="E316" s="70">
        <f t="shared" si="21"/>
        <v>7338372</v>
      </c>
      <c r="F316" s="70">
        <v>0</v>
      </c>
      <c r="G316" s="70">
        <v>0</v>
      </c>
      <c r="H316" s="70">
        <v>0</v>
      </c>
      <c r="I316" s="70">
        <v>0</v>
      </c>
      <c r="J316" s="70">
        <v>0</v>
      </c>
      <c r="K316" s="70">
        <v>0</v>
      </c>
      <c r="L316" s="70">
        <v>0</v>
      </c>
      <c r="M316" s="70">
        <v>0</v>
      </c>
      <c r="N316" s="70">
        <v>0</v>
      </c>
      <c r="O316" s="67">
        <f t="shared" si="26"/>
        <v>7338372</v>
      </c>
    </row>
    <row r="317" spans="1:15" x14ac:dyDescent="0.2">
      <c r="A317" s="47" t="s">
        <v>106</v>
      </c>
      <c r="B317" s="25" t="s">
        <v>107</v>
      </c>
      <c r="C317" s="70">
        <v>7338372</v>
      </c>
      <c r="D317" s="70">
        <v>0</v>
      </c>
      <c r="E317" s="70">
        <f t="shared" si="21"/>
        <v>7338372</v>
      </c>
      <c r="F317" s="70">
        <v>0</v>
      </c>
      <c r="G317" s="70">
        <v>0</v>
      </c>
      <c r="H317" s="70">
        <v>0</v>
      </c>
      <c r="I317" s="70">
        <v>0</v>
      </c>
      <c r="J317" s="70">
        <v>0</v>
      </c>
      <c r="K317" s="70">
        <v>0</v>
      </c>
      <c r="L317" s="70">
        <v>0</v>
      </c>
      <c r="M317" s="70">
        <v>0</v>
      </c>
      <c r="N317" s="70">
        <v>0</v>
      </c>
      <c r="O317" s="67">
        <f t="shared" si="26"/>
        <v>7338372</v>
      </c>
    </row>
    <row r="318" spans="1:15" x14ac:dyDescent="0.2">
      <c r="A318" s="48" t="s">
        <v>343</v>
      </c>
      <c r="B318" s="46" t="s">
        <v>344</v>
      </c>
      <c r="C318" s="68">
        <f>+C319</f>
        <v>14152574</v>
      </c>
      <c r="D318" s="68">
        <f>+D319</f>
        <v>0</v>
      </c>
      <c r="E318" s="70">
        <f t="shared" si="21"/>
        <v>14152574</v>
      </c>
      <c r="F318" s="68">
        <f>+F319</f>
        <v>0</v>
      </c>
      <c r="G318" s="68">
        <f t="shared" ref="G318:I318" si="34">+G319</f>
        <v>0</v>
      </c>
      <c r="H318" s="68">
        <f t="shared" si="34"/>
        <v>0</v>
      </c>
      <c r="I318" s="68">
        <f t="shared" si="34"/>
        <v>0</v>
      </c>
      <c r="J318" s="68">
        <f>+J319</f>
        <v>0</v>
      </c>
      <c r="K318" s="68">
        <f>+K319</f>
        <v>0</v>
      </c>
      <c r="L318" s="68">
        <f>+L319</f>
        <v>0</v>
      </c>
      <c r="M318" s="68">
        <f>+M319</f>
        <v>0</v>
      </c>
      <c r="N318" s="68">
        <v>0</v>
      </c>
      <c r="O318" s="67">
        <f>+E318-F318-G318-H318-I318-J318-K318-L318-M318</f>
        <v>14152574</v>
      </c>
    </row>
    <row r="319" spans="1:15" x14ac:dyDescent="0.2">
      <c r="A319" s="47" t="s">
        <v>264</v>
      </c>
      <c r="B319" s="25" t="s">
        <v>263</v>
      </c>
      <c r="C319" s="70">
        <v>14152574</v>
      </c>
      <c r="D319" s="70">
        <v>0</v>
      </c>
      <c r="E319" s="70">
        <f t="shared" si="21"/>
        <v>14152574</v>
      </c>
      <c r="F319" s="70">
        <v>0</v>
      </c>
      <c r="G319" s="70">
        <v>0</v>
      </c>
      <c r="H319" s="70">
        <v>0</v>
      </c>
      <c r="I319" s="70">
        <v>0</v>
      </c>
      <c r="J319" s="70">
        <v>0</v>
      </c>
      <c r="K319" s="70">
        <v>0</v>
      </c>
      <c r="L319" s="70">
        <v>0</v>
      </c>
      <c r="M319" s="70">
        <v>0</v>
      </c>
      <c r="N319" s="70">
        <v>0</v>
      </c>
      <c r="O319" s="67">
        <f t="shared" si="26"/>
        <v>14152574</v>
      </c>
    </row>
    <row r="320" spans="1:15" x14ac:dyDescent="0.2">
      <c r="A320" s="48" t="s">
        <v>345</v>
      </c>
      <c r="B320" s="46" t="s">
        <v>346</v>
      </c>
      <c r="C320" s="68">
        <f>+ SUM(C321:C323)</f>
        <v>22015116</v>
      </c>
      <c r="D320" s="68">
        <f>+D321+D322+D323</f>
        <v>0</v>
      </c>
      <c r="E320" s="70">
        <f t="shared" si="21"/>
        <v>22015116</v>
      </c>
      <c r="F320" s="68">
        <f>+ SUM(F321:F323)</f>
        <v>0</v>
      </c>
      <c r="G320" s="68">
        <f t="shared" ref="G320:I320" si="35">+ SUM(G321:G323)</f>
        <v>0</v>
      </c>
      <c r="H320" s="68">
        <f t="shared" si="35"/>
        <v>0</v>
      </c>
      <c r="I320" s="68">
        <f t="shared" si="35"/>
        <v>0</v>
      </c>
      <c r="J320" s="68">
        <f>+ SUM(J321:J323)</f>
        <v>0</v>
      </c>
      <c r="K320" s="68">
        <f>+ SUM(K321:K323)</f>
        <v>0</v>
      </c>
      <c r="L320" s="68">
        <f>+ SUM(L321:L323)</f>
        <v>0</v>
      </c>
      <c r="M320" s="68">
        <f>+ SUM(M321:M323)</f>
        <v>0</v>
      </c>
      <c r="N320" s="68">
        <v>0</v>
      </c>
      <c r="O320" s="67">
        <f t="shared" si="26"/>
        <v>22015116</v>
      </c>
    </row>
    <row r="321" spans="1:15" x14ac:dyDescent="0.2">
      <c r="A321" s="47" t="s">
        <v>265</v>
      </c>
      <c r="B321" s="25" t="s">
        <v>101</v>
      </c>
      <c r="C321" s="70">
        <v>7338372</v>
      </c>
      <c r="D321" s="70">
        <v>0</v>
      </c>
      <c r="E321" s="70">
        <f t="shared" si="21"/>
        <v>7338372</v>
      </c>
      <c r="F321" s="70">
        <v>0</v>
      </c>
      <c r="G321" s="70">
        <v>0</v>
      </c>
      <c r="H321" s="70">
        <v>0</v>
      </c>
      <c r="I321" s="70">
        <v>0</v>
      </c>
      <c r="J321" s="70">
        <v>0</v>
      </c>
      <c r="K321" s="70">
        <v>0</v>
      </c>
      <c r="L321" s="70">
        <v>0</v>
      </c>
      <c r="M321" s="70">
        <v>0</v>
      </c>
      <c r="N321" s="70">
        <v>0</v>
      </c>
      <c r="O321" s="67">
        <f t="shared" si="26"/>
        <v>7338372</v>
      </c>
    </row>
    <row r="322" spans="1:15" x14ac:dyDescent="0.2">
      <c r="A322" s="47" t="s">
        <v>266</v>
      </c>
      <c r="B322" s="25" t="s">
        <v>102</v>
      </c>
      <c r="C322" s="70">
        <v>7338372</v>
      </c>
      <c r="D322" s="70">
        <v>0</v>
      </c>
      <c r="E322" s="70">
        <f t="shared" si="21"/>
        <v>7338372</v>
      </c>
      <c r="F322" s="74">
        <v>0</v>
      </c>
      <c r="G322" s="74">
        <v>0</v>
      </c>
      <c r="H322" s="74">
        <v>0</v>
      </c>
      <c r="I322" s="74">
        <v>0</v>
      </c>
      <c r="J322" s="74">
        <v>0</v>
      </c>
      <c r="K322" s="74">
        <v>0</v>
      </c>
      <c r="L322" s="74">
        <v>0</v>
      </c>
      <c r="M322" s="74">
        <v>0</v>
      </c>
      <c r="N322" s="74">
        <v>0</v>
      </c>
      <c r="O322" s="67">
        <f t="shared" si="26"/>
        <v>7338372</v>
      </c>
    </row>
    <row r="323" spans="1:15" x14ac:dyDescent="0.2">
      <c r="A323" s="47" t="s">
        <v>106</v>
      </c>
      <c r="B323" s="25" t="s">
        <v>107</v>
      </c>
      <c r="C323" s="70">
        <v>7338372</v>
      </c>
      <c r="D323" s="70">
        <v>0</v>
      </c>
      <c r="E323" s="70">
        <f t="shared" si="21"/>
        <v>7338372</v>
      </c>
      <c r="F323" s="70">
        <v>0</v>
      </c>
      <c r="G323" s="70">
        <v>0</v>
      </c>
      <c r="H323" s="70">
        <v>0</v>
      </c>
      <c r="I323" s="70">
        <v>0</v>
      </c>
      <c r="J323" s="70">
        <v>0</v>
      </c>
      <c r="K323" s="70">
        <v>0</v>
      </c>
      <c r="L323" s="70">
        <v>0</v>
      </c>
      <c r="M323" s="70">
        <v>0</v>
      </c>
      <c r="N323" s="70">
        <v>0</v>
      </c>
      <c r="O323" s="67">
        <f t="shared" si="26"/>
        <v>7338372</v>
      </c>
    </row>
    <row r="324" spans="1:15" x14ac:dyDescent="0.2">
      <c r="A324" s="48" t="s">
        <v>347</v>
      </c>
      <c r="B324" s="46" t="s">
        <v>348</v>
      </c>
      <c r="C324" s="68">
        <f>+C325</f>
        <v>14152574</v>
      </c>
      <c r="D324" s="68">
        <f>+D325</f>
        <v>0</v>
      </c>
      <c r="E324" s="70">
        <f t="shared" si="21"/>
        <v>14152574</v>
      </c>
      <c r="F324" s="68">
        <f t="shared" ref="F324:I324" si="36">+F325</f>
        <v>0</v>
      </c>
      <c r="G324" s="68">
        <f t="shared" si="36"/>
        <v>0</v>
      </c>
      <c r="H324" s="68">
        <f t="shared" si="36"/>
        <v>0</v>
      </c>
      <c r="I324" s="68">
        <f t="shared" si="36"/>
        <v>0</v>
      </c>
      <c r="J324" s="68">
        <f>+J325</f>
        <v>0</v>
      </c>
      <c r="K324" s="68">
        <f>+K325</f>
        <v>0</v>
      </c>
      <c r="L324" s="68">
        <f>+L325</f>
        <v>0</v>
      </c>
      <c r="M324" s="68">
        <f>+M325</f>
        <v>0</v>
      </c>
      <c r="N324" s="68">
        <v>0</v>
      </c>
      <c r="O324" s="67">
        <f t="shared" si="26"/>
        <v>14152574</v>
      </c>
    </row>
    <row r="325" spans="1:15" x14ac:dyDescent="0.2">
      <c r="A325" s="47" t="s">
        <v>264</v>
      </c>
      <c r="B325" s="25" t="s">
        <v>263</v>
      </c>
      <c r="C325" s="70">
        <v>14152574</v>
      </c>
      <c r="D325" s="70">
        <v>0</v>
      </c>
      <c r="E325" s="70">
        <f t="shared" si="21"/>
        <v>14152574</v>
      </c>
      <c r="F325" s="70">
        <v>0</v>
      </c>
      <c r="G325" s="70">
        <v>0</v>
      </c>
      <c r="H325" s="70">
        <v>0</v>
      </c>
      <c r="I325" s="70">
        <v>0</v>
      </c>
      <c r="J325" s="70">
        <v>0</v>
      </c>
      <c r="K325" s="70">
        <v>0</v>
      </c>
      <c r="L325" s="70">
        <v>0</v>
      </c>
      <c r="M325" s="70">
        <v>0</v>
      </c>
      <c r="N325" s="70">
        <v>0</v>
      </c>
      <c r="O325" s="67">
        <f t="shared" si="26"/>
        <v>14152574</v>
      </c>
    </row>
    <row r="326" spans="1:15" x14ac:dyDescent="0.2">
      <c r="A326" s="48" t="s">
        <v>349</v>
      </c>
      <c r="B326" s="46" t="s">
        <v>344</v>
      </c>
      <c r="C326" s="68">
        <f>+C327</f>
        <v>14152574</v>
      </c>
      <c r="D326" s="68">
        <f>+D327</f>
        <v>0</v>
      </c>
      <c r="E326" s="70">
        <f t="shared" si="21"/>
        <v>14152574</v>
      </c>
      <c r="F326" s="68">
        <f t="shared" ref="F326:I326" si="37">+F327</f>
        <v>0</v>
      </c>
      <c r="G326" s="68">
        <f t="shared" si="37"/>
        <v>0</v>
      </c>
      <c r="H326" s="68">
        <f t="shared" si="37"/>
        <v>0</v>
      </c>
      <c r="I326" s="68">
        <f t="shared" si="37"/>
        <v>0</v>
      </c>
      <c r="J326" s="68">
        <f>+J327</f>
        <v>0</v>
      </c>
      <c r="K326" s="68">
        <f>+K327</f>
        <v>0</v>
      </c>
      <c r="L326" s="68">
        <f>+L327</f>
        <v>0</v>
      </c>
      <c r="M326" s="68">
        <f>+M327</f>
        <v>0</v>
      </c>
      <c r="N326" s="68">
        <v>0</v>
      </c>
      <c r="O326" s="67">
        <f t="shared" si="26"/>
        <v>14152574</v>
      </c>
    </row>
    <row r="327" spans="1:15" ht="15.75" x14ac:dyDescent="0.2">
      <c r="A327" s="47" t="s">
        <v>264</v>
      </c>
      <c r="B327" s="25" t="s">
        <v>263</v>
      </c>
      <c r="C327" s="70">
        <v>14152574</v>
      </c>
      <c r="D327" s="70">
        <v>0</v>
      </c>
      <c r="E327" s="70">
        <f t="shared" si="21"/>
        <v>14152574</v>
      </c>
      <c r="F327" s="70">
        <v>0</v>
      </c>
      <c r="G327" s="70">
        <v>0</v>
      </c>
      <c r="H327" s="70">
        <v>0</v>
      </c>
      <c r="I327" s="70">
        <v>0</v>
      </c>
      <c r="J327" s="64">
        <v>0</v>
      </c>
      <c r="K327" s="64">
        <v>0</v>
      </c>
      <c r="L327" s="64">
        <v>0</v>
      </c>
      <c r="M327" s="64">
        <v>0</v>
      </c>
      <c r="N327" s="64">
        <v>0</v>
      </c>
      <c r="O327" s="67">
        <f t="shared" si="26"/>
        <v>14152574</v>
      </c>
    </row>
    <row r="328" spans="1:15" x14ac:dyDescent="0.2">
      <c r="A328" s="48" t="s">
        <v>350</v>
      </c>
      <c r="B328" s="46" t="s">
        <v>351</v>
      </c>
      <c r="C328" s="68">
        <f>+C329</f>
        <v>14152574</v>
      </c>
      <c r="D328" s="68">
        <f>+D329</f>
        <v>0</v>
      </c>
      <c r="E328" s="70">
        <f t="shared" si="21"/>
        <v>14152574</v>
      </c>
      <c r="F328" s="68">
        <f t="shared" ref="F328:I328" si="38">+F329</f>
        <v>0</v>
      </c>
      <c r="G328" s="68">
        <f t="shared" si="38"/>
        <v>0</v>
      </c>
      <c r="H328" s="68">
        <f t="shared" si="38"/>
        <v>0</v>
      </c>
      <c r="I328" s="68">
        <f t="shared" si="38"/>
        <v>0</v>
      </c>
      <c r="J328" s="68">
        <f>+J329</f>
        <v>0</v>
      </c>
      <c r="K328" s="68">
        <f>+K329</f>
        <v>0</v>
      </c>
      <c r="L328" s="68">
        <f>+L329</f>
        <v>0</v>
      </c>
      <c r="M328" s="68">
        <f>+M329</f>
        <v>0</v>
      </c>
      <c r="N328" s="68">
        <v>0</v>
      </c>
      <c r="O328" s="67">
        <f t="shared" si="26"/>
        <v>14152574</v>
      </c>
    </row>
    <row r="329" spans="1:15" ht="15.75" x14ac:dyDescent="0.2">
      <c r="A329" s="47" t="s">
        <v>264</v>
      </c>
      <c r="B329" s="25" t="s">
        <v>263</v>
      </c>
      <c r="C329" s="70">
        <v>14152574</v>
      </c>
      <c r="D329" s="70">
        <v>0</v>
      </c>
      <c r="E329" s="70">
        <f t="shared" si="21"/>
        <v>14152574</v>
      </c>
      <c r="F329" s="70">
        <v>0</v>
      </c>
      <c r="G329" s="70">
        <v>0</v>
      </c>
      <c r="H329" s="70">
        <v>0</v>
      </c>
      <c r="I329" s="70">
        <v>0</v>
      </c>
      <c r="J329" s="64">
        <v>0</v>
      </c>
      <c r="K329" s="64">
        <v>0</v>
      </c>
      <c r="L329" s="64">
        <v>0</v>
      </c>
      <c r="M329" s="64">
        <v>0</v>
      </c>
      <c r="N329" s="64">
        <v>0</v>
      </c>
      <c r="O329" s="67">
        <f t="shared" si="26"/>
        <v>14152574</v>
      </c>
    </row>
    <row r="330" spans="1:15" x14ac:dyDescent="0.2">
      <c r="A330" s="48" t="s">
        <v>352</v>
      </c>
      <c r="B330" s="46" t="s">
        <v>353</v>
      </c>
      <c r="C330" s="68">
        <f>+C331</f>
        <v>14152574</v>
      </c>
      <c r="D330" s="68">
        <f>+D331</f>
        <v>0</v>
      </c>
      <c r="E330" s="70">
        <f t="shared" si="21"/>
        <v>14152574</v>
      </c>
      <c r="F330" s="68">
        <f>+F331</f>
        <v>0</v>
      </c>
      <c r="G330" s="68">
        <f t="shared" ref="G330:I330" si="39">+G331</f>
        <v>0</v>
      </c>
      <c r="H330" s="68">
        <f t="shared" si="39"/>
        <v>0</v>
      </c>
      <c r="I330" s="68">
        <f t="shared" si="39"/>
        <v>0</v>
      </c>
      <c r="J330" s="68">
        <f>+J331</f>
        <v>0</v>
      </c>
      <c r="K330" s="68">
        <f>+K331</f>
        <v>0</v>
      </c>
      <c r="L330" s="68">
        <f>+L331</f>
        <v>0</v>
      </c>
      <c r="M330" s="68">
        <f>+M331</f>
        <v>0</v>
      </c>
      <c r="N330" s="68">
        <v>0</v>
      </c>
      <c r="O330" s="67">
        <f t="shared" si="26"/>
        <v>14152574</v>
      </c>
    </row>
    <row r="331" spans="1:15" ht="15.75" x14ac:dyDescent="0.2">
      <c r="A331" s="47" t="s">
        <v>264</v>
      </c>
      <c r="B331" s="25" t="s">
        <v>263</v>
      </c>
      <c r="C331" s="70">
        <v>14152574</v>
      </c>
      <c r="D331" s="70">
        <v>0</v>
      </c>
      <c r="E331" s="70">
        <f t="shared" si="21"/>
        <v>14152574</v>
      </c>
      <c r="F331" s="70">
        <v>0</v>
      </c>
      <c r="G331" s="70">
        <v>0</v>
      </c>
      <c r="H331" s="70">
        <v>0</v>
      </c>
      <c r="I331" s="70">
        <v>0</v>
      </c>
      <c r="J331" s="64">
        <v>0</v>
      </c>
      <c r="K331" s="64">
        <v>0</v>
      </c>
      <c r="L331" s="64">
        <v>0</v>
      </c>
      <c r="M331" s="64">
        <v>0</v>
      </c>
      <c r="N331" s="64">
        <v>0</v>
      </c>
      <c r="O331" s="67">
        <f t="shared" si="26"/>
        <v>14152574</v>
      </c>
    </row>
    <row r="332" spans="1:15" x14ac:dyDescent="0.2">
      <c r="A332" s="48" t="s">
        <v>354</v>
      </c>
      <c r="B332" s="46" t="s">
        <v>355</v>
      </c>
      <c r="C332" s="68">
        <f>+ SUM(C333:C334)</f>
        <v>14152574</v>
      </c>
      <c r="D332" s="68">
        <f>+D333+D334</f>
        <v>0</v>
      </c>
      <c r="E332" s="70">
        <f t="shared" si="21"/>
        <v>14152574</v>
      </c>
      <c r="F332" s="68">
        <f t="shared" ref="F332:I332" si="40">+ SUM(F333:F334)</f>
        <v>0</v>
      </c>
      <c r="G332" s="68">
        <f t="shared" si="40"/>
        <v>0</v>
      </c>
      <c r="H332" s="68">
        <f t="shared" si="40"/>
        <v>0</v>
      </c>
      <c r="I332" s="68">
        <f t="shared" si="40"/>
        <v>0</v>
      </c>
      <c r="J332" s="68">
        <f>+ SUM(J333:J334)</f>
        <v>0</v>
      </c>
      <c r="K332" s="68">
        <f>+ SUM(K333:K334)</f>
        <v>0</v>
      </c>
      <c r="L332" s="68">
        <f>+ SUM(L333:L334)</f>
        <v>0</v>
      </c>
      <c r="M332" s="68">
        <f>+ SUM(M333:M334)</f>
        <v>0</v>
      </c>
      <c r="N332" s="68">
        <v>0</v>
      </c>
      <c r="O332" s="67">
        <f t="shared" si="26"/>
        <v>14152574</v>
      </c>
    </row>
    <row r="333" spans="1:15" ht="15.75" x14ac:dyDescent="0.2">
      <c r="A333" s="47" t="s">
        <v>356</v>
      </c>
      <c r="B333" s="25" t="s">
        <v>357</v>
      </c>
      <c r="C333" s="70">
        <v>7076287</v>
      </c>
      <c r="D333" s="70">
        <v>0</v>
      </c>
      <c r="E333" s="70">
        <f t="shared" si="21"/>
        <v>7076287</v>
      </c>
      <c r="F333" s="70">
        <v>0</v>
      </c>
      <c r="G333" s="70">
        <v>0</v>
      </c>
      <c r="H333" s="70">
        <v>0</v>
      </c>
      <c r="I333" s="70">
        <v>0</v>
      </c>
      <c r="J333" s="64">
        <v>0</v>
      </c>
      <c r="K333" s="64">
        <v>0</v>
      </c>
      <c r="L333" s="64">
        <v>0</v>
      </c>
      <c r="M333" s="64">
        <v>0</v>
      </c>
      <c r="N333" s="64">
        <v>0</v>
      </c>
      <c r="O333" s="67">
        <f t="shared" si="26"/>
        <v>7076287</v>
      </c>
    </row>
    <row r="334" spans="1:15" ht="15.75" x14ac:dyDescent="0.2">
      <c r="A334" s="47" t="s">
        <v>264</v>
      </c>
      <c r="B334" s="25" t="s">
        <v>263</v>
      </c>
      <c r="C334" s="70">
        <v>7076287</v>
      </c>
      <c r="D334" s="70">
        <v>0</v>
      </c>
      <c r="E334" s="70">
        <f t="shared" si="21"/>
        <v>7076287</v>
      </c>
      <c r="F334" s="70">
        <v>0</v>
      </c>
      <c r="G334" s="70">
        <v>0</v>
      </c>
      <c r="H334" s="70">
        <v>0</v>
      </c>
      <c r="I334" s="70">
        <v>0</v>
      </c>
      <c r="J334" s="64">
        <v>0</v>
      </c>
      <c r="K334" s="64">
        <v>0</v>
      </c>
      <c r="L334" s="64">
        <v>0</v>
      </c>
      <c r="M334" s="64">
        <v>0</v>
      </c>
      <c r="N334" s="64">
        <v>0</v>
      </c>
      <c r="O334" s="67">
        <f t="shared" si="26"/>
        <v>7076287</v>
      </c>
    </row>
    <row r="335" spans="1:15" x14ac:dyDescent="0.2">
      <c r="A335" s="48" t="s">
        <v>358</v>
      </c>
      <c r="B335" s="46" t="s">
        <v>359</v>
      </c>
      <c r="C335" s="68">
        <f>+C336</f>
        <v>14152574</v>
      </c>
      <c r="D335" s="68">
        <f>+D336</f>
        <v>0</v>
      </c>
      <c r="E335" s="70">
        <f t="shared" si="21"/>
        <v>14152574</v>
      </c>
      <c r="F335" s="68">
        <f t="shared" ref="F335:I335" si="41">+F336</f>
        <v>0</v>
      </c>
      <c r="G335" s="68">
        <f t="shared" si="41"/>
        <v>0</v>
      </c>
      <c r="H335" s="68">
        <f t="shared" si="41"/>
        <v>0</v>
      </c>
      <c r="I335" s="68">
        <f t="shared" si="41"/>
        <v>0</v>
      </c>
      <c r="J335" s="68">
        <f>+J336</f>
        <v>0</v>
      </c>
      <c r="K335" s="68">
        <f>+K336</f>
        <v>0</v>
      </c>
      <c r="L335" s="68">
        <f>+L336</f>
        <v>0</v>
      </c>
      <c r="M335" s="68">
        <f>+M336</f>
        <v>0</v>
      </c>
      <c r="N335" s="68">
        <v>0</v>
      </c>
      <c r="O335" s="67">
        <f t="shared" si="26"/>
        <v>14152574</v>
      </c>
    </row>
    <row r="336" spans="1:15" ht="15.75" x14ac:dyDescent="0.2">
      <c r="A336" s="47" t="s">
        <v>264</v>
      </c>
      <c r="B336" s="25" t="s">
        <v>263</v>
      </c>
      <c r="C336" s="70">
        <v>14152574</v>
      </c>
      <c r="D336" s="70">
        <v>0</v>
      </c>
      <c r="E336" s="70">
        <f t="shared" si="21"/>
        <v>14152574</v>
      </c>
      <c r="F336" s="70">
        <v>0</v>
      </c>
      <c r="G336" s="70">
        <v>0</v>
      </c>
      <c r="H336" s="70">
        <v>0</v>
      </c>
      <c r="I336" s="70">
        <v>0</v>
      </c>
      <c r="J336" s="64">
        <v>0</v>
      </c>
      <c r="K336" s="64">
        <v>0</v>
      </c>
      <c r="L336" s="64">
        <v>0</v>
      </c>
      <c r="M336" s="64">
        <v>0</v>
      </c>
      <c r="N336" s="64">
        <v>0</v>
      </c>
      <c r="O336" s="67">
        <f t="shared" si="26"/>
        <v>14152574</v>
      </c>
    </row>
    <row r="337" spans="1:15" x14ac:dyDescent="0.2">
      <c r="A337" s="48" t="s">
        <v>360</v>
      </c>
      <c r="B337" s="46" t="s">
        <v>361</v>
      </c>
      <c r="C337" s="68">
        <f>+C338</f>
        <v>14152574</v>
      </c>
      <c r="D337" s="68">
        <f>+D338</f>
        <v>0</v>
      </c>
      <c r="E337" s="70">
        <f t="shared" ref="E337:E371" si="42">+C337+D337</f>
        <v>14152574</v>
      </c>
      <c r="F337" s="68">
        <f t="shared" ref="F337:I337" si="43">+F338</f>
        <v>0</v>
      </c>
      <c r="G337" s="68">
        <f t="shared" si="43"/>
        <v>0</v>
      </c>
      <c r="H337" s="68">
        <f t="shared" si="43"/>
        <v>0</v>
      </c>
      <c r="I337" s="68">
        <f t="shared" si="43"/>
        <v>0</v>
      </c>
      <c r="J337" s="68">
        <f>+J338</f>
        <v>0</v>
      </c>
      <c r="K337" s="68">
        <f>+K338</f>
        <v>0</v>
      </c>
      <c r="L337" s="68">
        <f>+L338</f>
        <v>0</v>
      </c>
      <c r="M337" s="68">
        <f>+M338</f>
        <v>0</v>
      </c>
      <c r="N337" s="68">
        <v>0</v>
      </c>
      <c r="O337" s="67">
        <f t="shared" si="26"/>
        <v>14152574</v>
      </c>
    </row>
    <row r="338" spans="1:15" ht="15.75" x14ac:dyDescent="0.2">
      <c r="A338" s="47" t="s">
        <v>264</v>
      </c>
      <c r="B338" s="25" t="s">
        <v>263</v>
      </c>
      <c r="C338" s="70">
        <v>14152574</v>
      </c>
      <c r="D338" s="70">
        <v>0</v>
      </c>
      <c r="E338" s="70">
        <f t="shared" si="42"/>
        <v>14152574</v>
      </c>
      <c r="F338" s="70">
        <v>0</v>
      </c>
      <c r="G338" s="70">
        <v>0</v>
      </c>
      <c r="H338" s="70">
        <v>0</v>
      </c>
      <c r="I338" s="70">
        <v>0</v>
      </c>
      <c r="J338" s="64">
        <v>0</v>
      </c>
      <c r="K338" s="64">
        <v>0</v>
      </c>
      <c r="L338" s="64">
        <v>0</v>
      </c>
      <c r="M338" s="64">
        <v>0</v>
      </c>
      <c r="N338" s="64">
        <v>0</v>
      </c>
      <c r="O338" s="67">
        <f t="shared" si="26"/>
        <v>14152574</v>
      </c>
    </row>
    <row r="339" spans="1:15" x14ac:dyDescent="0.2">
      <c r="A339" s="48" t="s">
        <v>362</v>
      </c>
      <c r="B339" s="46" t="s">
        <v>363</v>
      </c>
      <c r="C339" s="68">
        <f>+C340</f>
        <v>14152574</v>
      </c>
      <c r="D339" s="68">
        <f>+D340</f>
        <v>0</v>
      </c>
      <c r="E339" s="70">
        <f t="shared" si="42"/>
        <v>14152574</v>
      </c>
      <c r="F339" s="68">
        <f t="shared" ref="F339:I339" si="44">+F340</f>
        <v>0</v>
      </c>
      <c r="G339" s="68">
        <f t="shared" si="44"/>
        <v>0</v>
      </c>
      <c r="H339" s="68">
        <f t="shared" si="44"/>
        <v>0</v>
      </c>
      <c r="I339" s="68">
        <f t="shared" si="44"/>
        <v>0</v>
      </c>
      <c r="J339" s="68">
        <f>+J340</f>
        <v>0</v>
      </c>
      <c r="K339" s="68">
        <f>+K340</f>
        <v>0</v>
      </c>
      <c r="L339" s="68">
        <f>+L340</f>
        <v>0</v>
      </c>
      <c r="M339" s="68">
        <f>+M340</f>
        <v>0</v>
      </c>
      <c r="N339" s="68">
        <v>0</v>
      </c>
      <c r="O339" s="67">
        <f t="shared" si="26"/>
        <v>14152574</v>
      </c>
    </row>
    <row r="340" spans="1:15" ht="15.75" x14ac:dyDescent="0.2">
      <c r="A340" s="47" t="s">
        <v>264</v>
      </c>
      <c r="B340" s="25" t="s">
        <v>263</v>
      </c>
      <c r="C340" s="70">
        <v>14152574</v>
      </c>
      <c r="D340" s="70">
        <v>0</v>
      </c>
      <c r="E340" s="70">
        <f t="shared" si="42"/>
        <v>14152574</v>
      </c>
      <c r="F340" s="70">
        <v>0</v>
      </c>
      <c r="G340" s="70">
        <v>0</v>
      </c>
      <c r="H340" s="70">
        <v>0</v>
      </c>
      <c r="I340" s="70">
        <v>0</v>
      </c>
      <c r="J340" s="64">
        <v>0</v>
      </c>
      <c r="K340" s="64">
        <v>0</v>
      </c>
      <c r="L340" s="64">
        <v>0</v>
      </c>
      <c r="M340" s="64">
        <v>0</v>
      </c>
      <c r="N340" s="64">
        <v>0</v>
      </c>
      <c r="O340" s="67">
        <f t="shared" si="26"/>
        <v>14152574</v>
      </c>
    </row>
    <row r="341" spans="1:15" x14ac:dyDescent="0.2">
      <c r="A341" s="48" t="s">
        <v>364</v>
      </c>
      <c r="B341" s="46" t="s">
        <v>365</v>
      </c>
      <c r="C341" s="68">
        <f>+C342</f>
        <v>14152574</v>
      </c>
      <c r="D341" s="68">
        <f>+D342</f>
        <v>0</v>
      </c>
      <c r="E341" s="70">
        <f t="shared" si="42"/>
        <v>14152574</v>
      </c>
      <c r="F341" s="68">
        <f>+F342</f>
        <v>0</v>
      </c>
      <c r="G341" s="68">
        <f t="shared" ref="G341:J341" si="45">+G342</f>
        <v>0</v>
      </c>
      <c r="H341" s="68">
        <f t="shared" si="45"/>
        <v>0</v>
      </c>
      <c r="I341" s="68">
        <f t="shared" si="45"/>
        <v>0</v>
      </c>
      <c r="J341" s="68">
        <f t="shared" si="45"/>
        <v>0</v>
      </c>
      <c r="K341" s="68">
        <f>+K342</f>
        <v>0</v>
      </c>
      <c r="L341" s="68">
        <f>+L342</f>
        <v>0</v>
      </c>
      <c r="M341" s="68">
        <f>+M342</f>
        <v>0</v>
      </c>
      <c r="N341" s="68">
        <v>0</v>
      </c>
      <c r="O341" s="67">
        <f t="shared" si="26"/>
        <v>14152574</v>
      </c>
    </row>
    <row r="342" spans="1:15" ht="15.75" x14ac:dyDescent="0.2">
      <c r="A342" s="47" t="s">
        <v>264</v>
      </c>
      <c r="B342" s="25" t="s">
        <v>263</v>
      </c>
      <c r="C342" s="70">
        <v>14152574</v>
      </c>
      <c r="D342" s="70">
        <v>0</v>
      </c>
      <c r="E342" s="70">
        <f t="shared" si="42"/>
        <v>14152574</v>
      </c>
      <c r="F342" s="70">
        <v>0</v>
      </c>
      <c r="G342" s="70">
        <v>0</v>
      </c>
      <c r="H342" s="70">
        <v>0</v>
      </c>
      <c r="I342" s="70">
        <v>0</v>
      </c>
      <c r="J342" s="64">
        <v>0</v>
      </c>
      <c r="K342" s="64">
        <v>0</v>
      </c>
      <c r="L342" s="64">
        <v>0</v>
      </c>
      <c r="M342" s="64">
        <v>0</v>
      </c>
      <c r="N342" s="64">
        <v>0</v>
      </c>
      <c r="O342" s="67">
        <f t="shared" si="26"/>
        <v>14152574</v>
      </c>
    </row>
    <row r="343" spans="1:15" x14ac:dyDescent="0.2">
      <c r="A343" s="48" t="s">
        <v>366</v>
      </c>
      <c r="B343" s="46" t="s">
        <v>365</v>
      </c>
      <c r="C343" s="68">
        <f>+C344</f>
        <v>14152574</v>
      </c>
      <c r="D343" s="68">
        <f>+D344</f>
        <v>0</v>
      </c>
      <c r="E343" s="70">
        <f t="shared" si="42"/>
        <v>14152574</v>
      </c>
      <c r="F343" s="68">
        <f t="shared" ref="F343:J343" si="46">+F344</f>
        <v>0</v>
      </c>
      <c r="G343" s="68">
        <f t="shared" si="46"/>
        <v>0</v>
      </c>
      <c r="H343" s="68">
        <f t="shared" si="46"/>
        <v>0</v>
      </c>
      <c r="I343" s="68">
        <f t="shared" si="46"/>
        <v>0</v>
      </c>
      <c r="J343" s="68">
        <f t="shared" si="46"/>
        <v>0</v>
      </c>
      <c r="K343" s="68">
        <f>+K344</f>
        <v>0</v>
      </c>
      <c r="L343" s="68">
        <f>+L344</f>
        <v>0</v>
      </c>
      <c r="M343" s="68">
        <f>+M344</f>
        <v>0</v>
      </c>
      <c r="N343" s="68">
        <v>0</v>
      </c>
      <c r="O343" s="67">
        <f t="shared" si="26"/>
        <v>14152574</v>
      </c>
    </row>
    <row r="344" spans="1:15" ht="15.75" x14ac:dyDescent="0.2">
      <c r="A344" s="47" t="s">
        <v>264</v>
      </c>
      <c r="B344" s="25" t="s">
        <v>263</v>
      </c>
      <c r="C344" s="70">
        <v>14152574</v>
      </c>
      <c r="D344" s="70">
        <v>0</v>
      </c>
      <c r="E344" s="70">
        <f t="shared" si="42"/>
        <v>14152574</v>
      </c>
      <c r="F344" s="70">
        <v>0</v>
      </c>
      <c r="G344" s="70">
        <v>0</v>
      </c>
      <c r="H344" s="70">
        <v>0</v>
      </c>
      <c r="I344" s="70">
        <v>0</v>
      </c>
      <c r="J344" s="64">
        <v>0</v>
      </c>
      <c r="K344" s="64">
        <v>0</v>
      </c>
      <c r="L344" s="64">
        <v>0</v>
      </c>
      <c r="M344" s="64">
        <v>0</v>
      </c>
      <c r="N344" s="64">
        <v>0</v>
      </c>
      <c r="O344" s="67">
        <f t="shared" si="26"/>
        <v>14152574</v>
      </c>
    </row>
    <row r="345" spans="1:15" x14ac:dyDescent="0.2">
      <c r="A345" s="48" t="s">
        <v>367</v>
      </c>
      <c r="B345" s="46" t="s">
        <v>368</v>
      </c>
      <c r="C345" s="68">
        <f>+C346</f>
        <v>14152574</v>
      </c>
      <c r="D345" s="68">
        <f>+D346</f>
        <v>0</v>
      </c>
      <c r="E345" s="70">
        <f t="shared" si="42"/>
        <v>14152574</v>
      </c>
      <c r="F345" s="68">
        <f t="shared" ref="F345:J345" si="47">+F346</f>
        <v>0</v>
      </c>
      <c r="G345" s="68">
        <f t="shared" si="47"/>
        <v>0</v>
      </c>
      <c r="H345" s="68">
        <f t="shared" si="47"/>
        <v>0</v>
      </c>
      <c r="I345" s="68">
        <f t="shared" si="47"/>
        <v>0</v>
      </c>
      <c r="J345" s="68">
        <f t="shared" si="47"/>
        <v>0</v>
      </c>
      <c r="K345" s="68">
        <f>+K346</f>
        <v>0</v>
      </c>
      <c r="L345" s="68">
        <f>+L346</f>
        <v>0</v>
      </c>
      <c r="M345" s="68">
        <f>+M346</f>
        <v>0</v>
      </c>
      <c r="N345" s="68">
        <v>0</v>
      </c>
      <c r="O345" s="67">
        <f t="shared" si="26"/>
        <v>14152574</v>
      </c>
    </row>
    <row r="346" spans="1:15" ht="15.75" x14ac:dyDescent="0.2">
      <c r="A346" s="47" t="s">
        <v>264</v>
      </c>
      <c r="B346" s="25" t="s">
        <v>263</v>
      </c>
      <c r="C346" s="70">
        <v>14152574</v>
      </c>
      <c r="D346" s="70">
        <v>0</v>
      </c>
      <c r="E346" s="70">
        <f t="shared" si="42"/>
        <v>14152574</v>
      </c>
      <c r="F346" s="70">
        <v>0</v>
      </c>
      <c r="G346" s="70">
        <v>0</v>
      </c>
      <c r="H346" s="70">
        <v>0</v>
      </c>
      <c r="I346" s="70">
        <v>0</v>
      </c>
      <c r="J346" s="64">
        <v>0</v>
      </c>
      <c r="K346" s="64">
        <v>0</v>
      </c>
      <c r="L346" s="64">
        <v>0</v>
      </c>
      <c r="M346" s="64">
        <v>0</v>
      </c>
      <c r="N346" s="64">
        <v>0</v>
      </c>
      <c r="O346" s="67">
        <f t="shared" si="26"/>
        <v>14152574</v>
      </c>
    </row>
    <row r="347" spans="1:15" x14ac:dyDescent="0.2">
      <c r="A347" s="48" t="s">
        <v>369</v>
      </c>
      <c r="B347" s="46" t="s">
        <v>365</v>
      </c>
      <c r="C347" s="68">
        <f>+C348</f>
        <v>14152574</v>
      </c>
      <c r="D347" s="68">
        <f>+D348</f>
        <v>0</v>
      </c>
      <c r="E347" s="70">
        <f t="shared" si="42"/>
        <v>14152574</v>
      </c>
      <c r="F347" s="68">
        <f t="shared" ref="F347:I347" si="48">+F348</f>
        <v>0</v>
      </c>
      <c r="G347" s="68">
        <f t="shared" si="48"/>
        <v>0</v>
      </c>
      <c r="H347" s="68">
        <f t="shared" si="48"/>
        <v>0</v>
      </c>
      <c r="I347" s="68">
        <f t="shared" si="48"/>
        <v>0</v>
      </c>
      <c r="J347" s="68">
        <f>+J348</f>
        <v>0</v>
      </c>
      <c r="K347" s="68">
        <f>+K348</f>
        <v>0</v>
      </c>
      <c r="L347" s="68">
        <f>+L348</f>
        <v>0</v>
      </c>
      <c r="M347" s="68">
        <f>+M348</f>
        <v>0</v>
      </c>
      <c r="N347" s="68">
        <v>0</v>
      </c>
      <c r="O347" s="67">
        <f t="shared" si="26"/>
        <v>14152574</v>
      </c>
    </row>
    <row r="348" spans="1:15" ht="15.75" x14ac:dyDescent="0.2">
      <c r="A348" s="47" t="s">
        <v>264</v>
      </c>
      <c r="B348" s="25" t="s">
        <v>263</v>
      </c>
      <c r="C348" s="70">
        <v>14152574</v>
      </c>
      <c r="D348" s="70">
        <v>0</v>
      </c>
      <c r="E348" s="70">
        <f t="shared" si="42"/>
        <v>14152574</v>
      </c>
      <c r="F348" s="70">
        <v>0</v>
      </c>
      <c r="G348" s="70">
        <v>0</v>
      </c>
      <c r="H348" s="70">
        <v>0</v>
      </c>
      <c r="I348" s="70">
        <v>0</v>
      </c>
      <c r="J348" s="64">
        <v>0</v>
      </c>
      <c r="K348" s="64">
        <v>0</v>
      </c>
      <c r="L348" s="64">
        <v>0</v>
      </c>
      <c r="M348" s="64">
        <v>0</v>
      </c>
      <c r="N348" s="64">
        <v>0</v>
      </c>
      <c r="O348" s="67">
        <f t="shared" si="26"/>
        <v>14152574</v>
      </c>
    </row>
    <row r="349" spans="1:15" x14ac:dyDescent="0.2">
      <c r="A349" s="48" t="s">
        <v>370</v>
      </c>
      <c r="B349" s="46" t="s">
        <v>371</v>
      </c>
      <c r="C349" s="68">
        <f>+C350</f>
        <v>14152574</v>
      </c>
      <c r="D349" s="68">
        <f>+D350</f>
        <v>0</v>
      </c>
      <c r="E349" s="70">
        <f t="shared" si="42"/>
        <v>14152574</v>
      </c>
      <c r="F349" s="68">
        <f t="shared" ref="F349:I349" si="49">+F350</f>
        <v>0</v>
      </c>
      <c r="G349" s="68">
        <f t="shared" si="49"/>
        <v>0</v>
      </c>
      <c r="H349" s="68">
        <f t="shared" si="49"/>
        <v>0</v>
      </c>
      <c r="I349" s="68">
        <f t="shared" si="49"/>
        <v>0</v>
      </c>
      <c r="J349" s="68">
        <f>+J350</f>
        <v>0</v>
      </c>
      <c r="K349" s="68">
        <f>+K350</f>
        <v>0</v>
      </c>
      <c r="L349" s="68">
        <f>+L350</f>
        <v>0</v>
      </c>
      <c r="M349" s="68">
        <f>+M350</f>
        <v>0</v>
      </c>
      <c r="N349" s="68">
        <v>0</v>
      </c>
      <c r="O349" s="67">
        <f t="shared" si="26"/>
        <v>14152574</v>
      </c>
    </row>
    <row r="350" spans="1:15" ht="15.75" x14ac:dyDescent="0.2">
      <c r="A350" s="47" t="s">
        <v>264</v>
      </c>
      <c r="B350" s="25" t="s">
        <v>263</v>
      </c>
      <c r="C350" s="70">
        <v>14152574</v>
      </c>
      <c r="D350" s="70">
        <v>0</v>
      </c>
      <c r="E350" s="70">
        <f t="shared" si="42"/>
        <v>14152574</v>
      </c>
      <c r="F350" s="70">
        <v>0</v>
      </c>
      <c r="G350" s="70">
        <v>0</v>
      </c>
      <c r="H350" s="70">
        <v>0</v>
      </c>
      <c r="I350" s="70">
        <v>0</v>
      </c>
      <c r="J350" s="64">
        <v>0</v>
      </c>
      <c r="K350" s="64">
        <v>0</v>
      </c>
      <c r="L350" s="64">
        <v>0</v>
      </c>
      <c r="M350" s="64">
        <v>0</v>
      </c>
      <c r="N350" s="64">
        <v>0</v>
      </c>
      <c r="O350" s="67">
        <f t="shared" ref="O350:O371" si="50">+E350-F350-G350-H350-I350-J350-K350-L350-M350</f>
        <v>14152574</v>
      </c>
    </row>
    <row r="351" spans="1:15" x14ac:dyDescent="0.2">
      <c r="A351" s="43">
        <v>354</v>
      </c>
      <c r="B351" s="44" t="s">
        <v>372</v>
      </c>
      <c r="C351" s="73">
        <f>+C352+C354+C356+C358+C360</f>
        <v>378660000</v>
      </c>
      <c r="D351" s="73">
        <f>+D352+D354+D356+D358+D360</f>
        <v>0</v>
      </c>
      <c r="E351" s="70">
        <f t="shared" si="42"/>
        <v>378660000</v>
      </c>
      <c r="F351" s="73">
        <f>+F352+F354+F356+F358+F360</f>
        <v>0</v>
      </c>
      <c r="G351" s="73">
        <f t="shared" ref="G351:I351" si="51">+G352+G354+G356+G358+G360</f>
        <v>0</v>
      </c>
      <c r="H351" s="73">
        <f t="shared" si="51"/>
        <v>0</v>
      </c>
      <c r="I351" s="73">
        <f t="shared" si="51"/>
        <v>0</v>
      </c>
      <c r="J351" s="73">
        <f>+J352+J354+J356+J358+J360</f>
        <v>0</v>
      </c>
      <c r="K351" s="73">
        <f>+K352+K354+K356+K358+K360</f>
        <v>0</v>
      </c>
      <c r="L351" s="73">
        <f>+L352+L354+L356+L358+L360</f>
        <v>0</v>
      </c>
      <c r="M351" s="73">
        <f>+M352+M354+M356+M358+M360</f>
        <v>0</v>
      </c>
      <c r="N351" s="73">
        <v>0</v>
      </c>
      <c r="O351" s="67">
        <f t="shared" si="50"/>
        <v>378660000</v>
      </c>
    </row>
    <row r="352" spans="1:15" x14ac:dyDescent="0.2">
      <c r="A352" s="48" t="s">
        <v>373</v>
      </c>
      <c r="B352" s="46" t="s">
        <v>374</v>
      </c>
      <c r="C352" s="68">
        <f>+C353</f>
        <v>75732000</v>
      </c>
      <c r="D352" s="68">
        <f>+D353</f>
        <v>0</v>
      </c>
      <c r="E352" s="70">
        <f t="shared" si="42"/>
        <v>75732000</v>
      </c>
      <c r="F352" s="66">
        <f t="shared" ref="F352:I352" si="52">+F353</f>
        <v>0</v>
      </c>
      <c r="G352" s="66">
        <f t="shared" si="52"/>
        <v>0</v>
      </c>
      <c r="H352" s="66">
        <f t="shared" si="52"/>
        <v>0</v>
      </c>
      <c r="I352" s="66">
        <f t="shared" si="52"/>
        <v>0</v>
      </c>
      <c r="J352" s="66">
        <f>+J353</f>
        <v>0</v>
      </c>
      <c r="K352" s="66">
        <f>+K353</f>
        <v>0</v>
      </c>
      <c r="L352" s="66">
        <f>+L353</f>
        <v>0</v>
      </c>
      <c r="M352" s="66">
        <f>+M353</f>
        <v>0</v>
      </c>
      <c r="N352" s="66">
        <v>0</v>
      </c>
      <c r="O352" s="67">
        <f t="shared" si="50"/>
        <v>75732000</v>
      </c>
    </row>
    <row r="353" spans="1:15" ht="15.75" x14ac:dyDescent="0.2">
      <c r="A353" s="47" t="s">
        <v>106</v>
      </c>
      <c r="B353" s="25" t="s">
        <v>107</v>
      </c>
      <c r="C353" s="70">
        <v>75732000</v>
      </c>
      <c r="D353" s="70">
        <v>0</v>
      </c>
      <c r="E353" s="70">
        <f t="shared" si="42"/>
        <v>75732000</v>
      </c>
      <c r="F353" s="65">
        <v>0</v>
      </c>
      <c r="G353" s="65">
        <v>0</v>
      </c>
      <c r="H353" s="65">
        <v>0</v>
      </c>
      <c r="I353" s="65">
        <v>0</v>
      </c>
      <c r="J353" s="65">
        <v>0</v>
      </c>
      <c r="K353" s="65">
        <v>0</v>
      </c>
      <c r="L353" s="65">
        <v>0</v>
      </c>
      <c r="M353" s="65">
        <v>0</v>
      </c>
      <c r="N353" s="65">
        <v>0</v>
      </c>
      <c r="O353" s="67">
        <f t="shared" si="50"/>
        <v>75732000</v>
      </c>
    </row>
    <row r="354" spans="1:15" x14ac:dyDescent="0.2">
      <c r="A354" s="48" t="s">
        <v>375</v>
      </c>
      <c r="B354" s="46" t="s">
        <v>376</v>
      </c>
      <c r="C354" s="68">
        <f>+C355</f>
        <v>75732000</v>
      </c>
      <c r="D354" s="68">
        <f>+D355</f>
        <v>0</v>
      </c>
      <c r="E354" s="70">
        <f t="shared" si="42"/>
        <v>75732000</v>
      </c>
      <c r="F354" s="66">
        <f>+F355</f>
        <v>0</v>
      </c>
      <c r="G354" s="66">
        <f t="shared" ref="G354:I354" si="53">+G355</f>
        <v>0</v>
      </c>
      <c r="H354" s="66">
        <f t="shared" si="53"/>
        <v>0</v>
      </c>
      <c r="I354" s="66">
        <f t="shared" si="53"/>
        <v>0</v>
      </c>
      <c r="J354" s="66">
        <f>+J355</f>
        <v>0</v>
      </c>
      <c r="K354" s="66">
        <f>+K355</f>
        <v>0</v>
      </c>
      <c r="L354" s="66">
        <f>+L355</f>
        <v>0</v>
      </c>
      <c r="M354" s="66">
        <f>+M355</f>
        <v>0</v>
      </c>
      <c r="N354" s="66">
        <v>0</v>
      </c>
      <c r="O354" s="67">
        <f t="shared" si="50"/>
        <v>75732000</v>
      </c>
    </row>
    <row r="355" spans="1:15" ht="15.75" x14ac:dyDescent="0.2">
      <c r="A355" s="47" t="s">
        <v>106</v>
      </c>
      <c r="B355" s="25" t="s">
        <v>107</v>
      </c>
      <c r="C355" s="70">
        <v>75732000</v>
      </c>
      <c r="D355" s="70">
        <v>0</v>
      </c>
      <c r="E355" s="70">
        <f t="shared" si="42"/>
        <v>75732000</v>
      </c>
      <c r="F355" s="65">
        <v>0</v>
      </c>
      <c r="G355" s="65">
        <v>0</v>
      </c>
      <c r="H355" s="65">
        <v>0</v>
      </c>
      <c r="I355" s="65">
        <v>0</v>
      </c>
      <c r="J355" s="65">
        <v>0</v>
      </c>
      <c r="K355" s="65">
        <v>0</v>
      </c>
      <c r="L355" s="65">
        <v>0</v>
      </c>
      <c r="M355" s="65">
        <v>0</v>
      </c>
      <c r="N355" s="65">
        <v>0</v>
      </c>
      <c r="O355" s="67">
        <f t="shared" si="50"/>
        <v>75732000</v>
      </c>
    </row>
    <row r="356" spans="1:15" x14ac:dyDescent="0.2">
      <c r="A356" s="48" t="s">
        <v>377</v>
      </c>
      <c r="B356" s="46" t="s">
        <v>378</v>
      </c>
      <c r="C356" s="68">
        <f>+C357</f>
        <v>75732000</v>
      </c>
      <c r="D356" s="68">
        <f>+D357</f>
        <v>0</v>
      </c>
      <c r="E356" s="70">
        <f t="shared" si="42"/>
        <v>75732000</v>
      </c>
      <c r="F356" s="66">
        <f t="shared" ref="F356:J356" si="54">+F357</f>
        <v>0</v>
      </c>
      <c r="G356" s="66">
        <f t="shared" si="54"/>
        <v>0</v>
      </c>
      <c r="H356" s="66">
        <f t="shared" si="54"/>
        <v>0</v>
      </c>
      <c r="I356" s="66">
        <f t="shared" si="54"/>
        <v>0</v>
      </c>
      <c r="J356" s="66">
        <f t="shared" si="54"/>
        <v>0</v>
      </c>
      <c r="K356" s="66">
        <f>+K357</f>
        <v>0</v>
      </c>
      <c r="L356" s="66">
        <f>+L357</f>
        <v>0</v>
      </c>
      <c r="M356" s="66">
        <f>+M357</f>
        <v>0</v>
      </c>
      <c r="N356" s="66">
        <v>0</v>
      </c>
      <c r="O356" s="67">
        <f t="shared" si="50"/>
        <v>75732000</v>
      </c>
    </row>
    <row r="357" spans="1:15" ht="15.75" x14ac:dyDescent="0.2">
      <c r="A357" s="47" t="s">
        <v>267</v>
      </c>
      <c r="B357" s="25" t="s">
        <v>103</v>
      </c>
      <c r="C357" s="70">
        <v>75732000</v>
      </c>
      <c r="D357" s="70">
        <v>0</v>
      </c>
      <c r="E357" s="70">
        <f t="shared" si="42"/>
        <v>75732000</v>
      </c>
      <c r="F357" s="65">
        <v>0</v>
      </c>
      <c r="G357" s="65">
        <v>0</v>
      </c>
      <c r="H357" s="65">
        <v>0</v>
      </c>
      <c r="I357" s="65">
        <v>0</v>
      </c>
      <c r="J357" s="65">
        <v>0</v>
      </c>
      <c r="K357" s="65">
        <v>0</v>
      </c>
      <c r="L357" s="65">
        <v>0</v>
      </c>
      <c r="M357" s="65">
        <v>0</v>
      </c>
      <c r="N357" s="65">
        <v>0</v>
      </c>
      <c r="O357" s="67">
        <f t="shared" si="50"/>
        <v>75732000</v>
      </c>
    </row>
    <row r="358" spans="1:15" x14ac:dyDescent="0.2">
      <c r="A358" s="48" t="s">
        <v>379</v>
      </c>
      <c r="B358" s="46" t="s">
        <v>380</v>
      </c>
      <c r="C358" s="68">
        <f>+C359</f>
        <v>75732000</v>
      </c>
      <c r="D358" s="68">
        <f>+D359</f>
        <v>0</v>
      </c>
      <c r="E358" s="70">
        <f t="shared" si="42"/>
        <v>75732000</v>
      </c>
      <c r="F358" s="66">
        <f t="shared" ref="F358:J358" si="55">+F359</f>
        <v>0</v>
      </c>
      <c r="G358" s="66">
        <f t="shared" si="55"/>
        <v>0</v>
      </c>
      <c r="H358" s="66">
        <f t="shared" si="55"/>
        <v>0</v>
      </c>
      <c r="I358" s="66">
        <f t="shared" si="55"/>
        <v>0</v>
      </c>
      <c r="J358" s="66">
        <f t="shared" si="55"/>
        <v>0</v>
      </c>
      <c r="K358" s="66">
        <f>+K359</f>
        <v>0</v>
      </c>
      <c r="L358" s="66">
        <f>+L359</f>
        <v>0</v>
      </c>
      <c r="M358" s="66">
        <f>+M359</f>
        <v>0</v>
      </c>
      <c r="N358" s="66">
        <v>0</v>
      </c>
      <c r="O358" s="67">
        <f t="shared" si="50"/>
        <v>75732000</v>
      </c>
    </row>
    <row r="359" spans="1:15" ht="15.75" x14ac:dyDescent="0.2">
      <c r="A359" s="47" t="s">
        <v>203</v>
      </c>
      <c r="B359" s="25" t="s">
        <v>204</v>
      </c>
      <c r="C359" s="70">
        <v>75732000</v>
      </c>
      <c r="D359" s="70">
        <v>0</v>
      </c>
      <c r="E359" s="70">
        <f t="shared" si="42"/>
        <v>75732000</v>
      </c>
      <c r="F359" s="65">
        <v>0</v>
      </c>
      <c r="G359" s="65">
        <v>0</v>
      </c>
      <c r="H359" s="65">
        <v>0</v>
      </c>
      <c r="I359" s="65">
        <v>0</v>
      </c>
      <c r="J359" s="65">
        <v>0</v>
      </c>
      <c r="K359" s="65">
        <v>0</v>
      </c>
      <c r="L359" s="65">
        <v>0</v>
      </c>
      <c r="M359" s="65">
        <v>0</v>
      </c>
      <c r="N359" s="65">
        <v>0</v>
      </c>
      <c r="O359" s="67">
        <f t="shared" si="50"/>
        <v>75732000</v>
      </c>
    </row>
    <row r="360" spans="1:15" x14ac:dyDescent="0.2">
      <c r="A360" s="48" t="s">
        <v>381</v>
      </c>
      <c r="B360" s="46" t="s">
        <v>382</v>
      </c>
      <c r="C360" s="68">
        <f>+C361</f>
        <v>75732000</v>
      </c>
      <c r="D360" s="68">
        <f>+D361</f>
        <v>0</v>
      </c>
      <c r="E360" s="70">
        <f t="shared" si="42"/>
        <v>75732000</v>
      </c>
      <c r="F360" s="66">
        <f t="shared" ref="F360:I360" si="56">+F361</f>
        <v>0</v>
      </c>
      <c r="G360" s="66">
        <f t="shared" si="56"/>
        <v>0</v>
      </c>
      <c r="H360" s="66">
        <f t="shared" si="56"/>
        <v>0</v>
      </c>
      <c r="I360" s="66">
        <f t="shared" si="56"/>
        <v>0</v>
      </c>
      <c r="J360" s="66">
        <f>+J361</f>
        <v>0</v>
      </c>
      <c r="K360" s="66">
        <f>+K361</f>
        <v>0</v>
      </c>
      <c r="L360" s="66">
        <f>+L361</f>
        <v>0</v>
      </c>
      <c r="M360" s="66">
        <f>+M361</f>
        <v>0</v>
      </c>
      <c r="N360" s="66">
        <v>0</v>
      </c>
      <c r="O360" s="67">
        <f t="shared" si="50"/>
        <v>75732000</v>
      </c>
    </row>
    <row r="361" spans="1:15" ht="15.75" x14ac:dyDescent="0.2">
      <c r="A361" s="47" t="s">
        <v>106</v>
      </c>
      <c r="B361" s="25" t="s">
        <v>107</v>
      </c>
      <c r="C361" s="70">
        <v>75732000</v>
      </c>
      <c r="D361" s="70">
        <v>0</v>
      </c>
      <c r="E361" s="70">
        <f t="shared" si="42"/>
        <v>75732000</v>
      </c>
      <c r="F361" s="65">
        <v>0</v>
      </c>
      <c r="G361" s="65">
        <v>0</v>
      </c>
      <c r="H361" s="65">
        <v>0</v>
      </c>
      <c r="I361" s="65">
        <v>0</v>
      </c>
      <c r="J361" s="65">
        <v>0</v>
      </c>
      <c r="K361" s="65">
        <v>0</v>
      </c>
      <c r="L361" s="65">
        <v>0</v>
      </c>
      <c r="M361" s="65">
        <v>0</v>
      </c>
      <c r="N361" s="65">
        <v>0</v>
      </c>
      <c r="O361" s="67">
        <f t="shared" si="50"/>
        <v>75732000</v>
      </c>
    </row>
    <row r="362" spans="1:15" x14ac:dyDescent="0.2">
      <c r="A362" s="43">
        <v>399</v>
      </c>
      <c r="B362" s="44" t="s">
        <v>383</v>
      </c>
      <c r="C362" s="73">
        <f t="shared" ref="C362:I362" si="57">+C363</f>
        <v>18000000</v>
      </c>
      <c r="D362" s="73">
        <f t="shared" si="57"/>
        <v>0</v>
      </c>
      <c r="E362" s="70">
        <f t="shared" si="42"/>
        <v>18000000</v>
      </c>
      <c r="F362" s="73">
        <f>+F363</f>
        <v>0</v>
      </c>
      <c r="G362" s="73">
        <f>+G363</f>
        <v>0</v>
      </c>
      <c r="H362" s="73">
        <f t="shared" si="57"/>
        <v>0</v>
      </c>
      <c r="I362" s="73">
        <f t="shared" si="57"/>
        <v>0</v>
      </c>
      <c r="J362" s="73">
        <f t="shared" ref="J362:N363" si="58">+J363</f>
        <v>0</v>
      </c>
      <c r="K362" s="73">
        <f t="shared" si="58"/>
        <v>0</v>
      </c>
      <c r="L362" s="73">
        <f t="shared" si="58"/>
        <v>0</v>
      </c>
      <c r="M362" s="73">
        <f t="shared" si="58"/>
        <v>0</v>
      </c>
      <c r="N362" s="73">
        <f t="shared" si="58"/>
        <v>0</v>
      </c>
      <c r="O362" s="67">
        <f t="shared" si="50"/>
        <v>18000000</v>
      </c>
    </row>
    <row r="363" spans="1:15" x14ac:dyDescent="0.2">
      <c r="A363" s="45" t="s">
        <v>309</v>
      </c>
      <c r="B363" s="46" t="s">
        <v>11</v>
      </c>
      <c r="C363" s="68">
        <f>+C364</f>
        <v>18000000</v>
      </c>
      <c r="D363" s="68">
        <f>+D364</f>
        <v>0</v>
      </c>
      <c r="E363" s="70">
        <f t="shared" si="42"/>
        <v>18000000</v>
      </c>
      <c r="F363" s="68">
        <f>+F364</f>
        <v>0</v>
      </c>
      <c r="G363" s="68">
        <f t="shared" ref="G363:I363" si="59">+G364</f>
        <v>0</v>
      </c>
      <c r="H363" s="68">
        <f t="shared" si="59"/>
        <v>0</v>
      </c>
      <c r="I363" s="68">
        <f t="shared" si="59"/>
        <v>0</v>
      </c>
      <c r="J363" s="68">
        <f t="shared" si="58"/>
        <v>0</v>
      </c>
      <c r="K363" s="68">
        <f t="shared" si="58"/>
        <v>0</v>
      </c>
      <c r="L363" s="68">
        <f t="shared" si="58"/>
        <v>0</v>
      </c>
      <c r="M363" s="68">
        <f>+M364</f>
        <v>0</v>
      </c>
      <c r="N363" s="68">
        <v>0</v>
      </c>
      <c r="O363" s="67">
        <f t="shared" si="50"/>
        <v>18000000</v>
      </c>
    </row>
    <row r="364" spans="1:15" ht="15.75" x14ac:dyDescent="0.2">
      <c r="A364" s="47" t="s">
        <v>106</v>
      </c>
      <c r="B364" s="25" t="s">
        <v>107</v>
      </c>
      <c r="C364" s="70">
        <v>18000000</v>
      </c>
      <c r="D364" s="70">
        <v>0</v>
      </c>
      <c r="E364" s="70">
        <f t="shared" si="42"/>
        <v>18000000</v>
      </c>
      <c r="F364" s="64">
        <v>0</v>
      </c>
      <c r="G364" s="64">
        <v>0</v>
      </c>
      <c r="H364" s="64">
        <v>0</v>
      </c>
      <c r="I364" s="64">
        <v>0</v>
      </c>
      <c r="J364" s="64">
        <v>0</v>
      </c>
      <c r="K364" s="64">
        <v>0</v>
      </c>
      <c r="L364" s="65">
        <v>0</v>
      </c>
      <c r="M364" s="65">
        <v>0</v>
      </c>
      <c r="N364" s="65">
        <v>0</v>
      </c>
      <c r="O364" s="67">
        <f t="shared" si="50"/>
        <v>18000000</v>
      </c>
    </row>
    <row r="365" spans="1:15" x14ac:dyDescent="0.2">
      <c r="A365" s="43">
        <v>426</v>
      </c>
      <c r="B365" s="44" t="s">
        <v>384</v>
      </c>
      <c r="C365" s="73">
        <f>+C366+C368+C370</f>
        <v>7613018640</v>
      </c>
      <c r="D365" s="73">
        <f>+D366+D368+D370</f>
        <v>-331056403</v>
      </c>
      <c r="E365" s="70">
        <f t="shared" si="42"/>
        <v>7281962237</v>
      </c>
      <c r="F365" s="67">
        <f>+F366+F368+F370</f>
        <v>615412360</v>
      </c>
      <c r="G365" s="67">
        <f t="shared" ref="G365:I365" si="60">+G366+G368+G370</f>
        <v>615832540</v>
      </c>
      <c r="H365" s="67">
        <f t="shared" si="60"/>
        <v>616755620</v>
      </c>
      <c r="I365" s="67">
        <f t="shared" si="60"/>
        <v>285151666.70999998</v>
      </c>
      <c r="J365" s="67">
        <f>+J366+J368+J370</f>
        <v>616727420</v>
      </c>
      <c r="K365" s="67">
        <f>+K366+K368+K370</f>
        <v>613446350</v>
      </c>
      <c r="L365" s="67">
        <f>+L366+L368+L370</f>
        <v>613919640</v>
      </c>
      <c r="M365" s="67">
        <f>+M366+M368+M370</f>
        <v>491332906</v>
      </c>
      <c r="N365" s="67">
        <f>+N366+N368+N370</f>
        <v>523298225.12</v>
      </c>
      <c r="O365" s="67">
        <f>+E365-F365-G365-H365-I365-J365-K365-L365-M365</f>
        <v>2813383734.29</v>
      </c>
    </row>
    <row r="366" spans="1:15" x14ac:dyDescent="0.2">
      <c r="A366" s="48" t="s">
        <v>309</v>
      </c>
      <c r="B366" s="46" t="s">
        <v>385</v>
      </c>
      <c r="C366" s="68">
        <f>+C367</f>
        <v>7613018640</v>
      </c>
      <c r="D366" s="68">
        <f>+D367</f>
        <v>-523442298.05000001</v>
      </c>
      <c r="E366" s="70">
        <f t="shared" si="42"/>
        <v>7089576341.9499998</v>
      </c>
      <c r="F366" s="68">
        <f>+F367</f>
        <v>615412360</v>
      </c>
      <c r="G366" s="68">
        <f>+G367</f>
        <v>615832540</v>
      </c>
      <c r="H366" s="68">
        <f t="shared" ref="H366:I366" si="61">+H367</f>
        <v>616755620</v>
      </c>
      <c r="I366" s="68">
        <f t="shared" si="61"/>
        <v>285151666.70999998</v>
      </c>
      <c r="J366" s="68">
        <f>+J367</f>
        <v>616727420</v>
      </c>
      <c r="K366" s="68">
        <f>+K367</f>
        <v>613446350</v>
      </c>
      <c r="L366" s="68">
        <f>+L367</f>
        <v>613919640</v>
      </c>
      <c r="M366" s="68">
        <f>+M367</f>
        <v>491332906</v>
      </c>
      <c r="N366" s="68">
        <f>+N367</f>
        <v>523298225.12</v>
      </c>
      <c r="O366" s="67">
        <f t="shared" si="50"/>
        <v>2620997839.2399998</v>
      </c>
    </row>
    <row r="367" spans="1:15" x14ac:dyDescent="0.2">
      <c r="A367" s="47" t="s">
        <v>311</v>
      </c>
      <c r="B367" s="25" t="s">
        <v>312</v>
      </c>
      <c r="C367" s="70">
        <v>7613018640</v>
      </c>
      <c r="D367" s="70">
        <v>-523442298.05000001</v>
      </c>
      <c r="E367" s="70">
        <f t="shared" si="42"/>
        <v>7089576341.9499998</v>
      </c>
      <c r="F367" s="70">
        <v>615412360</v>
      </c>
      <c r="G367" s="70">
        <v>615832540</v>
      </c>
      <c r="H367" s="70">
        <v>616755620</v>
      </c>
      <c r="I367" s="70">
        <v>285151666.70999998</v>
      </c>
      <c r="J367" s="70">
        <v>616727420</v>
      </c>
      <c r="K367" s="70">
        <v>613446350</v>
      </c>
      <c r="L367" s="70">
        <v>613919640</v>
      </c>
      <c r="M367" s="70">
        <v>491332906</v>
      </c>
      <c r="N367" s="70">
        <v>523298225.12</v>
      </c>
      <c r="O367" s="67">
        <f t="shared" si="50"/>
        <v>2620997839.2399998</v>
      </c>
    </row>
    <row r="368" spans="1:15" x14ac:dyDescent="0.2">
      <c r="A368" s="48" t="s">
        <v>323</v>
      </c>
      <c r="B368" s="46" t="s">
        <v>326</v>
      </c>
      <c r="C368" s="49">
        <f>+C369</f>
        <v>0</v>
      </c>
      <c r="D368" s="49">
        <f>+D369</f>
        <v>110521895.05</v>
      </c>
      <c r="E368" s="50">
        <f t="shared" si="42"/>
        <v>110521895.05</v>
      </c>
      <c r="F368" s="49">
        <f>+F369</f>
        <v>0</v>
      </c>
      <c r="G368" s="49">
        <f t="shared" ref="G368:I368" si="62">+G369</f>
        <v>0</v>
      </c>
      <c r="H368" s="49">
        <f t="shared" si="62"/>
        <v>0</v>
      </c>
      <c r="I368" s="49">
        <f t="shared" si="62"/>
        <v>0</v>
      </c>
      <c r="J368" s="49">
        <f>+J369</f>
        <v>0</v>
      </c>
      <c r="K368" s="49">
        <f>+K369</f>
        <v>0</v>
      </c>
      <c r="L368" s="49">
        <f>+L369</f>
        <v>0</v>
      </c>
      <c r="M368" s="49">
        <f>+M369</f>
        <v>0</v>
      </c>
      <c r="N368" s="49">
        <v>0</v>
      </c>
      <c r="O368" s="42">
        <f t="shared" si="50"/>
        <v>110521895.05</v>
      </c>
    </row>
    <row r="369" spans="1:15" x14ac:dyDescent="0.2">
      <c r="A369" s="47" t="s">
        <v>311</v>
      </c>
      <c r="B369" s="25" t="s">
        <v>312</v>
      </c>
      <c r="C369" s="50">
        <v>0</v>
      </c>
      <c r="D369" s="50">
        <v>110521895.05</v>
      </c>
      <c r="E369" s="50">
        <f t="shared" si="42"/>
        <v>110521895.05</v>
      </c>
      <c r="F369" s="50">
        <v>0</v>
      </c>
      <c r="G369" s="50">
        <v>0</v>
      </c>
      <c r="H369" s="50">
        <v>0</v>
      </c>
      <c r="I369" s="50">
        <v>0</v>
      </c>
      <c r="J369" s="50">
        <v>0</v>
      </c>
      <c r="K369" s="50">
        <v>0</v>
      </c>
      <c r="L369" s="50">
        <v>0</v>
      </c>
      <c r="M369" s="50">
        <v>0</v>
      </c>
      <c r="N369" s="50">
        <v>0</v>
      </c>
      <c r="O369" s="42">
        <f t="shared" si="50"/>
        <v>110521895.05</v>
      </c>
    </row>
    <row r="370" spans="1:15" x14ac:dyDescent="0.2">
      <c r="A370" s="48" t="s">
        <v>331</v>
      </c>
      <c r="B370" s="46" t="s">
        <v>332</v>
      </c>
      <c r="C370" s="49">
        <f>+C371</f>
        <v>0</v>
      </c>
      <c r="D370" s="49">
        <f>+D371</f>
        <v>81864000</v>
      </c>
      <c r="E370" s="50">
        <f t="shared" si="42"/>
        <v>81864000</v>
      </c>
      <c r="F370" s="49">
        <f>+F371</f>
        <v>0</v>
      </c>
      <c r="G370" s="49">
        <f t="shared" ref="G370:I370" si="63">+G371</f>
        <v>0</v>
      </c>
      <c r="H370" s="49">
        <f t="shared" si="63"/>
        <v>0</v>
      </c>
      <c r="I370" s="49">
        <f t="shared" si="63"/>
        <v>0</v>
      </c>
      <c r="J370" s="49">
        <f>+J371</f>
        <v>0</v>
      </c>
      <c r="K370" s="49">
        <f>+K371</f>
        <v>0</v>
      </c>
      <c r="L370" s="49">
        <f>+L371</f>
        <v>0</v>
      </c>
      <c r="M370" s="49">
        <f>+M371</f>
        <v>0</v>
      </c>
      <c r="N370" s="49">
        <v>0</v>
      </c>
      <c r="O370" s="42">
        <f t="shared" si="50"/>
        <v>81864000</v>
      </c>
    </row>
    <row r="371" spans="1:15" x14ac:dyDescent="0.2">
      <c r="A371" s="47" t="s">
        <v>311</v>
      </c>
      <c r="B371" s="25" t="s">
        <v>312</v>
      </c>
      <c r="C371" s="50">
        <v>0</v>
      </c>
      <c r="D371" s="50">
        <v>81864000</v>
      </c>
      <c r="E371" s="50">
        <f t="shared" si="42"/>
        <v>81864000</v>
      </c>
      <c r="F371" s="50">
        <v>0</v>
      </c>
      <c r="G371" s="50">
        <v>0</v>
      </c>
      <c r="H371" s="50">
        <v>0</v>
      </c>
      <c r="I371" s="50">
        <v>0</v>
      </c>
      <c r="J371" s="50">
        <v>0</v>
      </c>
      <c r="K371" s="50">
        <v>0</v>
      </c>
      <c r="L371" s="50">
        <v>0</v>
      </c>
      <c r="M371" s="50">
        <v>0</v>
      </c>
      <c r="N371" s="50">
        <v>0</v>
      </c>
      <c r="O371" s="42">
        <f t="shared" si="50"/>
        <v>81864000</v>
      </c>
    </row>
    <row r="372" spans="1:15" ht="15.75" x14ac:dyDescent="0.2">
      <c r="A372" s="18"/>
      <c r="B372" s="28"/>
      <c r="C372" s="24"/>
      <c r="D372" s="29"/>
      <c r="E372" s="24"/>
      <c r="F372" s="24"/>
      <c r="G372" s="24"/>
      <c r="H372" s="24"/>
      <c r="I372" s="24"/>
      <c r="J372" s="24"/>
      <c r="K372" s="19"/>
    </row>
    <row r="373" spans="1:15" ht="15.75" x14ac:dyDescent="0.2">
      <c r="A373" s="75" t="s">
        <v>394</v>
      </c>
      <c r="B373" s="28"/>
      <c r="C373" s="24"/>
      <c r="D373" s="29"/>
      <c r="E373" s="24"/>
      <c r="F373" s="24"/>
      <c r="G373" s="24"/>
      <c r="H373" s="24"/>
      <c r="I373" s="24"/>
      <c r="J373" s="24"/>
      <c r="K373" s="19"/>
    </row>
    <row r="374" spans="1:15" ht="15.75" x14ac:dyDescent="0.2">
      <c r="A374" s="18" t="s">
        <v>395</v>
      </c>
      <c r="B374" s="28"/>
      <c r="C374" s="24"/>
      <c r="D374" s="29"/>
      <c r="E374" s="24"/>
      <c r="F374" s="24"/>
      <c r="G374" s="24"/>
      <c r="H374" s="24"/>
      <c r="I374" s="24"/>
      <c r="J374" s="24"/>
      <c r="K374" s="19"/>
    </row>
    <row r="375" spans="1:15" ht="15.75" x14ac:dyDescent="0.2">
      <c r="A375" s="18" t="s">
        <v>396</v>
      </c>
      <c r="B375" s="28"/>
      <c r="C375" s="24"/>
      <c r="D375" s="29"/>
      <c r="E375" s="24"/>
      <c r="F375" s="24"/>
      <c r="G375" s="24"/>
      <c r="H375" s="24"/>
      <c r="I375" s="24"/>
      <c r="J375" s="24"/>
      <c r="K375" s="19"/>
    </row>
    <row r="376" spans="1:15" ht="15.75" x14ac:dyDescent="0.2">
      <c r="A376" s="18" t="s">
        <v>397</v>
      </c>
      <c r="B376" s="28"/>
      <c r="C376" s="24"/>
      <c r="D376" s="29"/>
      <c r="E376" s="24"/>
      <c r="F376" s="24"/>
      <c r="G376" s="24"/>
      <c r="H376" s="24"/>
      <c r="I376" s="24"/>
      <c r="J376" s="24"/>
      <c r="K376" s="19"/>
    </row>
    <row r="377" spans="1:15" ht="15.75" x14ac:dyDescent="0.2">
      <c r="A377" s="18" t="s">
        <v>398</v>
      </c>
      <c r="B377" s="28"/>
      <c r="C377" s="24"/>
      <c r="D377" s="29"/>
      <c r="E377" s="24"/>
      <c r="F377" s="24"/>
      <c r="G377" s="24"/>
      <c r="H377" s="24"/>
      <c r="I377" s="24"/>
      <c r="J377" s="24"/>
      <c r="K377" s="19"/>
    </row>
    <row r="378" spans="1:15" ht="15.75" x14ac:dyDescent="0.2">
      <c r="A378" s="18" t="s">
        <v>399</v>
      </c>
      <c r="B378" s="28"/>
      <c r="C378" s="24"/>
      <c r="D378" s="29"/>
      <c r="E378" s="24"/>
      <c r="F378" s="24"/>
      <c r="G378" s="24"/>
      <c r="H378" s="24"/>
      <c r="I378" s="24"/>
      <c r="J378" s="24"/>
      <c r="K378" s="19"/>
    </row>
    <row r="379" spans="1:15" ht="15.75" x14ac:dyDescent="0.2">
      <c r="A379" s="18" t="s">
        <v>400</v>
      </c>
      <c r="B379" s="30"/>
      <c r="C379" s="33"/>
      <c r="D379" s="33"/>
      <c r="E379" s="33"/>
      <c r="F379" s="31"/>
      <c r="G379" s="31"/>
      <c r="H379" s="31"/>
      <c r="I379" s="31"/>
      <c r="J379" s="32"/>
      <c r="K379" s="6"/>
    </row>
    <row r="380" spans="1:15" ht="15.75" x14ac:dyDescent="0.2">
      <c r="A380" s="18"/>
      <c r="B380" s="34" t="s">
        <v>291</v>
      </c>
      <c r="C380" s="33"/>
      <c r="D380" s="89" t="s">
        <v>292</v>
      </c>
      <c r="E380" s="89"/>
      <c r="F380" s="32"/>
      <c r="G380" s="32"/>
      <c r="H380" s="32"/>
      <c r="I380" s="32"/>
      <c r="J380" s="32"/>
      <c r="K380" s="6"/>
    </row>
    <row r="381" spans="1:15" ht="15.75" x14ac:dyDescent="0.2">
      <c r="A381" s="18"/>
      <c r="B381" s="34"/>
      <c r="C381" s="33"/>
      <c r="D381" s="33"/>
      <c r="E381" s="33"/>
      <c r="F381" s="34"/>
      <c r="G381" s="89" t="s">
        <v>293</v>
      </c>
      <c r="H381" s="89"/>
      <c r="I381" s="34"/>
      <c r="J381" s="32"/>
      <c r="K381" s="6"/>
    </row>
    <row r="382" spans="1:15" ht="19.5" customHeight="1" x14ac:dyDescent="0.2">
      <c r="A382" s="18"/>
      <c r="B382" s="34"/>
      <c r="C382" s="33"/>
      <c r="D382" s="33"/>
      <c r="E382" s="33"/>
      <c r="F382" s="32"/>
      <c r="G382" s="32"/>
      <c r="H382" s="32"/>
      <c r="I382" s="32"/>
      <c r="J382" s="32"/>
      <c r="K382" s="6"/>
    </row>
    <row r="383" spans="1:15" ht="15.75" x14ac:dyDescent="0.2">
      <c r="A383" s="13"/>
      <c r="B383" s="34"/>
      <c r="C383" s="33"/>
      <c r="D383" s="33"/>
      <c r="E383" s="33"/>
      <c r="F383" s="32"/>
      <c r="G383" s="32"/>
      <c r="H383" s="32"/>
      <c r="I383" s="32"/>
      <c r="J383" s="32"/>
      <c r="K383" s="6"/>
    </row>
    <row r="384" spans="1:15" ht="15.75" x14ac:dyDescent="0.2">
      <c r="A384" s="13"/>
      <c r="B384" s="30"/>
      <c r="C384" s="33"/>
      <c r="D384" s="35"/>
      <c r="E384" s="33"/>
      <c r="F384" s="32"/>
      <c r="G384" s="32"/>
      <c r="H384" s="32"/>
      <c r="I384" s="32"/>
      <c r="J384" s="32"/>
      <c r="K384" s="6"/>
    </row>
    <row r="385" spans="1:14" ht="15.75" x14ac:dyDescent="0.2">
      <c r="A385" s="13"/>
      <c r="B385" s="37"/>
      <c r="C385" s="35"/>
      <c r="D385" s="88"/>
      <c r="E385" s="88"/>
      <c r="F385" s="35"/>
      <c r="G385" s="35"/>
      <c r="H385" s="35"/>
      <c r="I385" s="35"/>
      <c r="J385" s="36"/>
      <c r="K385" s="6"/>
    </row>
    <row r="386" spans="1:14" ht="15.75" x14ac:dyDescent="0.2">
      <c r="A386" s="13"/>
      <c r="B386" s="38" t="s">
        <v>405</v>
      </c>
      <c r="C386" s="35"/>
      <c r="D386" s="90" t="s">
        <v>290</v>
      </c>
      <c r="E386" s="90"/>
      <c r="F386" s="35"/>
      <c r="G386" s="90" t="s">
        <v>294</v>
      </c>
      <c r="H386" s="90"/>
      <c r="I386" s="35"/>
      <c r="J386" s="37"/>
      <c r="K386" s="11"/>
      <c r="L386" s="5"/>
    </row>
    <row r="387" spans="1:14" ht="15.75" x14ac:dyDescent="0.2">
      <c r="A387" s="13"/>
      <c r="B387" s="37" t="s">
        <v>10</v>
      </c>
      <c r="C387" s="35"/>
      <c r="D387" s="88" t="s">
        <v>269</v>
      </c>
      <c r="E387" s="88"/>
      <c r="F387" s="39"/>
      <c r="G387" s="88" t="s">
        <v>295</v>
      </c>
      <c r="H387" s="88"/>
      <c r="I387" s="40"/>
      <c r="J387" s="37"/>
      <c r="K387" s="9"/>
      <c r="L387" s="5"/>
    </row>
    <row r="388" spans="1:14" ht="15.75" x14ac:dyDescent="0.25">
      <c r="A388" s="13"/>
      <c r="B388" s="15"/>
      <c r="C388" s="16"/>
      <c r="D388" s="17"/>
      <c r="E388" s="17"/>
      <c r="F388" s="37"/>
      <c r="I388" s="37"/>
      <c r="J388" s="37"/>
      <c r="K388" s="9"/>
      <c r="L388" s="5"/>
    </row>
    <row r="389" spans="1:14" ht="15.75" x14ac:dyDescent="0.25">
      <c r="A389" s="14"/>
      <c r="B389"/>
      <c r="C389" s="10"/>
      <c r="D389"/>
      <c r="E389"/>
      <c r="F389" s="14"/>
      <c r="G389" s="14"/>
      <c r="H389" s="14"/>
      <c r="I389" s="14"/>
      <c r="J389" s="17"/>
      <c r="K389"/>
    </row>
    <row r="390" spans="1:14" ht="15.75" x14ac:dyDescent="0.2">
      <c r="A390" s="14"/>
      <c r="B390" s="9"/>
      <c r="C390" s="12"/>
      <c r="D390" s="87"/>
      <c r="E390" s="87"/>
      <c r="F390" s="10"/>
      <c r="G390" s="10"/>
      <c r="H390" s="10"/>
      <c r="I390" s="10"/>
      <c r="J390"/>
      <c r="K390"/>
      <c r="L390" s="8"/>
      <c r="M390" s="8"/>
      <c r="N390" s="8"/>
    </row>
    <row r="391" spans="1:14" ht="15.75" x14ac:dyDescent="0.2">
      <c r="A391" s="14"/>
      <c r="B391" s="1"/>
      <c r="C391" s="1"/>
      <c r="D391" s="1"/>
      <c r="E391" s="1"/>
      <c r="F391" s="10"/>
      <c r="G391" s="10"/>
      <c r="H391" s="10"/>
      <c r="I391" s="10"/>
      <c r="J391" s="87"/>
      <c r="K391" s="87"/>
      <c r="L391" s="5"/>
      <c r="M391" s="5"/>
      <c r="N391" s="5"/>
    </row>
    <row r="392" spans="1:14" ht="15.75" x14ac:dyDescent="0.2">
      <c r="A392" s="14"/>
    </row>
    <row r="393" spans="1:14" x14ac:dyDescent="0.2">
      <c r="A393" s="7"/>
    </row>
  </sheetData>
  <mergeCells count="9">
    <mergeCell ref="J391:K391"/>
    <mergeCell ref="D385:E385"/>
    <mergeCell ref="D390:E390"/>
    <mergeCell ref="D380:E380"/>
    <mergeCell ref="D386:E386"/>
    <mergeCell ref="D387:E387"/>
    <mergeCell ref="G381:H381"/>
    <mergeCell ref="G387:H387"/>
    <mergeCell ref="G386:H386"/>
  </mergeCells>
  <pageMargins left="0.82677165354330717" right="0.23622047244094491" top="0.74803149606299213" bottom="0.74803149606299213" header="0.31496062992125984" footer="0.31496062992125984"/>
  <pageSetup paperSize="5" scale="38" fitToHeight="0" orientation="landscape" r:id="rId1"/>
  <rowBreaks count="3" manualBreakCount="3">
    <brk id="102" max="14" man="1"/>
    <brk id="194" max="14" man="1"/>
    <brk id="299" max="14" man="1"/>
  </rowBreaks>
  <ignoredErrors>
    <ignoredError sqref="A370 A366 A368 A360 A358 A356 A349 A352 A13 A15 A363 A354 A347 A345 A343 A341 A339 A337 A335 A332 A330 A328 A326 A324 A320 A318 A315 A310 A306 A302 A288 A284 A282 A274 A268 A266 A256 A254 A248 A218 A73 A280" numberStoredAsText="1"/>
    <ignoredError sqref="D284 D288 D302 D306 D310 D315 D320 D332 K12" formula="1"/>
    <ignoredError sqref="F218:L218"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Ejecucion Mensual</vt:lpstr>
      <vt:lpstr>'Ejecucion Mensual'!Área_de_impresión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Francisco Bencosme Batista</dc:creator>
  <cp:lastModifiedBy>Fernando Pichardo Taveras</cp:lastModifiedBy>
  <cp:lastPrinted>2025-10-08T15:26:01Z</cp:lastPrinted>
  <dcterms:created xsi:type="dcterms:W3CDTF">2023-11-10T14:57:18Z</dcterms:created>
  <dcterms:modified xsi:type="dcterms:W3CDTF">2025-10-08T15:29:18Z</dcterms:modified>
</cp:coreProperties>
</file>