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MARZO  2025\Transparencia\Archivo Exel\"/>
    </mc:Choice>
  </mc:AlternateContent>
  <bookViews>
    <workbookView xWindow="-120" yWindow="-120" windowWidth="29040" windowHeight="15720"/>
  </bookViews>
  <sheets>
    <sheet name="Estado de Situacion" sheetId="1" r:id="rId1"/>
    <sheet name="Estado de Resultado" sheetId="2" r:id="rId2"/>
    <sheet name="Estado Flujo de Efectivo" sheetId="4" r:id="rId3"/>
    <sheet name="Estado Cambio del Patrimonio" sheetId="5" r:id="rId4"/>
    <sheet name="Nota a los Estado 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2" i="3" l="1"/>
  <c r="G247" i="3"/>
  <c r="G217" i="3"/>
  <c r="G211" i="3"/>
  <c r="G206" i="3"/>
  <c r="G163" i="3"/>
  <c r="G82" i="3"/>
  <c r="G99" i="3" s="1"/>
  <c r="G75" i="3"/>
  <c r="G74" i="3"/>
  <c r="G76" i="3" s="1"/>
  <c r="G69" i="3"/>
  <c r="G57" i="3"/>
  <c r="G58" i="3" s="1"/>
  <c r="G49" i="3"/>
  <c r="G50" i="3" s="1"/>
  <c r="G45" i="3"/>
  <c r="G29" i="3"/>
  <c r="G28" i="3"/>
  <c r="G34" i="3" s="1"/>
  <c r="G27" i="3"/>
  <c r="G22" i="3"/>
  <c r="G23" i="3" s="1"/>
  <c r="G19" i="3"/>
  <c r="G18" i="3"/>
  <c r="G17" i="3"/>
  <c r="F27" i="5" l="1"/>
  <c r="J34" i="2" l="1"/>
</calcChain>
</file>

<file path=xl/sharedStrings.xml><?xml version="1.0" encoding="utf-8"?>
<sst xmlns="http://schemas.openxmlformats.org/spreadsheetml/2006/main" count="322" uniqueCount="275">
  <si>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</si>
  <si>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</si>
  <si>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</si>
  <si>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</si>
  <si>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</si>
  <si>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</si>
  <si>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</si>
  <si>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</si>
  <si>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</si>
  <si>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</si>
  <si>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</si>
  <si>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</si>
  <si>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</si>
  <si>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</si>
  <si>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</si>
  <si>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</si>
  <si>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</si>
  <si>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</si>
  <si>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</si>
  <si>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</si>
  <si>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</si>
  <si>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</si>
  <si>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</si>
  <si>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</si>
  <si>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</si>
  <si>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</si>
  <si>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</si>
  <si>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</si>
  <si>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</si>
  <si>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</si>
  <si>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</si>
  <si>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</si>
  <si>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</si>
  <si>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</si>
  <si>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</si>
  <si>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</si>
  <si>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</si>
  <si>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</si>
  <si>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</si>
  <si>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</si>
  <si>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</si>
  <si>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</si>
  <si>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</si>
  <si>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</si>
  <si>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</si>
  <si>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</si>
  <si>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</si>
  <si>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</si>
  <si>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</si>
  <si>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</si>
  <si>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</si>
  <si>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</si>
  <si>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</si>
  <si>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</si>
  <si>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</si>
  <si>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</si>
  <si>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</si>
  <si>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</si>
  <si>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</si>
  <si>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</si>
  <si>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</si>
  <si>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</si>
  <si>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</si>
  <si>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</si>
  <si>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</si>
  <si>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</si>
  <si>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</si>
  <si>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</si>
  <si>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</si>
  <si>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</si>
  <si>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</si>
  <si>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</si>
  <si>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</si>
  <si>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</si>
  <si>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</si>
  <si>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</si>
  <si>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</si>
  <si>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</si>
  <si>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</si>
  <si>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</si>
  <si>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</si>
  <si>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</si>
  <si>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</si>
  <si>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</si>
  <si>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</si>
  <si>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</si>
  <si>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</si>
  <si>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</si>
  <si>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</si>
  <si>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</si>
  <si>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</si>
  <si>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</si>
  <si>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</si>
  <si>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</si>
  <si>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</si>
  <si>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</si>
  <si>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</si>
  <si>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</si>
  <si>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</si>
  <si>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</si>
  <si>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</si>
  <si>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</si>
  <si>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</si>
  <si>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</si>
  <si>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</si>
  <si>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</si>
  <si>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</si>
  <si>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</si>
  <si>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</si>
  <si>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</si>
  <si>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</si>
  <si>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</si>
  <si>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</si>
  <si>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</si>
  <si>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</si>
  <si>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</si>
  <si>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</si>
  <si>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</si>
  <si>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</si>
  <si>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</si>
  <si>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</si>
  <si>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</si>
  <si>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</si>
  <si>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</si>
  <si>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</si>
  <si>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</si>
  <si>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</si>
  <si>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</si>
  <si>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</si>
  <si>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</si>
  <si>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</si>
  <si>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</si>
  <si>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</si>
  <si>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</si>
  <si>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</si>
  <si>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</si>
  <si>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</si>
  <si>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</si>
  <si>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</si>
  <si>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</si>
  <si>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</si>
  <si>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</si>
  <si>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</si>
  <si>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</si>
  <si>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</si>
  <si>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</si>
  <si>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</si>
  <si>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</si>
  <si>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</si>
  <si>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</si>
  <si>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</si>
  <si>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</si>
  <si>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</si>
  <si>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</si>
  <si>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</si>
  <si>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</si>
  <si>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</si>
  <si>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</si>
  <si>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</si>
  <si>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</si>
  <si>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</si>
  <si>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</si>
  <si>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</si>
  <si>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</si>
  <si>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</si>
  <si>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</si>
  <si>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</si>
  <si>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</si>
  <si>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</si>
  <si>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</si>
  <si>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</si>
  <si>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</si>
  <si>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</si>
  <si>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</si>
  <si>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</si>
  <si>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</si>
  <si>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</si>
  <si>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</si>
  <si>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</si>
  <si>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</si>
  <si>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</si>
  <si>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</si>
  <si>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</si>
  <si>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</si>
  <si>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</si>
  <si>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</si>
  <si>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</si>
  <si>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</si>
  <si>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</si>
  <si>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</si>
  <si>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</si>
  <si>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</si>
  <si>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</si>
  <si>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</si>
  <si>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</si>
  <si>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</si>
  <si>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</si>
  <si>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</si>
  <si>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</si>
  <si>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</si>
  <si>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</si>
  <si>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</si>
  <si>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</si>
  <si>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</si>
  <si>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</si>
  <si>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</si>
  <si>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</si>
  <si>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</si>
  <si>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</si>
  <si>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</si>
  <si>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</si>
  <si>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</si>
  <si>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</si>
  <si>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</si>
  <si>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</si>
  <si>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</si>
  <si>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</si>
  <si>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</si>
  <si>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</si>
  <si>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</si>
  <si>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</si>
  <si>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</si>
  <si>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</si>
  <si>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</si>
  <si>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</si>
  <si>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</si>
  <si>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</si>
  <si>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</si>
  <si>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</si>
  <si>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</si>
  <si>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</si>
  <si>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</si>
  <si>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</si>
  <si>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</si>
  <si>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</si>
  <si>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</si>
  <si>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</si>
  <si>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</si>
  <si>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</si>
  <si>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</si>
  <si>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</si>
  <si>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</si>
  <si>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</si>
  <si>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</si>
  <si>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</si>
  <si>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</si>
  <si>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</si>
  <si>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</si>
  <si>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Inversión en infraestructura/plataformas</t>
  </si>
  <si>
    <t>Préstamos o recursos extraordinarios</t>
  </si>
  <si>
    <t>Devoluciones de fondos</t>
  </si>
  <si>
    <t>Conciliacion de Efectivo</t>
  </si>
  <si>
    <t>Directora Financiera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</si>
  <si>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</si>
  <si>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</si>
  <si>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</si>
  <si>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</si>
  <si>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</si>
  <si>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</si>
  <si>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</si>
  <si>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</si>
  <si>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</si>
  <si>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</si>
  <si>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</si>
  <si>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AL 31 DE MARZO DEL 2025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</si>
  <si>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</si>
  <si>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</si>
  <si>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</si>
  <si>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</si>
  <si>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</si>
  <si>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</si>
  <si>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</si>
  <si>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ÚTILES Y MATERIALES Y DE ENSEÑANZAS</t>
  </si>
  <si>
    <t>REPUESTOS</t>
  </si>
  <si>
    <t>BECAS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</si>
</sst>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43" fontId="1" fillId="2" borderId="0" xfId="1" applyFont="1" applyFill="1"/>
    <xf numFmtId="43" fontId="1" fillId="2" borderId="1" xfId="1" applyFont="1" applyFill="1" applyBorder="1"/>
    <xf numFmtId="43" fontId="13" fillId="2" borderId="0" xfId="1" applyFont="1" applyFill="1"/>
    <xf numFmtId="43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43" fontId="27" fillId="2" borderId="0" xfId="1" applyFont="1" applyFill="1" applyAlignment="1">
      <alignment horizontal="center" vertical="center"/>
    </xf>
    <xf numFmtId="43" fontId="0" fillId="2" borderId="0" xfId="1" applyFont="1" applyFill="1"/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H46" sqref="H46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2" t="s">
        <v>0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83" t="s">
        <v>264</v>
      </c>
      <c r="B12" s="83"/>
      <c r="C12" s="83"/>
      <c r="D12" s="83"/>
      <c r="E12" s="83"/>
      <c r="F12" s="83"/>
      <c r="G12" s="83"/>
      <c r="H12" s="83"/>
      <c r="I12" s="83"/>
    </row>
    <row r="13" spans="1:9" x14ac:dyDescent="0.25">
      <c r="A13" s="83" t="s">
        <v>1</v>
      </c>
      <c r="B13" s="83"/>
      <c r="C13" s="83"/>
      <c r="D13" s="83"/>
      <c r="E13" s="83"/>
      <c r="F13" s="83"/>
      <c r="G13" s="83"/>
      <c r="H13" s="83"/>
      <c r="I13" s="83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v>19917700.940000001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v>20131444.720000003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v>1871651974.21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v>1188569170.6199999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v>1208700615.3399999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v>257516171.69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v>6624541.3300000001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v>264140713.02000001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v>944559902.31999993</v>
      </c>
      <c r="I41" s="10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v>944559902.31999993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v>1208700615.3399999</v>
      </c>
      <c r="J44" s="16"/>
    </row>
    <row r="45" spans="2:11" ht="15.75" thickTop="1" x14ac:dyDescent="0.25">
      <c r="B45" s="2"/>
      <c r="C45" s="19"/>
      <c r="D45" s="2"/>
      <c r="E45" s="2"/>
      <c r="F45" s="2"/>
      <c r="G45" s="2"/>
      <c r="H45" s="14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253</v>
      </c>
      <c r="B49" s="33"/>
      <c r="F49" s="2"/>
      <c r="G49" s="2"/>
      <c r="H49" s="33" t="s">
        <v>222</v>
      </c>
      <c r="I49" s="23"/>
    </row>
    <row r="50" spans="1:9" x14ac:dyDescent="0.25">
      <c r="A50" s="30" t="s">
        <v>25</v>
      </c>
      <c r="B50" s="30"/>
      <c r="G50" s="61"/>
      <c r="H50" s="72" t="s">
        <v>252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1" t="s">
        <v>167</v>
      </c>
      <c r="B54" s="81"/>
      <c r="C54" s="81"/>
      <c r="D54" s="81"/>
      <c r="E54" s="81"/>
      <c r="F54" s="81"/>
      <c r="G54" s="81"/>
      <c r="H54" s="81"/>
      <c r="I54" s="81"/>
    </row>
    <row r="55" spans="1:9" x14ac:dyDescent="0.25">
      <c r="A55" s="80" t="s">
        <v>200</v>
      </c>
      <c r="B55" s="80"/>
      <c r="C55" s="80"/>
      <c r="D55" s="80"/>
      <c r="E55" s="80"/>
      <c r="F55" s="80"/>
      <c r="G55" s="80"/>
      <c r="H55" s="80"/>
      <c r="I55" s="80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16" workbookViewId="0">
      <selection activeCell="H38" sqref="H38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82" t="s">
        <v>33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264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3753060277.0300002</v>
      </c>
    </row>
    <row r="20" spans="1:13" x14ac:dyDescent="0.25">
      <c r="A20" s="21"/>
      <c r="C20" s="7" t="s">
        <v>34</v>
      </c>
      <c r="D20" s="2"/>
      <c r="F20" s="2"/>
      <c r="G20" s="2"/>
      <c r="H20" s="12">
        <v>383702.53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3753443979.5600004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207417678.67999998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41643888.289999999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2059169.17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3498481507.23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444499.98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3013533.68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3753060277.0299997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v>383702.53000068665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v>383702.53000068665</v>
      </c>
      <c r="J34" s="46">
        <f>H19-H30</f>
        <v>0</v>
      </c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253</v>
      </c>
      <c r="F40" s="2"/>
      <c r="G40" s="33" t="s">
        <v>222</v>
      </c>
    </row>
    <row r="41" spans="1:10" x14ac:dyDescent="0.25">
      <c r="A41" s="30" t="s">
        <v>25</v>
      </c>
      <c r="F41" s="23"/>
      <c r="G41" s="72" t="s">
        <v>252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1" t="s">
        <v>167</v>
      </c>
      <c r="B45" s="81"/>
      <c r="C45" s="81"/>
      <c r="D45" s="81"/>
      <c r="E45" s="81"/>
      <c r="F45" s="81"/>
      <c r="G45" s="81"/>
      <c r="H45" s="81"/>
    </row>
    <row r="46" spans="1:10" x14ac:dyDescent="0.25">
      <c r="A46" s="80" t="s">
        <v>200</v>
      </c>
      <c r="B46" s="80"/>
      <c r="C46" s="80"/>
      <c r="D46" s="80"/>
      <c r="E46" s="80"/>
      <c r="F46" s="80"/>
      <c r="G46" s="80"/>
      <c r="H46" s="80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5">
    <mergeCell ref="A11:H11"/>
    <mergeCell ref="A12:H12"/>
    <mergeCell ref="A13:H13"/>
    <mergeCell ref="A46:H46"/>
    <mergeCell ref="A45:H45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26"/>
  <sheetViews>
    <sheetView topLeftCell="A35" workbookViewId="0">
      <selection activeCell="F33" sqref="F3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229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264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230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241</v>
      </c>
      <c r="D19" s="2"/>
      <c r="E19" s="2"/>
      <c r="F19" s="67">
        <v>3753060277.0300002</v>
      </c>
      <c r="G19" s="2"/>
      <c r="H19" s="2"/>
    </row>
    <row r="20" spans="2:8" x14ac:dyDescent="0.25">
      <c r="B20" s="2"/>
      <c r="C20" s="2" t="s">
        <v>242</v>
      </c>
      <c r="D20" s="2"/>
      <c r="E20" s="2"/>
      <c r="F20" s="67">
        <v>201190.5</v>
      </c>
      <c r="G20" s="2"/>
      <c r="H20" s="2"/>
    </row>
    <row r="21" spans="2:8" x14ac:dyDescent="0.25">
      <c r="B21" s="2"/>
      <c r="C21" s="2" t="s">
        <v>254</v>
      </c>
      <c r="D21" s="2"/>
      <c r="E21" s="2"/>
      <c r="F21" s="67">
        <v>182512.03</v>
      </c>
      <c r="G21" s="2"/>
      <c r="H21" s="2"/>
    </row>
    <row r="22" spans="2:8" x14ac:dyDescent="0.25">
      <c r="B22" s="2"/>
      <c r="C22" s="2" t="s">
        <v>243</v>
      </c>
      <c r="D22" s="2"/>
      <c r="E22" s="2"/>
      <c r="F22" s="67">
        <v>-3498481507.23</v>
      </c>
      <c r="G22" s="2"/>
      <c r="H22" s="2"/>
    </row>
    <row r="23" spans="2:8" x14ac:dyDescent="0.25">
      <c r="B23" s="2"/>
      <c r="C23" s="2" t="s">
        <v>244</v>
      </c>
      <c r="D23" s="2"/>
      <c r="E23" s="2"/>
      <c r="F23" s="67">
        <v>-207417678.67999998</v>
      </c>
      <c r="G23" s="2"/>
      <c r="H23" s="2"/>
    </row>
    <row r="24" spans="2:8" x14ac:dyDescent="0.25">
      <c r="B24" s="2"/>
      <c r="C24" s="2" t="s">
        <v>245</v>
      </c>
      <c r="D24" s="2"/>
      <c r="E24" s="2"/>
      <c r="F24" s="67">
        <v>-44147557.439999998</v>
      </c>
      <c r="G24" s="2"/>
      <c r="H24" s="2"/>
    </row>
    <row r="25" spans="2:8" x14ac:dyDescent="0.25">
      <c r="B25" s="2"/>
      <c r="C25" s="2" t="s">
        <v>246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231</v>
      </c>
      <c r="D26" s="21"/>
      <c r="E26" s="2"/>
      <c r="F26" s="68"/>
      <c r="G26" s="2"/>
      <c r="H26" s="2"/>
    </row>
    <row r="27" spans="2:8" x14ac:dyDescent="0.25">
      <c r="B27" s="2"/>
      <c r="C27" s="21" t="s">
        <v>232</v>
      </c>
      <c r="D27" s="21"/>
      <c r="E27" s="2"/>
      <c r="F27" s="69">
        <v>3397236.2100004256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233</v>
      </c>
      <c r="D30" s="66"/>
      <c r="E30" s="2"/>
      <c r="F30" s="67"/>
      <c r="G30" s="2"/>
      <c r="H30" s="2"/>
    </row>
    <row r="31" spans="2:8" x14ac:dyDescent="0.25">
      <c r="B31" s="2"/>
      <c r="C31" s="2" t="s">
        <v>247</v>
      </c>
      <c r="D31" s="2"/>
      <c r="E31" s="2"/>
      <c r="F31" s="67">
        <v>0</v>
      </c>
      <c r="G31" s="2"/>
      <c r="H31" s="2"/>
    </row>
    <row r="32" spans="2:8" x14ac:dyDescent="0.25">
      <c r="B32" s="2"/>
      <c r="C32" s="2" t="s">
        <v>248</v>
      </c>
      <c r="D32" s="2"/>
      <c r="E32" s="2"/>
      <c r="F32" s="67">
        <v>-3013533.68</v>
      </c>
      <c r="G32" s="2"/>
      <c r="H32" s="2"/>
    </row>
    <row r="33" spans="2:10" x14ac:dyDescent="0.25">
      <c r="B33" s="2"/>
      <c r="C33" s="21" t="s">
        <v>234</v>
      </c>
      <c r="D33" s="21"/>
      <c r="E33" s="2"/>
      <c r="F33" s="68"/>
      <c r="G33" s="2"/>
      <c r="H33" s="2"/>
    </row>
    <row r="34" spans="2:10" x14ac:dyDescent="0.25">
      <c r="B34" s="2"/>
      <c r="C34" s="21" t="s">
        <v>235</v>
      </c>
      <c r="D34" s="21"/>
      <c r="E34" s="2"/>
      <c r="F34" s="69">
        <v>-3013533.68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236</v>
      </c>
      <c r="D37" s="66"/>
      <c r="E37" s="2"/>
      <c r="F37" s="67"/>
      <c r="G37" s="2"/>
      <c r="H37" s="2"/>
    </row>
    <row r="38" spans="2:10" x14ac:dyDescent="0.25">
      <c r="B38" s="2"/>
      <c r="C38" s="2" t="s">
        <v>249</v>
      </c>
      <c r="D38" s="2"/>
      <c r="E38" s="2"/>
      <c r="F38" s="67">
        <v>0</v>
      </c>
      <c r="G38" s="2"/>
      <c r="H38" s="2"/>
    </row>
    <row r="39" spans="2:10" x14ac:dyDescent="0.25">
      <c r="B39" s="2"/>
      <c r="C39" s="2" t="s">
        <v>250</v>
      </c>
      <c r="D39" s="2"/>
      <c r="E39" s="2"/>
      <c r="F39" s="67">
        <v>0</v>
      </c>
      <c r="G39" s="2"/>
      <c r="H39" s="2"/>
    </row>
    <row r="40" spans="2:10" x14ac:dyDescent="0.25">
      <c r="B40" s="2"/>
      <c r="C40" s="21" t="s">
        <v>231</v>
      </c>
      <c r="D40" s="21"/>
      <c r="E40" s="2"/>
      <c r="F40" s="68"/>
      <c r="G40" s="2"/>
      <c r="H40" s="2"/>
    </row>
    <row r="41" spans="2:10" x14ac:dyDescent="0.25">
      <c r="B41" s="2"/>
      <c r="C41" s="21" t="s">
        <v>237</v>
      </c>
      <c r="D41" s="21"/>
      <c r="E41" s="2"/>
      <c r="F41" s="69"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251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238</v>
      </c>
      <c r="D44" s="2"/>
      <c r="E44" s="2"/>
      <c r="F44" s="69">
        <v>383702.53000042541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239</v>
      </c>
      <c r="D47" s="2"/>
      <c r="E47" s="2"/>
      <c r="F47" s="67"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240</v>
      </c>
      <c r="D50" s="21"/>
      <c r="E50" s="2"/>
      <c r="F50" s="70">
        <v>383702.53000042541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253</v>
      </c>
      <c r="D56" s="33"/>
      <c r="F56" s="33" t="s">
        <v>222</v>
      </c>
      <c r="H56" s="23"/>
    </row>
    <row r="57" spans="2:10" x14ac:dyDescent="0.25">
      <c r="C57" s="30" t="s">
        <v>25</v>
      </c>
      <c r="D57" s="30"/>
      <c r="F57" s="72" t="s">
        <v>252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1" t="s">
        <v>167</v>
      </c>
      <c r="D62" s="81"/>
      <c r="E62" s="81"/>
      <c r="F62" s="81"/>
      <c r="G62" s="73"/>
      <c r="I62" s="28"/>
    </row>
    <row r="63" spans="2:10" x14ac:dyDescent="0.25">
      <c r="C63" s="80" t="s">
        <v>200</v>
      </c>
      <c r="D63" s="80"/>
      <c r="E63" s="80"/>
      <c r="F63" s="80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5">
    <mergeCell ref="A13:F13"/>
    <mergeCell ref="A12:F12"/>
    <mergeCell ref="A11:F11"/>
    <mergeCell ref="C62:F62"/>
    <mergeCell ref="C63:F63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08"/>
  <sheetViews>
    <sheetView topLeftCell="A6" workbookViewId="0">
      <selection activeCell="F23" sqref="F2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255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264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256</v>
      </c>
      <c r="D20" s="66"/>
      <c r="E20" s="2"/>
      <c r="F20" s="75">
        <v>30085107.350000009</v>
      </c>
      <c r="G20" s="2"/>
      <c r="H20" s="2"/>
    </row>
    <row r="21" spans="2:8" x14ac:dyDescent="0.25">
      <c r="B21" s="2"/>
      <c r="C21" s="2" t="s">
        <v>257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258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259</v>
      </c>
      <c r="D23" s="2"/>
      <c r="E23" s="2"/>
      <c r="F23" s="67">
        <v>852941890.37</v>
      </c>
      <c r="G23" s="2"/>
      <c r="H23" s="2"/>
    </row>
    <row r="24" spans="2:8" x14ac:dyDescent="0.25">
      <c r="B24" s="2"/>
      <c r="C24" s="2" t="s">
        <v>260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261</v>
      </c>
      <c r="D25" s="2"/>
      <c r="E25" s="2"/>
      <c r="F25" s="67">
        <v>41222503.950000003</v>
      </c>
      <c r="G25" s="2"/>
      <c r="H25" s="2"/>
    </row>
    <row r="26" spans="2:8" x14ac:dyDescent="0.25">
      <c r="B26" s="2"/>
      <c r="C26" s="2" t="s">
        <v>262</v>
      </c>
      <c r="D26" s="2"/>
      <c r="E26" s="2"/>
      <c r="F26" s="67">
        <v>20310400.649999917</v>
      </c>
      <c r="G26" s="2"/>
      <c r="H26" s="2"/>
    </row>
    <row r="27" spans="2:8" ht="15.75" thickBot="1" x14ac:dyDescent="0.3">
      <c r="B27" s="2"/>
      <c r="C27" s="21" t="s">
        <v>263</v>
      </c>
      <c r="D27" s="2"/>
      <c r="E27" s="2"/>
      <c r="F27" s="70">
        <f>SUM(F20:F26)</f>
        <v>944559902.31999993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2:10" x14ac:dyDescent="0.25">
      <c r="C34" s="21"/>
      <c r="D34" s="21"/>
      <c r="E34" s="21"/>
      <c r="G34" s="34"/>
      <c r="H34" s="23"/>
      <c r="J34" s="22"/>
    </row>
    <row r="35" spans="2:10" x14ac:dyDescent="0.25">
      <c r="B35" s="25"/>
      <c r="F35" s="20"/>
      <c r="G35" s="23"/>
    </row>
    <row r="36" spans="2:10" x14ac:dyDescent="0.25">
      <c r="C36" s="33" t="s">
        <v>253</v>
      </c>
      <c r="D36" s="33"/>
      <c r="F36" s="33" t="s">
        <v>222</v>
      </c>
      <c r="H36" s="23"/>
    </row>
    <row r="37" spans="2:10" x14ac:dyDescent="0.25">
      <c r="C37" s="30" t="s">
        <v>25</v>
      </c>
      <c r="D37" s="30"/>
      <c r="F37" s="72" t="s">
        <v>252</v>
      </c>
    </row>
    <row r="38" spans="2:10" x14ac:dyDescent="0.25">
      <c r="B38" s="25"/>
    </row>
    <row r="39" spans="2:10" x14ac:dyDescent="0.25">
      <c r="I39" s="26"/>
    </row>
    <row r="40" spans="2:10" x14ac:dyDescent="0.25">
      <c r="I40" s="26"/>
    </row>
    <row r="41" spans="2:10" x14ac:dyDescent="0.25">
      <c r="I41" s="26"/>
    </row>
    <row r="42" spans="2:10" x14ac:dyDescent="0.25">
      <c r="C42" s="27"/>
      <c r="D42" s="27"/>
      <c r="I42" s="28"/>
    </row>
    <row r="44" spans="2:10" x14ac:dyDescent="0.25">
      <c r="C44" s="81" t="s">
        <v>167</v>
      </c>
      <c r="D44" s="81"/>
      <c r="E44" s="81"/>
      <c r="F44" s="81"/>
      <c r="G44" s="73"/>
      <c r="I44" s="28"/>
    </row>
    <row r="45" spans="2:10" x14ac:dyDescent="0.25">
      <c r="C45" s="80" t="s">
        <v>200</v>
      </c>
      <c r="D45" s="80"/>
      <c r="E45" s="80"/>
      <c r="F45" s="80"/>
      <c r="G45" s="74"/>
    </row>
    <row r="46" spans="2:10" x14ac:dyDescent="0.25">
      <c r="C46" s="27"/>
      <c r="D46" s="27"/>
      <c r="I46" s="28"/>
    </row>
    <row r="47" spans="2:10" x14ac:dyDescent="0.25">
      <c r="B47" s="25"/>
      <c r="C47" s="25"/>
      <c r="D47" s="25"/>
      <c r="I47" s="24"/>
    </row>
    <row r="48" spans="2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11:F11"/>
    <mergeCell ref="A12:F12"/>
    <mergeCell ref="A13:F13"/>
    <mergeCell ref="C44:F44"/>
    <mergeCell ref="C45:F45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3"/>
  <sheetViews>
    <sheetView workbookViewId="0">
      <selection activeCell="G7" sqref="G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210</v>
      </c>
    </row>
    <row r="11" spans="1:8" ht="15.75" x14ac:dyDescent="0.25">
      <c r="A11" s="82" t="s">
        <v>46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264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f>400000</f>
        <v>400000</v>
      </c>
    </row>
    <row r="18" spans="2:10" x14ac:dyDescent="0.25">
      <c r="B18" s="54" t="s">
        <v>49</v>
      </c>
      <c r="C18" s="2"/>
      <c r="E18" s="2"/>
      <c r="F18" s="2"/>
      <c r="G18" s="59">
        <f>19517700.94</f>
        <v>19517700.940000001</v>
      </c>
    </row>
    <row r="19" spans="2:10" x14ac:dyDescent="0.25">
      <c r="B19" s="8"/>
      <c r="C19" s="2"/>
      <c r="D19" s="2"/>
      <c r="E19" s="2"/>
      <c r="F19" s="2"/>
      <c r="G19" s="53">
        <f>SUM(G17:G18)</f>
        <v>19917700.940000001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213743.78</f>
        <v>213743.78</v>
      </c>
    </row>
    <row r="23" spans="2:10" x14ac:dyDescent="0.25">
      <c r="B23" s="54"/>
      <c r="C23" s="2"/>
      <c r="D23" s="2"/>
      <c r="E23" s="2"/>
      <c r="F23" s="2"/>
      <c r="G23" s="39">
        <f>SUM(G22:G22)</f>
        <v>213743.78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v>136916727.36000001</v>
      </c>
      <c r="J30" s="46"/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1871651974.21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257516171.69</f>
        <v>257516171.69</v>
      </c>
    </row>
    <row r="50" spans="2:12" x14ac:dyDescent="0.25">
      <c r="B50" s="19"/>
      <c r="C50" s="2"/>
      <c r="D50" s="2"/>
      <c r="E50" s="2"/>
      <c r="F50" s="2"/>
      <c r="G50" s="39">
        <f>SUM(G49)</f>
        <v>257516171.69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1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1:12" x14ac:dyDescent="0.25">
      <c r="B66" s="54" t="s">
        <v>83</v>
      </c>
      <c r="C66" s="2"/>
      <c r="D66" s="2"/>
      <c r="E66" s="2"/>
      <c r="F66" s="2"/>
      <c r="G66" s="38">
        <v>20310400.649999917</v>
      </c>
    </row>
    <row r="67" spans="1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1:12" x14ac:dyDescent="0.25">
      <c r="B68" s="54" t="s">
        <v>147</v>
      </c>
      <c r="C68" s="2"/>
      <c r="D68" s="2"/>
      <c r="E68" s="2"/>
      <c r="F68" s="2"/>
      <c r="G68" s="59">
        <v>852941890.37</v>
      </c>
      <c r="I68" s="38"/>
    </row>
    <row r="69" spans="1:12" x14ac:dyDescent="0.25">
      <c r="B69" s="19"/>
      <c r="C69" s="2"/>
      <c r="D69" s="2"/>
      <c r="E69" s="2"/>
      <c r="F69" s="2"/>
      <c r="G69" s="9">
        <f>SUM(G65:G68)</f>
        <v>944559902.31999993</v>
      </c>
      <c r="J69" s="38"/>
    </row>
    <row r="70" spans="1:12" x14ac:dyDescent="0.25">
      <c r="B70" s="19"/>
      <c r="C70" s="2"/>
      <c r="D70" s="2"/>
      <c r="E70" s="2"/>
      <c r="F70" s="2"/>
      <c r="G70" s="20"/>
    </row>
    <row r="73" spans="1:12" x14ac:dyDescent="0.25">
      <c r="A73" s="77"/>
      <c r="B73" s="4" t="s">
        <v>90</v>
      </c>
      <c r="C73" s="2"/>
      <c r="D73" s="2"/>
      <c r="E73" s="2"/>
      <c r="G73" s="5" t="s">
        <v>92</v>
      </c>
    </row>
    <row r="74" spans="1:12" x14ac:dyDescent="0.25">
      <c r="A74" s="78"/>
      <c r="B74" s="54" t="s">
        <v>91</v>
      </c>
      <c r="C74" s="2"/>
      <c r="E74" s="2"/>
      <c r="G74" s="38">
        <f>3753060277.03</f>
        <v>3753060277.0300002</v>
      </c>
    </row>
    <row r="75" spans="1:12" x14ac:dyDescent="0.25">
      <c r="A75" s="78"/>
      <c r="B75" s="54" t="s">
        <v>34</v>
      </c>
      <c r="C75" s="2"/>
      <c r="E75" s="2"/>
      <c r="G75" s="36">
        <f>383702.53</f>
        <v>383702.53</v>
      </c>
    </row>
    <row r="76" spans="1:12" x14ac:dyDescent="0.25">
      <c r="B76" s="8"/>
      <c r="C76" s="2"/>
      <c r="D76" s="2"/>
      <c r="E76" s="2"/>
      <c r="G76" s="40">
        <f>SUM(G74:G75)</f>
        <v>3753443979.5600004</v>
      </c>
      <c r="J76" s="46"/>
    </row>
    <row r="81" spans="1:13" x14ac:dyDescent="0.25">
      <c r="A81" s="77"/>
      <c r="B81" s="55" t="s">
        <v>86</v>
      </c>
      <c r="G81" s="5" t="s">
        <v>93</v>
      </c>
    </row>
    <row r="82" spans="1:13" x14ac:dyDescent="0.25">
      <c r="B82" s="54" t="s">
        <v>95</v>
      </c>
      <c r="G82" s="38">
        <f>85806542.2</f>
        <v>85806542.200000003</v>
      </c>
    </row>
    <row r="83" spans="1:13" x14ac:dyDescent="0.25">
      <c r="B83" s="54" t="s">
        <v>265</v>
      </c>
      <c r="G83" s="38">
        <v>11493500</v>
      </c>
    </row>
    <row r="84" spans="1:13" x14ac:dyDescent="0.25">
      <c r="B84" s="54" t="s">
        <v>96</v>
      </c>
      <c r="G84" s="38">
        <v>73569454.989999995</v>
      </c>
    </row>
    <row r="85" spans="1:13" x14ac:dyDescent="0.25">
      <c r="B85" s="54" t="s">
        <v>181</v>
      </c>
      <c r="G85" s="38">
        <v>26666.67</v>
      </c>
    </row>
    <row r="86" spans="1:13" x14ac:dyDescent="0.25">
      <c r="B86" s="54" t="s">
        <v>97</v>
      </c>
      <c r="G86" s="38">
        <v>0</v>
      </c>
    </row>
    <row r="87" spans="1:13" x14ac:dyDescent="0.25">
      <c r="B87" s="54" t="s">
        <v>266</v>
      </c>
      <c r="G87" s="38">
        <v>1674984</v>
      </c>
    </row>
    <row r="88" spans="1:13" x14ac:dyDescent="0.25">
      <c r="B88" s="54" t="s">
        <v>267</v>
      </c>
      <c r="G88" s="38">
        <v>3101900.84</v>
      </c>
    </row>
    <row r="89" spans="1:13" x14ac:dyDescent="0.25">
      <c r="B89" s="54" t="s">
        <v>98</v>
      </c>
      <c r="G89" s="62">
        <v>1393038.46</v>
      </c>
      <c r="M89" s="50"/>
    </row>
    <row r="90" spans="1:13" x14ac:dyDescent="0.25">
      <c r="B90" s="54" t="s">
        <v>99</v>
      </c>
      <c r="C90" s="38"/>
      <c r="G90" s="38">
        <v>70000</v>
      </c>
    </row>
    <row r="91" spans="1:13" x14ac:dyDescent="0.25">
      <c r="B91" s="54" t="s">
        <v>100</v>
      </c>
      <c r="G91" s="62">
        <v>5998730</v>
      </c>
    </row>
    <row r="92" spans="1:13" x14ac:dyDescent="0.25">
      <c r="B92" s="60" t="s">
        <v>160</v>
      </c>
      <c r="G92" s="38">
        <v>0</v>
      </c>
    </row>
    <row r="93" spans="1:13" x14ac:dyDescent="0.25">
      <c r="B93" s="60" t="s">
        <v>206</v>
      </c>
      <c r="G93" s="38">
        <v>0</v>
      </c>
    </row>
    <row r="94" spans="1:13" x14ac:dyDescent="0.25">
      <c r="B94" s="60" t="s">
        <v>174</v>
      </c>
      <c r="G94" s="38">
        <v>0</v>
      </c>
    </row>
    <row r="95" spans="1:13" x14ac:dyDescent="0.25">
      <c r="B95" s="60" t="s">
        <v>182</v>
      </c>
      <c r="G95" s="38">
        <v>0</v>
      </c>
    </row>
    <row r="96" spans="1:13" x14ac:dyDescent="0.25">
      <c r="B96" s="54" t="s">
        <v>101</v>
      </c>
      <c r="G96" s="38">
        <v>11279609.16</v>
      </c>
    </row>
    <row r="97" spans="1:12" x14ac:dyDescent="0.25">
      <c r="B97" s="54" t="s">
        <v>102</v>
      </c>
      <c r="G97" s="38">
        <v>11315695.039999999</v>
      </c>
    </row>
    <row r="98" spans="1:12" x14ac:dyDescent="0.25">
      <c r="B98" s="54" t="s">
        <v>103</v>
      </c>
      <c r="G98" s="38">
        <v>1687557.32</v>
      </c>
    </row>
    <row r="99" spans="1:12" x14ac:dyDescent="0.25">
      <c r="G99" s="40">
        <f>G82+G83+G84+G85+G86+G87+G88+G89+G90+G91+G92+G93+G94+G95+G96+G97+G98</f>
        <v>207417678.67999998</v>
      </c>
      <c r="I99" s="38"/>
      <c r="J99" s="46"/>
    </row>
    <row r="102" spans="1:12" x14ac:dyDescent="0.25">
      <c r="H102" s="24"/>
      <c r="L102" s="46"/>
    </row>
    <row r="103" spans="1:12" x14ac:dyDescent="0.25">
      <c r="H103" s="26"/>
    </row>
    <row r="104" spans="1:12" x14ac:dyDescent="0.25">
      <c r="H104" s="28"/>
    </row>
    <row r="105" spans="1:12" x14ac:dyDescent="0.25">
      <c r="H105" s="24"/>
    </row>
    <row r="106" spans="1:12" x14ac:dyDescent="0.25">
      <c r="H106" s="24"/>
    </row>
    <row r="107" spans="1:12" x14ac:dyDescent="0.25">
      <c r="H107" s="24"/>
    </row>
    <row r="108" spans="1:12" x14ac:dyDescent="0.25">
      <c r="H108" s="24"/>
    </row>
    <row r="109" spans="1:12" x14ac:dyDescent="0.25">
      <c r="H109" s="29"/>
    </row>
    <row r="110" spans="1:12" x14ac:dyDescent="0.25">
      <c r="A110" s="77"/>
      <c r="H110" s="29"/>
    </row>
    <row r="111" spans="1:12" x14ac:dyDescent="0.25">
      <c r="H111" s="29"/>
    </row>
    <row r="112" spans="1:12" x14ac:dyDescent="0.25">
      <c r="B112" s="48" t="s">
        <v>87</v>
      </c>
      <c r="C112" s="38"/>
      <c r="E112" s="46"/>
      <c r="G112" s="5" t="s">
        <v>94</v>
      </c>
      <c r="H112" s="29"/>
    </row>
    <row r="113" spans="2:9" x14ac:dyDescent="0.25">
      <c r="B113" s="54" t="s">
        <v>183</v>
      </c>
      <c r="C113" s="38"/>
      <c r="E113" s="46"/>
      <c r="G113" s="38">
        <v>0</v>
      </c>
      <c r="H113" s="29"/>
    </row>
    <row r="114" spans="2:9" x14ac:dyDescent="0.25">
      <c r="B114" s="54" t="s">
        <v>177</v>
      </c>
      <c r="C114" s="38"/>
      <c r="E114" s="46"/>
      <c r="G114" s="38">
        <v>0</v>
      </c>
      <c r="H114" s="29"/>
    </row>
    <row r="115" spans="2:9" x14ac:dyDescent="0.25">
      <c r="B115" s="54" t="s">
        <v>104</v>
      </c>
      <c r="G115" s="38">
        <v>6361206.3700000001</v>
      </c>
      <c r="H115" s="29"/>
    </row>
    <row r="116" spans="2:9" x14ac:dyDescent="0.25">
      <c r="B116" s="54" t="s">
        <v>105</v>
      </c>
      <c r="G116" s="38">
        <v>3283525.11</v>
      </c>
      <c r="H116" s="29"/>
    </row>
    <row r="117" spans="2:9" x14ac:dyDescent="0.25">
      <c r="B117" s="54" t="s">
        <v>106</v>
      </c>
      <c r="G117" s="38">
        <v>2965621.13</v>
      </c>
      <c r="H117" s="29"/>
      <c r="I117" s="38"/>
    </row>
    <row r="118" spans="2:9" x14ac:dyDescent="0.25">
      <c r="B118" s="54" t="s">
        <v>107</v>
      </c>
      <c r="G118" s="38">
        <v>120103</v>
      </c>
      <c r="H118" s="29"/>
      <c r="I118" s="38"/>
    </row>
    <row r="119" spans="2:9" x14ac:dyDescent="0.25">
      <c r="B119" s="54" t="s">
        <v>168</v>
      </c>
      <c r="G119" s="38">
        <v>79446</v>
      </c>
      <c r="H119" s="29"/>
      <c r="I119" s="38"/>
    </row>
    <row r="120" spans="2:9" x14ac:dyDescent="0.25">
      <c r="B120" s="54" t="s">
        <v>108</v>
      </c>
      <c r="G120" s="38">
        <v>58999.99</v>
      </c>
      <c r="H120" s="29"/>
    </row>
    <row r="121" spans="2:9" x14ac:dyDescent="0.25">
      <c r="B121" s="54" t="s">
        <v>268</v>
      </c>
      <c r="G121" s="38">
        <v>47292.63</v>
      </c>
      <c r="H121" s="29"/>
    </row>
    <row r="122" spans="2:9" x14ac:dyDescent="0.25">
      <c r="B122" s="54" t="s">
        <v>109</v>
      </c>
      <c r="G122" s="38">
        <v>0</v>
      </c>
      <c r="H122" s="29"/>
    </row>
    <row r="123" spans="2:9" x14ac:dyDescent="0.25">
      <c r="B123" s="60" t="s">
        <v>110</v>
      </c>
      <c r="G123" s="38">
        <v>5872525.3799999999</v>
      </c>
      <c r="H123" s="29"/>
    </row>
    <row r="124" spans="2:9" x14ac:dyDescent="0.25">
      <c r="B124" s="60" t="s">
        <v>201</v>
      </c>
      <c r="G124" s="38">
        <v>574615.80000000005</v>
      </c>
      <c r="H124" s="29"/>
    </row>
    <row r="125" spans="2:9" x14ac:dyDescent="0.25">
      <c r="B125" s="54" t="s">
        <v>111</v>
      </c>
      <c r="G125" s="38">
        <v>117661.95</v>
      </c>
      <c r="H125" s="29"/>
    </row>
    <row r="126" spans="2:9" x14ac:dyDescent="0.25">
      <c r="B126" s="54" t="s">
        <v>203</v>
      </c>
      <c r="G126" s="38">
        <v>206485.85</v>
      </c>
      <c r="H126" s="26"/>
    </row>
    <row r="127" spans="2:9" x14ac:dyDescent="0.25">
      <c r="B127" s="54" t="s">
        <v>112</v>
      </c>
      <c r="G127" s="38">
        <v>500000</v>
      </c>
      <c r="H127" s="28"/>
    </row>
    <row r="128" spans="2:9" x14ac:dyDescent="0.25">
      <c r="B128" s="54" t="s">
        <v>113</v>
      </c>
      <c r="G128" s="38">
        <v>1458936.77</v>
      </c>
      <c r="H128" s="24"/>
    </row>
    <row r="129" spans="2:8" x14ac:dyDescent="0.25">
      <c r="B129" s="54" t="s">
        <v>114</v>
      </c>
      <c r="G129" s="38">
        <v>0</v>
      </c>
      <c r="H129" s="26"/>
    </row>
    <row r="130" spans="2:8" x14ac:dyDescent="0.25">
      <c r="B130" s="54" t="s">
        <v>115</v>
      </c>
      <c r="G130" s="38">
        <v>0</v>
      </c>
      <c r="H130" s="26"/>
    </row>
    <row r="131" spans="2:8" x14ac:dyDescent="0.25">
      <c r="B131" s="54" t="s">
        <v>158</v>
      </c>
      <c r="G131" s="38">
        <v>0</v>
      </c>
      <c r="H131" s="26"/>
    </row>
    <row r="132" spans="2:8" x14ac:dyDescent="0.25">
      <c r="B132" s="54" t="s">
        <v>269</v>
      </c>
      <c r="G132" s="38">
        <v>0</v>
      </c>
      <c r="H132" s="24"/>
    </row>
    <row r="133" spans="2:8" x14ac:dyDescent="0.25">
      <c r="B133" s="54" t="s">
        <v>184</v>
      </c>
      <c r="G133" s="38"/>
      <c r="H133" s="24"/>
    </row>
    <row r="134" spans="2:8" x14ac:dyDescent="0.25">
      <c r="B134" s="54" t="s">
        <v>159</v>
      </c>
      <c r="G134" s="38">
        <v>0</v>
      </c>
      <c r="H134" s="24"/>
    </row>
    <row r="135" spans="2:8" x14ac:dyDescent="0.25">
      <c r="B135" s="54" t="s">
        <v>169</v>
      </c>
      <c r="G135" s="38">
        <v>10533554.67</v>
      </c>
      <c r="H135" s="24"/>
    </row>
    <row r="136" spans="2:8" x14ac:dyDescent="0.25">
      <c r="B136" s="54" t="s">
        <v>116</v>
      </c>
      <c r="G136" s="38">
        <v>0</v>
      </c>
      <c r="H136" s="24"/>
    </row>
    <row r="137" spans="2:8" x14ac:dyDescent="0.25">
      <c r="B137" s="60" t="s">
        <v>117</v>
      </c>
      <c r="G137" s="38">
        <v>2185304.2599999998</v>
      </c>
      <c r="H137" s="24"/>
    </row>
    <row r="138" spans="2:8" x14ac:dyDescent="0.25">
      <c r="B138" s="60" t="s">
        <v>170</v>
      </c>
      <c r="G138" s="38">
        <v>0</v>
      </c>
      <c r="H138" s="24"/>
    </row>
    <row r="139" spans="2:8" x14ac:dyDescent="0.25">
      <c r="B139" s="54" t="s">
        <v>118</v>
      </c>
      <c r="G139" s="38">
        <v>5050435.1399999997</v>
      </c>
      <c r="H139" s="24"/>
    </row>
    <row r="140" spans="2:8" x14ac:dyDescent="0.25">
      <c r="B140" s="54" t="s">
        <v>119</v>
      </c>
      <c r="G140" s="38">
        <v>0</v>
      </c>
      <c r="H140" s="24"/>
    </row>
    <row r="141" spans="2:8" x14ac:dyDescent="0.25">
      <c r="B141" s="54" t="s">
        <v>120</v>
      </c>
      <c r="G141" s="38">
        <v>0</v>
      </c>
      <c r="H141" s="24"/>
    </row>
    <row r="142" spans="2:8" x14ac:dyDescent="0.25">
      <c r="B142" s="54" t="s">
        <v>175</v>
      </c>
      <c r="G142" s="38">
        <v>0</v>
      </c>
      <c r="H142" s="24"/>
    </row>
    <row r="143" spans="2:8" x14ac:dyDescent="0.25">
      <c r="B143" s="54" t="s">
        <v>185</v>
      </c>
      <c r="G143" s="38">
        <v>0</v>
      </c>
      <c r="H143" s="24"/>
    </row>
    <row r="144" spans="2:8" x14ac:dyDescent="0.25">
      <c r="B144" s="54" t="s">
        <v>186</v>
      </c>
      <c r="G144" s="38">
        <v>0</v>
      </c>
      <c r="H144" s="24"/>
    </row>
    <row r="145" spans="2:8" x14ac:dyDescent="0.25">
      <c r="B145" s="54" t="s">
        <v>202</v>
      </c>
      <c r="G145" s="38">
        <v>0</v>
      </c>
      <c r="H145" s="24"/>
    </row>
    <row r="146" spans="2:8" x14ac:dyDescent="0.25">
      <c r="B146" s="54" t="s">
        <v>121</v>
      </c>
      <c r="G146" s="38">
        <v>0</v>
      </c>
      <c r="H146" s="24"/>
    </row>
    <row r="147" spans="2:8" x14ac:dyDescent="0.25">
      <c r="B147" s="54" t="s">
        <v>187</v>
      </c>
      <c r="G147" s="38">
        <v>0</v>
      </c>
      <c r="H147" s="24"/>
    </row>
    <row r="148" spans="2:8" x14ac:dyDescent="0.25">
      <c r="B148" s="54" t="s">
        <v>122</v>
      </c>
      <c r="G148" s="38">
        <v>39220.879999999997</v>
      </c>
      <c r="H148" s="24"/>
    </row>
    <row r="149" spans="2:8" x14ac:dyDescent="0.25">
      <c r="B149" s="54" t="s">
        <v>171</v>
      </c>
      <c r="G149" s="38">
        <v>0</v>
      </c>
      <c r="H149" s="24"/>
    </row>
    <row r="150" spans="2:8" x14ac:dyDescent="0.25">
      <c r="B150" s="54" t="s">
        <v>188</v>
      </c>
      <c r="G150" s="38">
        <v>0</v>
      </c>
      <c r="H150" s="24"/>
    </row>
    <row r="151" spans="2:8" x14ac:dyDescent="0.25">
      <c r="B151" s="54" t="s">
        <v>123</v>
      </c>
      <c r="G151" s="38">
        <v>0</v>
      </c>
      <c r="H151" s="24"/>
    </row>
    <row r="152" spans="2:8" x14ac:dyDescent="0.25">
      <c r="B152" s="54" t="s">
        <v>172</v>
      </c>
      <c r="G152" s="38">
        <v>37001.269999999997</v>
      </c>
      <c r="H152" s="24"/>
    </row>
    <row r="153" spans="2:8" x14ac:dyDescent="0.25">
      <c r="B153" s="54" t="s">
        <v>124</v>
      </c>
      <c r="G153" s="38">
        <v>0</v>
      </c>
      <c r="H153" s="24"/>
    </row>
    <row r="154" spans="2:8" x14ac:dyDescent="0.25">
      <c r="B154" s="54" t="s">
        <v>176</v>
      </c>
      <c r="G154" s="38">
        <v>0</v>
      </c>
      <c r="H154" s="24"/>
    </row>
    <row r="155" spans="2:8" x14ac:dyDescent="0.25">
      <c r="B155" s="54" t="s">
        <v>125</v>
      </c>
      <c r="G155" s="38">
        <v>304168.59999999998</v>
      </c>
      <c r="H155" s="24"/>
    </row>
    <row r="156" spans="2:8" x14ac:dyDescent="0.25">
      <c r="B156" s="54" t="s">
        <v>205</v>
      </c>
      <c r="G156" s="38">
        <v>0</v>
      </c>
      <c r="H156" s="24"/>
    </row>
    <row r="157" spans="2:8" x14ac:dyDescent="0.25">
      <c r="B157" s="54" t="s">
        <v>126</v>
      </c>
      <c r="G157" s="38">
        <v>1589482.26</v>
      </c>
      <c r="H157" s="24"/>
    </row>
    <row r="158" spans="2:8" x14ac:dyDescent="0.25">
      <c r="B158" s="60" t="s">
        <v>166</v>
      </c>
      <c r="G158" s="38">
        <v>57123.040000000001</v>
      </c>
      <c r="H158" s="24"/>
    </row>
    <row r="159" spans="2:8" x14ac:dyDescent="0.25">
      <c r="B159" s="60" t="s">
        <v>270</v>
      </c>
      <c r="G159" s="38">
        <v>201178.19</v>
      </c>
      <c r="H159" s="24"/>
    </row>
    <row r="160" spans="2:8" x14ac:dyDescent="0.25">
      <c r="B160" s="54" t="s">
        <v>127</v>
      </c>
      <c r="G160" s="38">
        <v>0</v>
      </c>
      <c r="H160" s="26"/>
    </row>
    <row r="161" spans="1:10" x14ac:dyDescent="0.25">
      <c r="B161" s="54" t="s">
        <v>128</v>
      </c>
      <c r="G161" s="38">
        <v>0</v>
      </c>
      <c r="H161" s="28"/>
      <c r="I161" s="38"/>
      <c r="J161" s="46"/>
    </row>
    <row r="162" spans="1:10" x14ac:dyDescent="0.25">
      <c r="B162" s="54" t="s">
        <v>129</v>
      </c>
      <c r="G162" s="38">
        <v>0</v>
      </c>
    </row>
    <row r="163" spans="1:10" x14ac:dyDescent="0.25">
      <c r="C163" s="10"/>
      <c r="E163" s="16"/>
      <c r="G163" s="40">
        <f>SUM(G113:G162)</f>
        <v>41643888.289999999</v>
      </c>
    </row>
    <row r="164" spans="1:10" x14ac:dyDescent="0.25">
      <c r="I164" s="38"/>
      <c r="J164" s="46"/>
    </row>
    <row r="165" spans="1:10" x14ac:dyDescent="0.25">
      <c r="H165" s="24"/>
    </row>
    <row r="166" spans="1:10" x14ac:dyDescent="0.25">
      <c r="H166" s="26"/>
    </row>
    <row r="167" spans="1:10" x14ac:dyDescent="0.25">
      <c r="H167" s="28"/>
    </row>
    <row r="168" spans="1:10" x14ac:dyDescent="0.25">
      <c r="H168" s="24"/>
    </row>
    <row r="169" spans="1:10" x14ac:dyDescent="0.25">
      <c r="A169" s="77"/>
      <c r="B169" s="48" t="s">
        <v>88</v>
      </c>
      <c r="C169" s="16"/>
      <c r="G169" s="5" t="s">
        <v>130</v>
      </c>
      <c r="H169" s="24"/>
    </row>
    <row r="170" spans="1:10" x14ac:dyDescent="0.25">
      <c r="B170" s="54" t="s">
        <v>131</v>
      </c>
      <c r="G170" s="38">
        <v>1136180</v>
      </c>
      <c r="H170" s="24"/>
    </row>
    <row r="171" spans="1:10" x14ac:dyDescent="0.25">
      <c r="B171" s="54" t="s">
        <v>132</v>
      </c>
      <c r="G171" s="38">
        <v>95397.1</v>
      </c>
      <c r="H171" s="24"/>
    </row>
    <row r="172" spans="1:10" x14ac:dyDescent="0.25">
      <c r="B172" s="54" t="s">
        <v>215</v>
      </c>
      <c r="G172" s="38">
        <v>0</v>
      </c>
      <c r="H172" s="24"/>
    </row>
    <row r="173" spans="1:10" x14ac:dyDescent="0.25">
      <c r="B173" s="54" t="s">
        <v>211</v>
      </c>
      <c r="G173" s="38">
        <v>0</v>
      </c>
    </row>
    <row r="174" spans="1:10" x14ac:dyDescent="0.25">
      <c r="B174" s="54" t="s">
        <v>133</v>
      </c>
      <c r="G174" s="38">
        <v>0</v>
      </c>
    </row>
    <row r="175" spans="1:10" x14ac:dyDescent="0.25">
      <c r="B175" s="54" t="s">
        <v>207</v>
      </c>
      <c r="G175" s="38">
        <v>37760</v>
      </c>
      <c r="H175" s="24"/>
    </row>
    <row r="176" spans="1:10" x14ac:dyDescent="0.25">
      <c r="B176" s="54" t="s">
        <v>164</v>
      </c>
      <c r="G176" s="38">
        <v>0</v>
      </c>
      <c r="H176" s="24"/>
    </row>
    <row r="177" spans="2:8" x14ac:dyDescent="0.25">
      <c r="B177" s="54" t="s">
        <v>163</v>
      </c>
      <c r="G177" s="38">
        <v>0</v>
      </c>
      <c r="H177" s="26"/>
    </row>
    <row r="178" spans="2:8" x14ac:dyDescent="0.25">
      <c r="B178" s="54" t="s">
        <v>212</v>
      </c>
      <c r="G178" s="38">
        <v>0</v>
      </c>
      <c r="H178" s="26"/>
    </row>
    <row r="179" spans="2:8" x14ac:dyDescent="0.25">
      <c r="B179" s="54" t="s">
        <v>208</v>
      </c>
      <c r="G179" s="38">
        <v>0</v>
      </c>
      <c r="H179" s="28"/>
    </row>
    <row r="180" spans="2:8" x14ac:dyDescent="0.25">
      <c r="B180" s="54" t="s">
        <v>134</v>
      </c>
      <c r="G180" s="38">
        <v>29138.39</v>
      </c>
      <c r="H180" s="28"/>
    </row>
    <row r="181" spans="2:8" x14ac:dyDescent="0.25">
      <c r="B181" s="54" t="s">
        <v>135</v>
      </c>
      <c r="G181" s="38">
        <v>0</v>
      </c>
      <c r="H181" s="24"/>
    </row>
    <row r="182" spans="2:8" x14ac:dyDescent="0.25">
      <c r="B182" s="54" t="s">
        <v>219</v>
      </c>
      <c r="G182" s="38">
        <v>0</v>
      </c>
      <c r="H182" s="24"/>
    </row>
    <row r="183" spans="2:8" x14ac:dyDescent="0.25">
      <c r="B183" s="54" t="s">
        <v>189</v>
      </c>
      <c r="G183" s="38">
        <v>0</v>
      </c>
      <c r="H183" s="24"/>
    </row>
    <row r="184" spans="2:8" x14ac:dyDescent="0.25">
      <c r="B184" s="54" t="s">
        <v>213</v>
      </c>
      <c r="G184" s="38">
        <v>0</v>
      </c>
      <c r="H184" s="24"/>
    </row>
    <row r="185" spans="2:8" x14ac:dyDescent="0.25">
      <c r="B185" s="54" t="s">
        <v>271</v>
      </c>
      <c r="G185" s="38">
        <v>0</v>
      </c>
      <c r="H185" s="24"/>
    </row>
    <row r="186" spans="2:8" x14ac:dyDescent="0.25">
      <c r="B186" s="54" t="s">
        <v>190</v>
      </c>
      <c r="G186" s="38">
        <v>0</v>
      </c>
      <c r="H186" s="24"/>
    </row>
    <row r="187" spans="2:8" x14ac:dyDescent="0.25">
      <c r="B187" s="54" t="s">
        <v>178</v>
      </c>
      <c r="G187" s="38">
        <v>0.01</v>
      </c>
      <c r="H187" s="24"/>
    </row>
    <row r="188" spans="2:8" x14ac:dyDescent="0.25">
      <c r="B188" s="54" t="s">
        <v>179</v>
      </c>
      <c r="G188" s="38">
        <v>0</v>
      </c>
      <c r="H188" s="24"/>
    </row>
    <row r="189" spans="2:8" x14ac:dyDescent="0.25">
      <c r="B189" s="54" t="s">
        <v>136</v>
      </c>
      <c r="G189" s="38">
        <v>653118.67000000004</v>
      </c>
      <c r="H189" s="24"/>
    </row>
    <row r="190" spans="2:8" x14ac:dyDescent="0.25">
      <c r="B190" s="54" t="s">
        <v>228</v>
      </c>
      <c r="G190" s="38">
        <v>0</v>
      </c>
      <c r="H190" s="24"/>
    </row>
    <row r="191" spans="2:8" x14ac:dyDescent="0.25">
      <c r="B191" s="54" t="s">
        <v>137</v>
      </c>
      <c r="G191" s="38">
        <v>0</v>
      </c>
      <c r="H191" s="24"/>
    </row>
    <row r="192" spans="2:8" x14ac:dyDescent="0.25">
      <c r="B192" s="54" t="s">
        <v>138</v>
      </c>
      <c r="G192" s="38">
        <v>0</v>
      </c>
      <c r="H192" s="24"/>
    </row>
    <row r="193" spans="2:11" x14ac:dyDescent="0.25">
      <c r="B193" s="54" t="s">
        <v>165</v>
      </c>
      <c r="G193" s="38">
        <v>0</v>
      </c>
      <c r="H193" s="24"/>
      <c r="K193" s="63"/>
    </row>
    <row r="194" spans="2:11" x14ac:dyDescent="0.25">
      <c r="B194" s="54" t="s">
        <v>139</v>
      </c>
      <c r="G194" s="38">
        <v>0</v>
      </c>
      <c r="H194" s="24"/>
    </row>
    <row r="195" spans="2:11" x14ac:dyDescent="0.25">
      <c r="B195" s="54" t="s">
        <v>180</v>
      </c>
      <c r="G195" s="38">
        <v>0</v>
      </c>
      <c r="H195" s="24"/>
    </row>
    <row r="196" spans="2:11" x14ac:dyDescent="0.25">
      <c r="B196" s="54" t="s">
        <v>140</v>
      </c>
      <c r="G196" s="38">
        <v>0</v>
      </c>
      <c r="H196" s="24"/>
    </row>
    <row r="197" spans="2:11" x14ac:dyDescent="0.25">
      <c r="B197" s="54" t="s">
        <v>141</v>
      </c>
      <c r="G197" s="38">
        <v>0</v>
      </c>
      <c r="H197" s="24"/>
    </row>
    <row r="198" spans="2:11" x14ac:dyDescent="0.25">
      <c r="B198" s="54" t="s">
        <v>272</v>
      </c>
      <c r="G198" s="38">
        <v>0</v>
      </c>
      <c r="H198" s="24"/>
    </row>
    <row r="199" spans="2:11" x14ac:dyDescent="0.25">
      <c r="B199" s="54" t="s">
        <v>214</v>
      </c>
      <c r="G199" s="38">
        <v>0</v>
      </c>
      <c r="H199" s="26"/>
    </row>
    <row r="200" spans="2:11" x14ac:dyDescent="0.25">
      <c r="B200" s="54" t="s">
        <v>161</v>
      </c>
      <c r="G200" s="38">
        <v>0</v>
      </c>
    </row>
    <row r="201" spans="2:11" x14ac:dyDescent="0.25">
      <c r="B201" s="54" t="s">
        <v>142</v>
      </c>
      <c r="G201" s="38">
        <v>0</v>
      </c>
    </row>
    <row r="202" spans="2:11" x14ac:dyDescent="0.25">
      <c r="B202" s="54" t="s">
        <v>173</v>
      </c>
      <c r="G202" s="38">
        <v>0</v>
      </c>
    </row>
    <row r="203" spans="2:11" x14ac:dyDescent="0.25">
      <c r="B203" s="54" t="s">
        <v>273</v>
      </c>
      <c r="G203" s="38">
        <v>107575</v>
      </c>
    </row>
    <row r="204" spans="2:11" x14ac:dyDescent="0.25">
      <c r="B204" s="54" t="s">
        <v>162</v>
      </c>
      <c r="G204" s="38">
        <v>0</v>
      </c>
    </row>
    <row r="205" spans="2:11" x14ac:dyDescent="0.25">
      <c r="B205" s="54" t="s">
        <v>143</v>
      </c>
      <c r="G205" s="38">
        <v>0</v>
      </c>
    </row>
    <row r="206" spans="2:11" x14ac:dyDescent="0.25">
      <c r="B206" s="24"/>
      <c r="G206" s="40">
        <f>SUM(G170:G205)</f>
        <v>2059169.17</v>
      </c>
      <c r="I206" s="38"/>
      <c r="J206" s="46"/>
    </row>
    <row r="209" spans="1:12" x14ac:dyDescent="0.25">
      <c r="A209" s="77"/>
      <c r="B209" s="48" t="s">
        <v>89</v>
      </c>
      <c r="G209" s="5" t="s">
        <v>144</v>
      </c>
      <c r="J209" s="46"/>
    </row>
    <row r="210" spans="1:12" x14ac:dyDescent="0.25">
      <c r="B210" s="54" t="s">
        <v>145</v>
      </c>
      <c r="G210" s="38">
        <v>3497128894.02</v>
      </c>
      <c r="I210" s="38"/>
      <c r="J210" s="46"/>
    </row>
    <row r="211" spans="1:12" x14ac:dyDescent="0.25">
      <c r="B211" s="54" t="s">
        <v>146</v>
      </c>
      <c r="G211" s="38">
        <f>1283738.21</f>
        <v>1283738.21</v>
      </c>
      <c r="I211" s="38"/>
      <c r="L211" s="76"/>
    </row>
    <row r="212" spans="1:12" x14ac:dyDescent="0.25">
      <c r="B212" s="54" t="s">
        <v>199</v>
      </c>
      <c r="G212" s="38">
        <v>0</v>
      </c>
    </row>
    <row r="213" spans="1:12" x14ac:dyDescent="0.25">
      <c r="B213" s="54" t="s">
        <v>274</v>
      </c>
      <c r="G213" s="38">
        <v>68875</v>
      </c>
    </row>
    <row r="214" spans="1:12" x14ac:dyDescent="0.25">
      <c r="B214" s="54" t="s">
        <v>148</v>
      </c>
      <c r="G214" s="38">
        <v>0</v>
      </c>
    </row>
    <row r="215" spans="1:12" x14ac:dyDescent="0.25">
      <c r="B215" s="54" t="s">
        <v>223</v>
      </c>
      <c r="G215" s="38">
        <v>0</v>
      </c>
    </row>
    <row r="216" spans="1:12" x14ac:dyDescent="0.25">
      <c r="B216" s="54" t="s">
        <v>209</v>
      </c>
      <c r="G216" s="38">
        <v>0</v>
      </c>
    </row>
    <row r="217" spans="1:12" x14ac:dyDescent="0.25">
      <c r="G217" s="40">
        <f>SUM(G210:G216)</f>
        <v>3498481507.23</v>
      </c>
      <c r="I217" s="38"/>
      <c r="J217" s="46"/>
    </row>
    <row r="220" spans="1:12" x14ac:dyDescent="0.25">
      <c r="I220" s="38"/>
    </row>
    <row r="221" spans="1:12" x14ac:dyDescent="0.25">
      <c r="I221" s="38"/>
      <c r="J221" s="46"/>
    </row>
    <row r="226" spans="1:10" x14ac:dyDescent="0.25">
      <c r="A226" s="77"/>
      <c r="B226" s="48" t="s">
        <v>149</v>
      </c>
      <c r="G226" s="5" t="s">
        <v>153</v>
      </c>
      <c r="J226" s="46"/>
    </row>
    <row r="227" spans="1:10" x14ac:dyDescent="0.25">
      <c r="B227" s="54" t="s">
        <v>198</v>
      </c>
      <c r="G227" s="38">
        <v>0</v>
      </c>
    </row>
    <row r="228" spans="1:10" x14ac:dyDescent="0.25">
      <c r="B228" s="54" t="s">
        <v>154</v>
      </c>
      <c r="G228" s="38">
        <v>0</v>
      </c>
    </row>
    <row r="229" spans="1:10" x14ac:dyDescent="0.25">
      <c r="B229" s="54" t="s">
        <v>191</v>
      </c>
      <c r="G229" s="38">
        <v>99499.99</v>
      </c>
    </row>
    <row r="230" spans="1:10" x14ac:dyDescent="0.25">
      <c r="B230" s="54" t="s">
        <v>216</v>
      </c>
      <c r="G230" s="38">
        <v>189999.99</v>
      </c>
    </row>
    <row r="231" spans="1:10" x14ac:dyDescent="0.25">
      <c r="B231" s="64" t="s">
        <v>220</v>
      </c>
      <c r="C231" s="65"/>
      <c r="D231" s="65"/>
      <c r="G231" s="38">
        <v>0</v>
      </c>
    </row>
    <row r="232" spans="1:10" x14ac:dyDescent="0.25">
      <c r="B232" s="64" t="s">
        <v>224</v>
      </c>
      <c r="C232" s="65"/>
      <c r="D232" s="65"/>
      <c r="G232" s="38">
        <v>0</v>
      </c>
    </row>
    <row r="233" spans="1:10" x14ac:dyDescent="0.25">
      <c r="B233" s="64" t="s">
        <v>221</v>
      </c>
      <c r="C233" s="65"/>
      <c r="D233" s="65"/>
      <c r="G233" s="38">
        <v>0</v>
      </c>
    </row>
    <row r="234" spans="1:10" x14ac:dyDescent="0.25">
      <c r="B234" s="54" t="s">
        <v>192</v>
      </c>
      <c r="G234" s="38">
        <v>0</v>
      </c>
    </row>
    <row r="235" spans="1:10" x14ac:dyDescent="0.25">
      <c r="B235" s="54" t="s">
        <v>225</v>
      </c>
      <c r="G235" s="38">
        <v>0</v>
      </c>
    </row>
    <row r="236" spans="1:10" x14ac:dyDescent="0.25">
      <c r="B236" s="54" t="s">
        <v>226</v>
      </c>
      <c r="G236" s="38">
        <v>0</v>
      </c>
    </row>
    <row r="237" spans="1:10" x14ac:dyDescent="0.25">
      <c r="B237" s="54" t="s">
        <v>193</v>
      </c>
      <c r="G237" s="38">
        <v>0</v>
      </c>
    </row>
    <row r="238" spans="1:10" x14ac:dyDescent="0.25">
      <c r="B238" s="54" t="s">
        <v>194</v>
      </c>
      <c r="G238" s="38">
        <v>0</v>
      </c>
    </row>
    <row r="239" spans="1:10" x14ac:dyDescent="0.25">
      <c r="B239" s="54" t="s">
        <v>195</v>
      </c>
      <c r="G239" s="38">
        <v>155000</v>
      </c>
    </row>
    <row r="240" spans="1:10" x14ac:dyDescent="0.25">
      <c r="B240" s="54" t="s">
        <v>227</v>
      </c>
      <c r="G240" s="38">
        <v>0</v>
      </c>
    </row>
    <row r="241" spans="1:10" x14ac:dyDescent="0.25">
      <c r="B241" s="54" t="s">
        <v>196</v>
      </c>
      <c r="G241" s="38">
        <v>0</v>
      </c>
    </row>
    <row r="242" spans="1:10" x14ac:dyDescent="0.25">
      <c r="B242" s="54" t="s">
        <v>197</v>
      </c>
      <c r="G242" s="38">
        <v>0</v>
      </c>
    </row>
    <row r="243" spans="1:10" x14ac:dyDescent="0.25">
      <c r="B243" s="54" t="s">
        <v>217</v>
      </c>
      <c r="G243" s="38">
        <v>0</v>
      </c>
    </row>
    <row r="244" spans="1:10" x14ac:dyDescent="0.25">
      <c r="B244" s="54" t="s">
        <v>155</v>
      </c>
      <c r="G244" s="38">
        <v>0</v>
      </c>
    </row>
    <row r="245" spans="1:10" x14ac:dyDescent="0.25">
      <c r="B245" s="54" t="s">
        <v>204</v>
      </c>
      <c r="G245" s="38">
        <v>0</v>
      </c>
    </row>
    <row r="246" spans="1:10" x14ac:dyDescent="0.25">
      <c r="B246" s="54" t="s">
        <v>218</v>
      </c>
      <c r="G246" s="38">
        <v>0</v>
      </c>
    </row>
    <row r="247" spans="1:10" x14ac:dyDescent="0.25">
      <c r="G247" s="40">
        <f>SUM(G227:G246)</f>
        <v>444499.98</v>
      </c>
      <c r="I247" s="38"/>
      <c r="J247" s="46"/>
    </row>
    <row r="250" spans="1:10" x14ac:dyDescent="0.25">
      <c r="A250" s="79"/>
      <c r="B250" s="48" t="s">
        <v>151</v>
      </c>
      <c r="G250" s="5" t="s">
        <v>156</v>
      </c>
    </row>
    <row r="251" spans="1:10" x14ac:dyDescent="0.25">
      <c r="A251" s="49"/>
      <c r="B251" s="54" t="s">
        <v>157</v>
      </c>
      <c r="G251" s="38">
        <v>3013533.68</v>
      </c>
    </row>
    <row r="252" spans="1:10" x14ac:dyDescent="0.25">
      <c r="G252" s="40">
        <f>SUM(G251:G251)</f>
        <v>3013533.68</v>
      </c>
      <c r="I252" s="38"/>
      <c r="J252" s="46"/>
    </row>
    <row r="253" spans="1:10" x14ac:dyDescent="0.25">
      <c r="I253" s="38"/>
      <c r="J253" s="46"/>
    </row>
    <row r="254" spans="1:10" x14ac:dyDescent="0.25">
      <c r="I254" s="38"/>
      <c r="J254" s="46"/>
    </row>
    <row r="255" spans="1:10" x14ac:dyDescent="0.25">
      <c r="I255" s="38"/>
      <c r="J255" s="46"/>
    </row>
    <row r="256" spans="1:10" x14ac:dyDescent="0.25">
      <c r="I256" s="38"/>
      <c r="J256" s="46"/>
    </row>
    <row r="257" spans="1:10" x14ac:dyDescent="0.25">
      <c r="I257" s="38"/>
      <c r="J257" s="46"/>
    </row>
    <row r="258" spans="1:10" x14ac:dyDescent="0.25">
      <c r="I258" s="38"/>
      <c r="J258" s="46"/>
    </row>
    <row r="259" spans="1:10" x14ac:dyDescent="0.25">
      <c r="I259" s="38"/>
      <c r="J259" s="46"/>
    </row>
    <row r="260" spans="1:10" x14ac:dyDescent="0.25">
      <c r="G260" s="53"/>
      <c r="I260" s="38"/>
      <c r="J260" s="46"/>
    </row>
    <row r="262" spans="1:10" x14ac:dyDescent="0.25">
      <c r="A262" s="33" t="s">
        <v>253</v>
      </c>
      <c r="B262" s="33"/>
      <c r="F262" s="2"/>
      <c r="G262" s="33" t="s">
        <v>222</v>
      </c>
    </row>
    <row r="263" spans="1:10" x14ac:dyDescent="0.25">
      <c r="A263" s="30" t="s">
        <v>25</v>
      </c>
      <c r="B263" s="30"/>
      <c r="G263" s="72" t="s">
        <v>252</v>
      </c>
    </row>
    <row r="267" spans="1:10" x14ac:dyDescent="0.25">
      <c r="I267" s="23"/>
    </row>
    <row r="268" spans="1:10" x14ac:dyDescent="0.25">
      <c r="A268" s="81" t="s">
        <v>167</v>
      </c>
      <c r="B268" s="81"/>
      <c r="C268" s="81"/>
      <c r="D268" s="81"/>
      <c r="E268" s="81"/>
      <c r="F268" s="81"/>
      <c r="G268" s="81"/>
      <c r="H268" s="81"/>
      <c r="I268" s="23"/>
    </row>
    <row r="269" spans="1:10" x14ac:dyDescent="0.25">
      <c r="A269" s="80" t="s">
        <v>200</v>
      </c>
      <c r="B269" s="80"/>
      <c r="C269" s="80"/>
      <c r="D269" s="80"/>
      <c r="E269" s="80"/>
      <c r="F269" s="80"/>
      <c r="G269" s="80"/>
      <c r="H269" s="80"/>
    </row>
    <row r="270" spans="1:10" x14ac:dyDescent="0.25">
      <c r="D270" s="20"/>
      <c r="F270" s="18"/>
      <c r="I270" s="2"/>
    </row>
    <row r="271" spans="1:10" x14ac:dyDescent="0.25">
      <c r="B271" s="21"/>
      <c r="C271" s="21"/>
      <c r="D271" s="20"/>
      <c r="F271" s="23"/>
      <c r="H271" s="2"/>
      <c r="I271" s="2"/>
    </row>
    <row r="272" spans="1:10" x14ac:dyDescent="0.25">
      <c r="B272" s="73"/>
      <c r="C272" s="73"/>
      <c r="D272" s="73"/>
      <c r="E272" s="73"/>
      <c r="F272" s="73"/>
      <c r="G272" s="73"/>
      <c r="H272" s="73"/>
      <c r="I272" s="73"/>
    </row>
    <row r="273" spans="2:9" x14ac:dyDescent="0.25">
      <c r="B273" s="74"/>
      <c r="C273" s="74"/>
      <c r="D273" s="74"/>
      <c r="E273" s="74"/>
      <c r="F273" s="74"/>
      <c r="G273" s="74"/>
      <c r="H273" s="74"/>
      <c r="I273" s="74"/>
    </row>
  </sheetData>
  <mergeCells count="5">
    <mergeCell ref="A268:H268"/>
    <mergeCell ref="A269:H269"/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Estado Cambio del Patrimonio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2025-04-10T19:16:00Z</cp:lastPrinted>
  <dcterms:created xsi:type="dcterms:W3CDTF">2023-03-31T14:59:57Z</dcterms:created>
  <dcterms:modified xsi:type="dcterms:W3CDTF">2025-04-10T23:06:59Z</dcterms:modified>
</cp:coreProperties>
</file>