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Abril 2024\"/>
    </mc:Choice>
  </mc:AlternateContent>
  <bookViews>
    <workbookView xWindow="0" yWindow="0" windowWidth="9585" windowHeight="6045"/>
  </bookViews>
  <sheets>
    <sheet name="Ejecucion Mens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I10" i="1"/>
  <c r="H10" i="1"/>
  <c r="J173" i="1"/>
  <c r="J148" i="1"/>
  <c r="J58" i="1"/>
  <c r="J44" i="1"/>
  <c r="J43" i="1"/>
  <c r="J36" i="1"/>
  <c r="J35" i="1"/>
  <c r="J31" i="1"/>
  <c r="J28" i="1"/>
  <c r="J27" i="1"/>
  <c r="J26" i="1"/>
  <c r="J21" i="1"/>
  <c r="J23" i="1"/>
  <c r="J11" i="1"/>
  <c r="J12" i="1"/>
  <c r="J13" i="1"/>
  <c r="J14" i="1"/>
  <c r="J15" i="1"/>
  <c r="J17" i="1"/>
  <c r="J16" i="1"/>
  <c r="J20" i="1"/>
  <c r="J19" i="1"/>
  <c r="J18" i="1"/>
  <c r="J22" i="1"/>
  <c r="J24" i="1"/>
  <c r="J25" i="1"/>
  <c r="J29" i="1"/>
  <c r="J30" i="1"/>
  <c r="J32" i="1"/>
  <c r="J33" i="1"/>
  <c r="J34" i="1"/>
  <c r="J37" i="1"/>
  <c r="J38" i="1"/>
  <c r="J39" i="1"/>
  <c r="J40" i="1"/>
  <c r="J41" i="1"/>
  <c r="J42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10" i="1" l="1"/>
  <c r="F62" i="1"/>
  <c r="F59" i="1"/>
  <c r="F56" i="1"/>
  <c r="F54" i="1"/>
  <c r="F52" i="1"/>
  <c r="F50" i="1"/>
  <c r="F48" i="1"/>
  <c r="F46" i="1"/>
  <c r="F43" i="1"/>
  <c r="H191" i="1"/>
  <c r="I248" i="1"/>
  <c r="I246" i="1"/>
  <c r="I242" i="1"/>
  <c r="I240" i="1"/>
  <c r="I238" i="1"/>
  <c r="I236" i="1"/>
  <c r="I234" i="1"/>
  <c r="I232" i="1"/>
  <c r="I230" i="1"/>
  <c r="I228" i="1"/>
  <c r="I226" i="1"/>
  <c r="I223" i="1"/>
  <c r="I221" i="1"/>
  <c r="I219" i="1"/>
  <c r="I217" i="1"/>
  <c r="I215" i="1"/>
  <c r="I213" i="1"/>
  <c r="I211" i="1"/>
  <c r="I209" i="1"/>
  <c r="I207" i="1"/>
  <c r="I205" i="1"/>
  <c r="I203" i="1"/>
  <c r="I201" i="1"/>
  <c r="I199" i="1"/>
  <c r="I197" i="1"/>
  <c r="I195" i="1"/>
  <c r="I193" i="1"/>
  <c r="I252" i="1"/>
  <c r="I250" i="1"/>
  <c r="I244" i="1"/>
  <c r="I191" i="1"/>
  <c r="I189" i="1"/>
  <c r="I187" i="1"/>
  <c r="I185" i="1"/>
  <c r="H185" i="1"/>
  <c r="G185" i="1"/>
  <c r="F185" i="1"/>
  <c r="I183" i="1"/>
  <c r="I181" i="1"/>
  <c r="I176" i="1"/>
  <c r="I173" i="1"/>
  <c r="I171" i="1"/>
  <c r="I169" i="1"/>
  <c r="I167" i="1"/>
  <c r="I165" i="1"/>
  <c r="I162" i="1"/>
  <c r="I159" i="1"/>
  <c r="I154" i="1"/>
  <c r="F148" i="1"/>
  <c r="G148" i="1"/>
  <c r="H148" i="1"/>
  <c r="I148" i="1"/>
  <c r="H145" i="1"/>
  <c r="I145" i="1"/>
  <c r="I142" i="1"/>
  <c r="H142" i="1"/>
  <c r="G142" i="1"/>
  <c r="F142" i="1"/>
  <c r="I139" i="1"/>
  <c r="I135" i="1"/>
  <c r="I133" i="1"/>
  <c r="I131" i="1"/>
  <c r="I129" i="1"/>
  <c r="I125" i="1"/>
  <c r="I123" i="1"/>
  <c r="I127" i="1"/>
  <c r="I119" i="1"/>
  <c r="I117" i="1"/>
  <c r="I115" i="1"/>
  <c r="I113" i="1"/>
  <c r="H121" i="1"/>
  <c r="I121" i="1"/>
  <c r="I111" i="1"/>
  <c r="I108" i="1"/>
  <c r="I106" i="1"/>
  <c r="I103" i="1"/>
  <c r="G99" i="1"/>
  <c r="F99" i="1"/>
  <c r="I99" i="1"/>
  <c r="I101" i="1"/>
  <c r="I93" i="1"/>
  <c r="I88" i="1"/>
  <c r="I91" i="1"/>
  <c r="I86" i="1"/>
  <c r="I84" i="1"/>
  <c r="I77" i="1"/>
  <c r="I74" i="1"/>
  <c r="H74" i="1"/>
  <c r="G74" i="1"/>
  <c r="F74" i="1"/>
  <c r="I72" i="1"/>
  <c r="H72" i="1"/>
  <c r="G72" i="1"/>
  <c r="F72" i="1"/>
  <c r="I70" i="1"/>
  <c r="I68" i="1"/>
  <c r="F68" i="1"/>
  <c r="I66" i="1"/>
  <c r="H66" i="1"/>
  <c r="G66" i="1"/>
  <c r="F66" i="1"/>
  <c r="I64" i="1"/>
  <c r="I62" i="1"/>
  <c r="I59" i="1"/>
  <c r="G56" i="1"/>
  <c r="I56" i="1"/>
  <c r="I54" i="1"/>
  <c r="I52" i="1"/>
  <c r="I50" i="1"/>
  <c r="I48" i="1"/>
  <c r="I46" i="1"/>
  <c r="I43" i="1"/>
  <c r="G41" i="1"/>
  <c r="I41" i="1"/>
  <c r="H41" i="1"/>
  <c r="I39" i="1"/>
  <c r="I37" i="1"/>
  <c r="I35" i="1"/>
  <c r="I33" i="1"/>
  <c r="I31" i="1"/>
  <c r="I29" i="1"/>
  <c r="I27" i="1"/>
  <c r="I21" i="1"/>
  <c r="I18" i="1"/>
  <c r="I16" i="1"/>
  <c r="I13" i="1"/>
  <c r="I11" i="1"/>
  <c r="D10" i="1" l="1"/>
  <c r="C10" i="1"/>
  <c r="D195" i="1"/>
  <c r="E185" i="1"/>
  <c r="D185" i="1"/>
  <c r="C185" i="1"/>
  <c r="E74" i="1" l="1"/>
  <c r="D35" i="1"/>
  <c r="G187" i="1" l="1"/>
  <c r="G183" i="1"/>
  <c r="G181" i="1"/>
  <c r="F181" i="1"/>
  <c r="G176" i="1"/>
  <c r="F176" i="1"/>
  <c r="G173" i="1"/>
  <c r="H252" i="1"/>
  <c r="H250" i="1"/>
  <c r="H248" i="1"/>
  <c r="H246" i="1"/>
  <c r="H242" i="1"/>
  <c r="H240" i="1"/>
  <c r="H238" i="1"/>
  <c r="H236" i="1"/>
  <c r="H234" i="1"/>
  <c r="H232" i="1"/>
  <c r="H230" i="1"/>
  <c r="H228" i="1"/>
  <c r="H226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69" i="1"/>
  <c r="H167" i="1"/>
  <c r="H165" i="1"/>
  <c r="H162" i="1"/>
  <c r="H154" i="1"/>
  <c r="H125" i="1"/>
  <c r="H123" i="1"/>
  <c r="H119" i="1"/>
  <c r="H117" i="1"/>
  <c r="H115" i="1"/>
  <c r="H113" i="1"/>
  <c r="H108" i="1"/>
  <c r="H244" i="1"/>
  <c r="H189" i="1"/>
  <c r="H187" i="1"/>
  <c r="H183" i="1"/>
  <c r="H181" i="1"/>
  <c r="H176" i="1"/>
  <c r="H173" i="1"/>
  <c r="H171" i="1"/>
  <c r="H159" i="1"/>
  <c r="H139" i="1"/>
  <c r="H135" i="1"/>
  <c r="H133" i="1"/>
  <c r="H131" i="1"/>
  <c r="H129" i="1"/>
  <c r="H127" i="1"/>
  <c r="H111" i="1"/>
  <c r="H106" i="1"/>
  <c r="H103" i="1"/>
  <c r="H101" i="1"/>
  <c r="H99" i="1"/>
  <c r="H91" i="1"/>
  <c r="H88" i="1"/>
  <c r="H86" i="1"/>
  <c r="H84" i="1"/>
  <c r="H93" i="1"/>
  <c r="H77" i="1"/>
  <c r="H68" i="1"/>
  <c r="H70" i="1"/>
  <c r="H64" i="1"/>
  <c r="H62" i="1"/>
  <c r="H59" i="1"/>
  <c r="H56" i="1"/>
  <c r="H54" i="1"/>
  <c r="H52" i="1"/>
  <c r="H50" i="1"/>
  <c r="H48" i="1"/>
  <c r="H46" i="1"/>
  <c r="H43" i="1"/>
  <c r="H39" i="1"/>
  <c r="H37" i="1"/>
  <c r="H35" i="1"/>
  <c r="H33" i="1"/>
  <c r="H31" i="1"/>
  <c r="H29" i="1"/>
  <c r="H27" i="1"/>
  <c r="H21" i="1"/>
  <c r="H18" i="1"/>
  <c r="H16" i="1"/>
  <c r="H13" i="1"/>
  <c r="H11" i="1"/>
  <c r="F252" i="1" l="1"/>
  <c r="G252" i="1"/>
  <c r="G251" i="1" s="1"/>
  <c r="F251" i="1"/>
  <c r="G249" i="1"/>
  <c r="F249" i="1"/>
  <c r="G247" i="1"/>
  <c r="F247" i="1"/>
  <c r="G245" i="1"/>
  <c r="F245" i="1"/>
  <c r="G243" i="1"/>
  <c r="F243" i="1"/>
  <c r="G241" i="1"/>
  <c r="F241" i="1"/>
  <c r="F239" i="1"/>
  <c r="G237" i="1"/>
  <c r="F237" i="1"/>
  <c r="G235" i="1"/>
  <c r="F235" i="1"/>
  <c r="G233" i="1"/>
  <c r="F233" i="1"/>
  <c r="G231" i="1"/>
  <c r="F231" i="1"/>
  <c r="G229" i="1"/>
  <c r="F229" i="1"/>
  <c r="G227" i="1"/>
  <c r="F227" i="1"/>
  <c r="G225" i="1"/>
  <c r="F225" i="1"/>
  <c r="G222" i="1"/>
  <c r="F222" i="1"/>
  <c r="G220" i="1"/>
  <c r="F220" i="1"/>
  <c r="G218" i="1"/>
  <c r="F218" i="1"/>
  <c r="G216" i="1"/>
  <c r="F216" i="1"/>
  <c r="G214" i="1"/>
  <c r="F214" i="1"/>
  <c r="G212" i="1"/>
  <c r="F212" i="1"/>
  <c r="G210" i="1"/>
  <c r="F210" i="1"/>
  <c r="G208" i="1"/>
  <c r="F208" i="1"/>
  <c r="G206" i="1"/>
  <c r="F206" i="1"/>
  <c r="G204" i="1"/>
  <c r="F204" i="1"/>
  <c r="G202" i="1"/>
  <c r="F202" i="1"/>
  <c r="G200" i="1"/>
  <c r="F200" i="1"/>
  <c r="G198" i="1"/>
  <c r="F198" i="1"/>
  <c r="G196" i="1"/>
  <c r="F196" i="1"/>
  <c r="G194" i="1"/>
  <c r="F194" i="1"/>
  <c r="G192" i="1"/>
  <c r="F192" i="1"/>
  <c r="G190" i="1"/>
  <c r="F190" i="1"/>
  <c r="F188" i="1"/>
  <c r="F184" i="1"/>
  <c r="F175" i="1"/>
  <c r="G172" i="1"/>
  <c r="F172" i="1"/>
  <c r="G170" i="1"/>
  <c r="F170" i="1"/>
  <c r="G168" i="1"/>
  <c r="F168" i="1"/>
  <c r="G166" i="1"/>
  <c r="F166" i="1"/>
  <c r="G164" i="1"/>
  <c r="F164" i="1"/>
  <c r="G161" i="1"/>
  <c r="F161" i="1"/>
  <c r="G159" i="1"/>
  <c r="F159" i="1"/>
  <c r="G154" i="1"/>
  <c r="F154" i="1"/>
  <c r="G145" i="1"/>
  <c r="F145" i="1"/>
  <c r="G139" i="1"/>
  <c r="F139" i="1"/>
  <c r="G135" i="1"/>
  <c r="F135" i="1"/>
  <c r="G133" i="1"/>
  <c r="F133" i="1"/>
  <c r="G131" i="1"/>
  <c r="F131" i="1"/>
  <c r="G129" i="1"/>
  <c r="F129" i="1"/>
  <c r="G127" i="1"/>
  <c r="F127" i="1"/>
  <c r="G125" i="1"/>
  <c r="F125" i="1"/>
  <c r="G123" i="1"/>
  <c r="F123" i="1"/>
  <c r="G121" i="1"/>
  <c r="F121" i="1"/>
  <c r="G119" i="1"/>
  <c r="F119" i="1"/>
  <c r="G117" i="1"/>
  <c r="F117" i="1"/>
  <c r="G115" i="1"/>
  <c r="F115" i="1"/>
  <c r="G113" i="1"/>
  <c r="F113" i="1"/>
  <c r="G111" i="1"/>
  <c r="F111" i="1"/>
  <c r="G108" i="1"/>
  <c r="F108" i="1"/>
  <c r="G106" i="1"/>
  <c r="F106" i="1"/>
  <c r="G103" i="1"/>
  <c r="F103" i="1"/>
  <c r="G101" i="1"/>
  <c r="F101" i="1"/>
  <c r="G93" i="1"/>
  <c r="F93" i="1"/>
  <c r="G91" i="1"/>
  <c r="F91" i="1"/>
  <c r="G88" i="1"/>
  <c r="F88" i="1"/>
  <c r="G86" i="1"/>
  <c r="F86" i="1"/>
  <c r="G84" i="1"/>
  <c r="F84" i="1"/>
  <c r="G77" i="1"/>
  <c r="F77" i="1"/>
  <c r="G70" i="1"/>
  <c r="F70" i="1"/>
  <c r="G68" i="1"/>
  <c r="G64" i="1"/>
  <c r="F64" i="1"/>
  <c r="G62" i="1"/>
  <c r="G59" i="1"/>
  <c r="G54" i="1"/>
  <c r="G52" i="1"/>
  <c r="G50" i="1"/>
  <c r="G48" i="1"/>
  <c r="G46" i="1"/>
  <c r="G43" i="1"/>
  <c r="F41" i="1"/>
  <c r="G39" i="1"/>
  <c r="F39" i="1"/>
  <c r="G37" i="1"/>
  <c r="F37" i="1"/>
  <c r="G35" i="1"/>
  <c r="F35" i="1"/>
  <c r="G33" i="1"/>
  <c r="F33" i="1"/>
  <c r="G31" i="1"/>
  <c r="F31" i="1"/>
  <c r="G29" i="1"/>
  <c r="F29" i="1"/>
  <c r="G27" i="1"/>
  <c r="F27" i="1"/>
  <c r="G21" i="1"/>
  <c r="F21" i="1"/>
  <c r="G18" i="1"/>
  <c r="F18" i="1"/>
  <c r="G16" i="1"/>
  <c r="F16" i="1"/>
  <c r="G13" i="1"/>
  <c r="F13" i="1"/>
  <c r="G11" i="1"/>
  <c r="F11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7" i="1"/>
  <c r="D193" i="1"/>
  <c r="D191" i="1"/>
  <c r="D189" i="1"/>
  <c r="D187" i="1"/>
  <c r="D183" i="1"/>
  <c r="D181" i="1"/>
  <c r="D176" i="1"/>
  <c r="D173" i="1"/>
  <c r="D171" i="1"/>
  <c r="D169" i="1"/>
  <c r="D167" i="1"/>
  <c r="D165" i="1"/>
  <c r="D162" i="1"/>
  <c r="D159" i="1"/>
  <c r="D154" i="1"/>
  <c r="D148" i="1"/>
  <c r="D145" i="1"/>
  <c r="D142" i="1"/>
  <c r="D139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8" i="1"/>
  <c r="D106" i="1"/>
  <c r="D105" i="1"/>
  <c r="D101" i="1"/>
  <c r="D99" i="1"/>
  <c r="D93" i="1"/>
  <c r="D91" i="1"/>
  <c r="D88" i="1"/>
  <c r="D86" i="1"/>
  <c r="D84" i="1"/>
  <c r="D77" i="1"/>
  <c r="D74" i="1"/>
  <c r="D72" i="1"/>
  <c r="D70" i="1"/>
  <c r="D68" i="1"/>
  <c r="D66" i="1"/>
  <c r="D64" i="1"/>
  <c r="D62" i="1"/>
  <c r="D59" i="1"/>
  <c r="D56" i="1"/>
  <c r="D54" i="1"/>
  <c r="D52" i="1"/>
  <c r="D50" i="1"/>
  <c r="D48" i="1"/>
  <c r="D46" i="1"/>
  <c r="D43" i="1"/>
  <c r="D41" i="1"/>
  <c r="D39" i="1"/>
  <c r="D37" i="1"/>
  <c r="D33" i="1"/>
  <c r="D31" i="1"/>
  <c r="D29" i="1"/>
  <c r="D27" i="1"/>
  <c r="D21" i="1"/>
  <c r="D18" i="1"/>
  <c r="D16" i="1"/>
  <c r="D13" i="1"/>
  <c r="D11" i="1"/>
  <c r="F10" i="1" l="1"/>
  <c r="G10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3" i="1"/>
  <c r="E181" i="1"/>
  <c r="E176" i="1"/>
  <c r="E173" i="1"/>
  <c r="E171" i="1"/>
  <c r="E169" i="1"/>
  <c r="E167" i="1"/>
  <c r="E165" i="1"/>
  <c r="E162" i="1"/>
  <c r="E159" i="1"/>
  <c r="E154" i="1"/>
  <c r="E148" i="1"/>
  <c r="E145" i="1"/>
  <c r="E142" i="1"/>
  <c r="E139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8" i="1"/>
  <c r="E106" i="1"/>
  <c r="E103" i="1"/>
  <c r="E101" i="1"/>
  <c r="E99" i="1"/>
  <c r="E93" i="1"/>
  <c r="E91" i="1"/>
  <c r="E88" i="1"/>
  <c r="E86" i="1"/>
  <c r="E84" i="1"/>
  <c r="E77" i="1"/>
  <c r="E72" i="1"/>
  <c r="E70" i="1"/>
  <c r="E68" i="1"/>
  <c r="E66" i="1"/>
  <c r="E64" i="1"/>
  <c r="E62" i="1"/>
  <c r="E59" i="1"/>
  <c r="E56" i="1"/>
  <c r="E54" i="1"/>
  <c r="E52" i="1"/>
  <c r="E50" i="1"/>
  <c r="E48" i="1"/>
  <c r="E46" i="1"/>
  <c r="E43" i="1"/>
  <c r="E41" i="1"/>
  <c r="E39" i="1"/>
  <c r="E37" i="1"/>
  <c r="E35" i="1"/>
  <c r="E33" i="1"/>
  <c r="E31" i="1"/>
  <c r="E29" i="1"/>
  <c r="E27" i="1"/>
  <c r="E21" i="1"/>
  <c r="E18" i="1"/>
  <c r="E16" i="1"/>
  <c r="E13" i="1"/>
  <c r="E11" i="1"/>
  <c r="C205" i="1"/>
  <c r="C159" i="1"/>
</calcChain>
</file>

<file path=xl/sharedStrings.xml><?xml version="1.0" encoding="utf-8"?>
<sst xmlns="http://schemas.openxmlformats.org/spreadsheetml/2006/main" count="510" uniqueCount="445">
  <si>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</si>
  <si>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</si>
  <si>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</si>
  <si>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</si>
  <si>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</si>
  <si>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</si>
  <si>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</si>
  <si>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</si>
  <si>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</si>
  <si>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</si>
  <si>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</si>
  <si>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</si>
  <si>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</si>
  <si>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</si>
  <si>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</si>
  <si>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</si>
  <si>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</si>
  <si>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</si>
  <si>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</si>
  <si>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</si>
  <si>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</si>
  <si>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</si>
  <si>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</si>
  <si>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</si>
  <si>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</si>
  <si>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</si>
  <si>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</si>
  <si>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</si>
  <si>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</si>
  <si>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</si>
  <si>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</si>
  <si>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</si>
  <si>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</si>
  <si>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</si>
  <si>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</si>
  <si>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</si>
  <si>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</si>
  <si>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</si>
  <si>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</si>
  <si>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</si>
  <si>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</si>
  <si>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</si>
  <si>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</si>
  <si>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</si>
  <si>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</si>
  <si>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</si>
  <si>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</si>
  <si>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</si>
  <si>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</si>
  <si>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</si>
  <si>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</si>
  <si>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</si>
  <si>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</si>
  <si>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</si>
  <si>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</si>
  <si>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</si>
  <si>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</si>
  <si>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</si>
  <si>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</si>
  <si>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</si>
  <si>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</si>
  <si>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</si>
  <si>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</si>
  <si>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</si>
  <si>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</si>
  <si>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</si>
  <si>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</si>
  <si>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</si>
  <si>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</si>
  <si>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</si>
  <si>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</si>
  <si>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</si>
  <si>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</si>
  <si>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</si>
  <si>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</si>
  <si>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</si>
  <si>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</si>
  <si>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</si>
  <si>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</si>
  <si>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</si>
  <si>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</si>
  <si>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</si>
  <si>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</si>
  <si>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</si>
  <si>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</si>
  <si>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</si>
  <si>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</si>
  <si>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</si>
  <si>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</si>
  <si>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</si>
  <si>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</si>
  <si>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</si>
  <si>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</si>
  <si>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</si>
  <si>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</si>
  <si>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</si>
  <si>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</si>
  <si>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</si>
  <si>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</si>
  <si>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</si>
  <si>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</si>
  <si>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</si>
  <si>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</si>
  <si>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</si>
  <si>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</si>
  <si>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</si>
  <si>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</si>
  <si>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</si>
  <si>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</si>
  <si>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</si>
  <si>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</si>
  <si>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</si>
  <si>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</si>
  <si>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</si>
  <si>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</si>
  <si>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</si>
  <si>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</si>
  <si>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</si>
  <si>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</si>
  <si>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</si>
  <si>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</si>
  <si>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</si>
  <si>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</si>
  <si>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</si>
  <si>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</si>
  <si>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</si>
  <si>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</si>
  <si>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</si>
  <si>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</si>
  <si>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</si>
  <si>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</si>
  <si>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</si>
  <si>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</si>
  <si>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</si>
  <si>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</si>
  <si>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</si>
  <si>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</si>
  <si>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</si>
  <si>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</si>
  <si>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</si>
  <si>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</si>
  <si>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</si>
  <si>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</si>
  <si>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</si>
  <si>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</si>
  <si>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</si>
  <si>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</si>
  <si>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</si>
  <si>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</si>
  <si>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</si>
  <si>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</si>
  <si>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</si>
  <si>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</si>
  <si>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</si>
  <si>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</si>
  <si>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</si>
  <si>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</si>
  <si>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</si>
  <si>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</si>
  <si>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</si>
  <si>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</si>
  <si>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</si>
  <si>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</si>
  <si>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</si>
  <si>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</si>
  <si>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</si>
  <si>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</si>
  <si>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</si>
  <si>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</si>
  <si>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</si>
  <si>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</si>
  <si>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</si>
  <si>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</si>
  <si>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</si>
  <si>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</si>
  <si>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</si>
  <si>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</si>
  <si>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</si>
  <si>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</si>
  <si>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</si>
  <si>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</si>
  <si>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</si>
  <si>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</si>
  <si>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</si>
  <si>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</si>
  <si>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</si>
  <si>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</si>
  <si>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</si>
  <si>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</si>
  <si>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</si>
  <si>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</si>
  <si>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</si>
  <si>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</si>
  <si>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</si>
  <si>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</si>
  <si>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</si>
  <si>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</si>
  <si>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</si>
  <si>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</si>
  <si>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</si>
  <si>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</si>
  <si>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</si>
  <si>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</si>
  <si>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</si>
  <si>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</si>
  <si>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</si>
  <si>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</si>
  <si>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</si>
  <si>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</si>
  <si>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</si>
  <si>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</si>
  <si>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</si>
  <si>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</si>
  <si>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</si>
  <si>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</si>
  <si>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</si>
  <si>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</si>
  <si>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</si>
  <si>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</si>
  <si>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</si>
  <si>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</si>
  <si>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</si>
  <si>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</si>
  <si>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</si>
  <si>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</si>
  <si>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</si>
  <si>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</si>
  <si>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</si>
  <si>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</si>
  <si>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</si>
  <si>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</si>
  <si>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</si>
  <si>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</si>
  <si>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</si>
  <si>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</si>
  <si>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</si>
  <si>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</si>
  <si>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</si>
  <si>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</si>
  <si>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</si>
  <si>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</si>
  <si>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</si>
  <si>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</si>
  <si>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</si>
  <si>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</si>
  <si>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</si>
  <si>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</si>
  <si>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</si>
  <si>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</si>
  <si>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</si>
  <si>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</si>
  <si>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</si>
  <si>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</si>
  <si>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</si>
  <si>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</si>
  <si>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</si>
  <si>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</si>
  <si>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</si>
  <si>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</si>
  <si>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</si>
  <si>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</si>
  <si>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</si>
  <si>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</si>
  <si>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</si>
  <si>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</si>
  <si>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</si>
  <si>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</si>
  <si>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</si>
  <si>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</si>
  <si>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</si>
  <si>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</si>
  <si>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</si>
  <si>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</si>
  <si>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</si>
  <si>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</si>
  <si>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</si>
  <si>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</si>
  <si>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</si>
  <si>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</si>
  <si>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</si>
  <si>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</si>
  <si>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</si>
  <si>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</si>
  <si>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</si>
  <si>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</si>
  <si>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</si>
  <si>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</si>
  <si>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</si>
  <si>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</si>
  <si>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</si>
  <si>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</si>
  <si>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</si>
  <si>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</si>
  <si>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</si>
  <si>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</si>
  <si>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</si>
  <si>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</si>
  <si>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</si>
  <si>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</si>
  <si>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</si>
  <si>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</si>
  <si>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</si>
  <si>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</si>
  <si>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</si>
  <si>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</si>
  <si>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</si>
  <si>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</si>
  <si>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</si>
  <si>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</si>
  <si>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</si>
  <si>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</si>
  <si>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</si>
  <si>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</si>
  <si>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</si>
  <si>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</si>
  <si>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</si>
  <si>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</si>
  <si>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</si>
  <si>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</si>
  <si>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</si>
  <si>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</si>
  <si>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</si>
  <si>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</si>
  <si>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</si>
  <si>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</si>
  <si>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</si>
  <si>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</si>
  <si>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</si>
  <si>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</si>
  <si>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</si>
  <si>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</si>
  <si>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</si>
  <si>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</si>
  <si>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</si>
  <si>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</si>
  <si>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</si>
  <si>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</si>
  <si>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</si>
  <si>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</si>
  <si>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</si>
  <si>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</si>
  <si>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</si>
  <si>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</si>
  <si>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</si>
  <si>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</si>
  <si>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</si>
  <si>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</si>
  <si>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</si>
  <si>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</si>
  <si>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</si>
  <si>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</si>
  <si>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</si>
  <si>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</si>
  <si>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</si>
  <si>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</si>
  <si>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</si>
  <si>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</si>
  <si>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</si>
  <si>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</si>
  <si>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</si>
  <si>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</si>
  <si>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</si>
  <si>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</si>
  <si>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</si>
  <si>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</si>
  <si>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</si>
  <si>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</si>
  <si>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</si>
  <si>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</si>
  <si>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</si>
  <si>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</si>
  <si>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</si>
  <si>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</si>
  <si>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</si>
  <si>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</si>
  <si>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</si>
  <si>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</si>
  <si>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</si>
  <si>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</si>
  <si>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</si>
  <si>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</si>
  <si>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</si>
  <si>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</si>
  <si>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</si>
  <si>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</si>
  <si>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</si>
  <si>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</si>
  <si>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</si>
  <si>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</si>
  <si>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</si>
  <si>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</si>
  <si>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</si>
  <si>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</si>
  <si>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</si>
  <si>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</si>
  <si>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</si>
  <si>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</si>
  <si>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</si>
  <si>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</si>
  <si>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</si>
  <si>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</si>
  <si>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</si>
  <si>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</si>
  <si>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</si>
  <si>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</si>
  <si>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</si>
  <si>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</si>
  <si>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</si>
  <si>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</si>
  <si>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</si>
  <si>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</si>
  <si>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</si>
  <si>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Licda. Yohanny Rachel Zapata Reyes</t>
  </si>
  <si>
    <t>REVISADO POR</t>
  </si>
  <si>
    <t>APROBADO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</si>
  <si>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</si>
  <si>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</si>
  <si>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</si>
  <si>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</si>
  <si>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</si>
  <si>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</si>
  <si>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</si>
  <si>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</si>
  <si>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</si>
  <si>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</si>
  <si>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</si>
  <si>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</si>
  <si>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</si>
  <si>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</si>
  <si>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</si>
  <si>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</si>
  <si>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</si>
  <si>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</si>
  <si>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</si>
  <si>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</si>
  <si>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</si>
  <si>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</si>
  <si>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</si>
  <si>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</si>
  <si>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Al 30 de Abril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</si>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</sst>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1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7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right" wrapText="1"/>
    </xf>
    <xf numFmtId="43" fontId="1" fillId="0" borderId="0" xfId="1" applyFont="1" applyFill="1" applyBorder="1" applyAlignment="1">
      <alignment horizontal="right" shrinkToFit="1"/>
    </xf>
    <xf numFmtId="43" fontId="5" fillId="0" borderId="0" xfId="1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right" shrinkToFit="1"/>
    </xf>
    <xf numFmtId="43" fontId="1" fillId="0" borderId="0" xfId="0" applyNumberFormat="1" applyFont="1" applyFill="1" applyBorder="1" applyAlignment="1">
      <alignment horizontal="right"/>
    </xf>
    <xf numFmtId="43" fontId="1" fillId="0" borderId="0" xfId="0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0" applyNumberFormat="1" applyFont="1" applyFill="1" applyBorder="1" applyAlignment="1">
      <alignment vertical="top"/>
    </xf>
    <xf numFmtId="43" fontId="1" fillId="0" borderId="0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63"/>
  <sheetViews>
    <sheetView showGridLines="0" tabSelected="1" view="pageBreakPreview" zoomScale="110" zoomScaleNormal="94" zoomScaleSheetLayoutView="110" workbookViewId="0">
      <selection activeCell="B5" sqref="B5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9" width="19.6640625" style="1" customWidth="1"/>
    <col min="10" max="10" width="22.1640625" style="1" customWidth="1"/>
    <col min="11" max="11" width="43" style="1" customWidth="1"/>
    <col min="12" max="16384" width="8.83203125" style="1"/>
  </cols>
  <sheetData>
    <row r="3" spans="1:11" x14ac:dyDescent="0.2">
      <c r="F3" s="7" t="s">
        <v>9</v>
      </c>
      <c r="G3" s="7"/>
      <c r="H3" s="7"/>
      <c r="I3" s="7"/>
    </row>
    <row r="4" spans="1:11" x14ac:dyDescent="0.2">
      <c r="F4" s="8">
        <v>2024</v>
      </c>
      <c r="G4" s="8"/>
      <c r="H4" s="8"/>
      <c r="I4" s="8"/>
    </row>
    <row r="5" spans="1:11" x14ac:dyDescent="0.2">
      <c r="F5" s="8" t="s">
        <v>8</v>
      </c>
      <c r="G5" s="8"/>
      <c r="H5" s="29"/>
      <c r="I5" s="29"/>
    </row>
    <row r="6" spans="1:11" x14ac:dyDescent="0.2">
      <c r="F6" s="8" t="s">
        <v>439</v>
      </c>
      <c r="G6" s="8"/>
      <c r="H6" s="8"/>
      <c r="I6" s="8"/>
    </row>
    <row r="7" spans="1:11" x14ac:dyDescent="0.2">
      <c r="F7" s="7" t="s">
        <v>7</v>
      </c>
      <c r="G7" s="7"/>
      <c r="H7" s="7"/>
      <c r="I7" s="7"/>
    </row>
    <row r="9" spans="1:11" x14ac:dyDescent="0.2">
      <c r="A9" s="5" t="s">
        <v>6</v>
      </c>
      <c r="B9" s="25" t="s">
        <v>5</v>
      </c>
      <c r="C9" s="44" t="s">
        <v>4</v>
      </c>
      <c r="D9" s="44" t="s">
        <v>3</v>
      </c>
      <c r="E9" s="44" t="s">
        <v>2</v>
      </c>
      <c r="F9" s="45" t="s">
        <v>1</v>
      </c>
      <c r="G9" s="45" t="s">
        <v>419</v>
      </c>
      <c r="H9" s="45" t="s">
        <v>433</v>
      </c>
      <c r="I9" s="45" t="s">
        <v>440</v>
      </c>
      <c r="J9" s="45" t="s">
        <v>0</v>
      </c>
    </row>
    <row r="10" spans="1:11" s="4" customFormat="1" x14ac:dyDescent="0.2">
      <c r="A10" s="6">
        <v>1</v>
      </c>
      <c r="B10" s="25" t="s">
        <v>11</v>
      </c>
      <c r="C10" s="44">
        <f>+C11+C13+C16+C18+C21+C27+C29+C31+C33+C35+C37+C39+C41+C43+C46+C48+C50+C52+C54+C56+C59+C62+C64+C66+C68+C70+C72+C74+C77+C84+C86+C88+C91+C93+C99+C101+C103+C106+C108+C111+C113+C115+C117+C119+C121+C123+C125+C127+C129+C131+C133+C135+C139+C142+C145+C148+C154+C159+C162+C165+C167+C169+C171+C173+C176+C181+C183+C187+C189+C191+C193+C195+C197+C199+C201+C203+C205+C207+C209+C211+C213+C215+C217+C219+C221+C223+C226+C228+C230+C232+C234+C236+C238+C240+C242+C244+C246+C248+C250+C252</f>
        <v>4023650547</v>
      </c>
      <c r="D10" s="44">
        <f>+D11+D13+D16+D18+D21+D27+D29+D31+D33+D35+D37+D39+D41+D43+D46+D48+D50+D52+D54+D56+D59+D62+D64+D66+D68+D70+D72+D74+D77+D84+D86+D88+D91+D93+D99+D101+D103+D106+D108+D111+D113+D115+D117+D119+D121+D123+D125+D127+D129+D131+D133+D135+D139+D142+D145+D148+D154+D159+D162+D165+D167+D169+D171+D173+D176+D181+D183+D185+D187+D189+D191+D193+D195+D197+D199+D201+D203+D205+D207+D211+D213+D215+D217+D219+D221+D223+D226+D228+D230+D232+D234+D236+D238+D240+D242+D244+D246+D248+D250+D252</f>
        <v>-14999999.999999993</v>
      </c>
      <c r="E10" s="44">
        <f>+E11+E13+E16+E18+E21+E27+E29+E31+E33+E35+E37+E39+E41+E43+E46+E48+E50+E52+E54+E56+E59+E62+E64+E66+E68+E70+E72+E74+E77+E84+E86+E88+E91+E93+E99+E101+E103+E106+E108+E111+E113+E115+E117+E119+E121+E123+E125+E127+E129+E131+E133+E135+E139+E142+E145+E148+E154+E159+E162+E165+E167+E169+E171+E173+E176+E181+E183+E185+E187+E189+E191+E193+E195+E197+E199+E201+E203+E205+E207+E209+E211+E213+E215+E217+E219+E221+E223+E226+E228+E230+E232+E234+E236+E238+E240+E242+E244+E246+E248+E250+E252</f>
        <v>4008650547</v>
      </c>
      <c r="F10" s="44">
        <f>+F11+F13+F16+F18+F21+F27+F29+F31+F33+F35+F37+F39+F41+F43+F46+F48+F50+F52+F54+F56+F59+F62+F64+F66+F68+F70+F72+F74+F77+F84+F86+F88+F91+F93+F99+F101+F103+F106+F108+F111+F113+F115+F117+F119+F121+F123+F125+F127+F129+F131+F133+F135+F139+F142+F145+F148+F154+F159+F162+F165+F167+F169+F171+F173+F176+F181+F183+F187+F189+F191+F193+F195+F197+F199+F201+F203+F205+F207+F209+F211+F213+F215+F217+F219+F221+F223+F226+F228+F230+F232+F234+F236+F238+F240+F242+F244+F246+F248+F250+F252</f>
        <v>211297835.74999997</v>
      </c>
      <c r="G10" s="44">
        <f t="shared" ref="G10" si="0">+G11+G13+G16+G18+G21+G27+G29+G31+G33+G35+G37+G39+G41+G43+G46+G48+G50+G52+G54+G56+G59+G62+G64+G66+G68+G70+G72+G74+G77+G84+G86+G88+G91+G93+G99+G101+G103+G106+G108+G111+G113+G115+G117+G119+G121+G123+G125+G127+G129+G131+G133+G135+G139+G142+G145+G148+G154+G159+G162+G165+G167+G169+G171+G173+G176+G181+G183+G187+G189+G191+G193+G195+G197+G199+G201+G203+G205+G207+G209+G211+G213+G215+G217+G219+G221+G223+G226+G228+G230+G232+G234+G236+G238+G240+G242+G244+G246+G248+G250+G252</f>
        <v>220314125.99000001</v>
      </c>
      <c r="H10" s="44">
        <f>+H11+H13+H16+H18+H21+H27+H29+H31+H33+H35+H37+H39+H41+H43+H46+H48+H50+H52+H54+H56+H59+H62+H64+H66+H68+H70+H72+H74+H77+H84+H86+H88+H91+H93+H99+H101+H103+H106+H108+H111+H113+H115+H117+H119+H121+H123+H125+H127+H129+H131+H133+H135+H139+H142+H145+H148+H154+H159+H162+H165+H167+H169+H171+H173+H176+H181+H183+H187+H189+H191+H193+H195+H197+H199+H201+H203+H205+H207+H209+H211+H213+H215+H217+H219+H221+H223+H226+H228+H230+H232+H234+H236+H238+H240+H242+H244+H246+H248+H250+H252</f>
        <v>219845016.17000002</v>
      </c>
      <c r="I10" s="44">
        <f>+I11+I13+I16+I18+I21+I27+I29+I31+I33+I35+I37+I39+I41+I43+I46+I48+I50+I52+I54+I56+I59+I62+I64+I66+I68+I70+I72+I74+I77+I84+I86+I88+I91+I93+I99+I101+I103+I106+I108+I111+I113+I115+I117+I119+I121+I123+I125+I127+I129+I131+I133+I135+I139+I142+I145+I148+I154+I159+I162+I165+I167+I169+I171+I173+I176+I181+I183+I185+I187+I189+I191+I193+I195+I197+I199+I201+I203+I205+I207+I209+I211+I213+I215+I217+I219+I221+I223+I226+I228+I230+I232+I234+I236+I238+I240+I242+I244+I246+I248+I250+I252</f>
        <v>254694857.30000001</v>
      </c>
      <c r="J10" s="44">
        <f>+J11+J13+J16+J18+J21+J27+J29+J31+J33+J35+J37+J39+J41+J43+J46+J48+J50+J52+J54+J56+J59+J62+J64+J66+J68+J70+J72+J74+J77+J84+J86+J88+J91+J93+J99+J101+J103+J106+J108+J111+J113+J115+J117+J119+J121+J123+J125+J127+J129+J131+J133+J135+J139+J142+J145+J148+J154+J159+J162+J165+J167+J169+J171+J173+J176+J181+J183+J187+J189+J191+J193+J195+J197+J199+J201+J203+J205+J207+J209+J211+J213+J215+J217+J219+J221+J223+J226+J228+J230+J232+J234+J236+J238+J240+J242+J244+J246+J248+J250+J252</f>
        <v>3102498711.789999</v>
      </c>
      <c r="K10" s="27"/>
    </row>
    <row r="11" spans="1:11" s="4" customFormat="1" x14ac:dyDescent="0.2">
      <c r="A11" s="4" t="s">
        <v>12</v>
      </c>
      <c r="B11" s="9" t="s">
        <v>13</v>
      </c>
      <c r="C11" s="27">
        <v>1026828000</v>
      </c>
      <c r="D11" s="26">
        <f t="shared" ref="D11:I11" si="1">+D12</f>
        <v>-9764400</v>
      </c>
      <c r="E11" s="27">
        <f t="shared" si="1"/>
        <v>1017063600</v>
      </c>
      <c r="F11" s="26">
        <f t="shared" si="1"/>
        <v>82598821.700000003</v>
      </c>
      <c r="G11" s="26">
        <f t="shared" si="1"/>
        <v>83718743.879999995</v>
      </c>
      <c r="H11" s="26">
        <f t="shared" si="1"/>
        <v>81080577.599999994</v>
      </c>
      <c r="I11" s="26">
        <f t="shared" si="1"/>
        <v>80699912.140000001</v>
      </c>
      <c r="J11" s="26">
        <f>+E11-F11-G11-H11-I11</f>
        <v>688965544.67999995</v>
      </c>
    </row>
    <row r="12" spans="1:11" s="4" customFormat="1" x14ac:dyDescent="0.2">
      <c r="A12" s="1" t="s">
        <v>14</v>
      </c>
      <c r="B12" s="3" t="s">
        <v>15</v>
      </c>
      <c r="C12" s="33">
        <v>1026828000</v>
      </c>
      <c r="D12" s="34">
        <v>-9764400</v>
      </c>
      <c r="E12" s="33">
        <v>1017063600</v>
      </c>
      <c r="F12" s="35">
        <v>82598821.700000003</v>
      </c>
      <c r="G12" s="35">
        <v>83718743.879999995</v>
      </c>
      <c r="H12" s="35">
        <v>81080577.599999994</v>
      </c>
      <c r="I12" s="35">
        <v>80699912.140000001</v>
      </c>
      <c r="J12" s="35">
        <f>+E12-F12-G12-H12-I12</f>
        <v>688965544.67999995</v>
      </c>
      <c r="K12" s="28"/>
    </row>
    <row r="13" spans="1:11" x14ac:dyDescent="0.2">
      <c r="A13" s="4" t="s">
        <v>16</v>
      </c>
      <c r="B13" s="9" t="s">
        <v>17</v>
      </c>
      <c r="C13" s="27">
        <v>1020000000</v>
      </c>
      <c r="D13" s="36">
        <f>D14+D15</f>
        <v>9764400</v>
      </c>
      <c r="E13" s="27">
        <f>+E14+E15</f>
        <v>1029764400</v>
      </c>
      <c r="F13" s="37">
        <f>+F14+F15</f>
        <v>84005700</v>
      </c>
      <c r="G13" s="37">
        <f>+G14+G15</f>
        <v>84158700</v>
      </c>
      <c r="H13" s="37">
        <f>+H14+H15</f>
        <v>84266433.329999998</v>
      </c>
      <c r="I13" s="37">
        <f>+I14+I15</f>
        <v>84036700</v>
      </c>
      <c r="J13" s="26">
        <f>+E13-F13-G13-H13-I13</f>
        <v>693296866.66999996</v>
      </c>
    </row>
    <row r="14" spans="1:11" s="4" customFormat="1" x14ac:dyDescent="0.2">
      <c r="A14" s="1" t="s">
        <v>18</v>
      </c>
      <c r="B14" s="3" t="s">
        <v>19</v>
      </c>
      <c r="C14" s="33">
        <v>132000000</v>
      </c>
      <c r="D14" s="34">
        <v>9764400</v>
      </c>
      <c r="E14" s="33">
        <v>141764400</v>
      </c>
      <c r="F14" s="35">
        <v>11040700</v>
      </c>
      <c r="G14" s="35">
        <v>11193700</v>
      </c>
      <c r="H14" s="35">
        <v>11331200</v>
      </c>
      <c r="I14" s="35">
        <v>11352200</v>
      </c>
      <c r="J14" s="35">
        <f>+E14-F14-G14-H14-I14</f>
        <v>96846600</v>
      </c>
    </row>
    <row r="15" spans="1:11" x14ac:dyDescent="0.2">
      <c r="A15" s="1" t="s">
        <v>20</v>
      </c>
      <c r="B15" s="3" t="s">
        <v>21</v>
      </c>
      <c r="C15" s="33">
        <v>888000000</v>
      </c>
      <c r="D15" s="34">
        <v>0</v>
      </c>
      <c r="E15" s="33">
        <v>888000000</v>
      </c>
      <c r="F15" s="35">
        <v>72965000</v>
      </c>
      <c r="G15" s="35">
        <v>72965000</v>
      </c>
      <c r="H15" s="35">
        <v>72935233.329999998</v>
      </c>
      <c r="I15" s="35">
        <v>72684500</v>
      </c>
      <c r="J15" s="38">
        <f>+E15-F15-G15-H15-I15</f>
        <v>596450266.66999996</v>
      </c>
    </row>
    <row r="16" spans="1:11" x14ac:dyDescent="0.2">
      <c r="A16" s="4" t="s">
        <v>22</v>
      </c>
      <c r="B16" s="9" t="s">
        <v>23</v>
      </c>
      <c r="C16" s="27">
        <v>172122383</v>
      </c>
      <c r="D16" s="34">
        <f t="shared" ref="D16:I16" si="2">+D17</f>
        <v>0</v>
      </c>
      <c r="E16" s="27">
        <f t="shared" si="2"/>
        <v>172122383</v>
      </c>
      <c r="F16" s="35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>+E16-F16-G16-H16-I16</f>
        <v>172122383</v>
      </c>
    </row>
    <row r="17" spans="1:10" s="4" customFormat="1" x14ac:dyDescent="0.2">
      <c r="A17" s="1" t="s">
        <v>24</v>
      </c>
      <c r="B17" s="3" t="s">
        <v>25</v>
      </c>
      <c r="C17" s="33">
        <v>172122383</v>
      </c>
      <c r="D17" s="34">
        <v>0</v>
      </c>
      <c r="E17" s="33">
        <v>172122383</v>
      </c>
      <c r="F17" s="35">
        <v>0</v>
      </c>
      <c r="G17" s="35">
        <v>0</v>
      </c>
      <c r="H17" s="35">
        <v>0</v>
      </c>
      <c r="I17" s="35">
        <v>0</v>
      </c>
      <c r="J17" s="38">
        <f>+E17-F17-G17-H17-I17</f>
        <v>172122383</v>
      </c>
    </row>
    <row r="18" spans="1:10" x14ac:dyDescent="0.2">
      <c r="A18" s="4" t="s">
        <v>26</v>
      </c>
      <c r="B18" s="9" t="s">
        <v>27</v>
      </c>
      <c r="C18" s="27">
        <v>25000000</v>
      </c>
      <c r="D18" s="34">
        <f t="shared" ref="D18:I18" si="3">+D19+D20</f>
        <v>0</v>
      </c>
      <c r="E18" s="27">
        <f t="shared" si="3"/>
        <v>25000000</v>
      </c>
      <c r="F18" s="35">
        <f t="shared" si="3"/>
        <v>0</v>
      </c>
      <c r="G18" s="37">
        <f t="shared" si="3"/>
        <v>342031</v>
      </c>
      <c r="H18" s="37">
        <f t="shared" si="3"/>
        <v>1109179.1599999999</v>
      </c>
      <c r="I18" s="37">
        <f t="shared" si="3"/>
        <v>5122679.57</v>
      </c>
      <c r="J18" s="37">
        <f>+E18-F18-G18-H18-I18</f>
        <v>18426110.27</v>
      </c>
    </row>
    <row r="19" spans="1:10" s="4" customFormat="1" x14ac:dyDescent="0.2">
      <c r="A19" s="1" t="s">
        <v>28</v>
      </c>
      <c r="B19" s="3" t="s">
        <v>29</v>
      </c>
      <c r="C19" s="33">
        <v>11000000</v>
      </c>
      <c r="D19" s="34">
        <v>0</v>
      </c>
      <c r="E19" s="33">
        <v>11000000</v>
      </c>
      <c r="F19" s="35">
        <v>0</v>
      </c>
      <c r="G19" s="35">
        <v>342031</v>
      </c>
      <c r="H19" s="35">
        <v>0</v>
      </c>
      <c r="I19" s="35">
        <v>3709000.1</v>
      </c>
      <c r="J19" s="38">
        <f>+E19-F19-G19-H19-I19</f>
        <v>6948968.9000000004</v>
      </c>
    </row>
    <row r="20" spans="1:10" x14ac:dyDescent="0.2">
      <c r="A20" s="1" t="s">
        <v>30</v>
      </c>
      <c r="B20" s="3" t="s">
        <v>31</v>
      </c>
      <c r="C20" s="33">
        <v>14000000</v>
      </c>
      <c r="D20" s="34">
        <v>0</v>
      </c>
      <c r="E20" s="33">
        <v>14000000</v>
      </c>
      <c r="F20" s="35">
        <v>0</v>
      </c>
      <c r="G20" s="35">
        <v>0</v>
      </c>
      <c r="H20" s="35">
        <v>1109179.1599999999</v>
      </c>
      <c r="I20" s="35">
        <v>1413679.47</v>
      </c>
      <c r="J20" s="35">
        <f>+E20-F20-G20-H20-I20</f>
        <v>11477141.369999999</v>
      </c>
    </row>
    <row r="21" spans="1:10" x14ac:dyDescent="0.2">
      <c r="A21" s="4" t="s">
        <v>32</v>
      </c>
      <c r="B21" s="9" t="s">
        <v>33</v>
      </c>
      <c r="C21" s="27">
        <v>266338080</v>
      </c>
      <c r="D21" s="34">
        <f t="shared" ref="D21:I21" si="4">+D22+D23+D24+D25+D26</f>
        <v>0</v>
      </c>
      <c r="E21" s="27">
        <f t="shared" si="4"/>
        <v>266338080</v>
      </c>
      <c r="F21" s="37">
        <f t="shared" si="4"/>
        <v>8641403.2200000007</v>
      </c>
      <c r="G21" s="37">
        <f t="shared" si="4"/>
        <v>6050221.2300000004</v>
      </c>
      <c r="H21" s="37">
        <f t="shared" si="4"/>
        <v>6528633.7599999998</v>
      </c>
      <c r="I21" s="37">
        <f t="shared" si="4"/>
        <v>8474324.75</v>
      </c>
      <c r="J21" s="26">
        <f>+E21-F21-G21-H21-I21</f>
        <v>236643497.04000002</v>
      </c>
    </row>
    <row r="22" spans="1:10" s="4" customFormat="1" x14ac:dyDescent="0.2">
      <c r="A22" s="1" t="s">
        <v>34</v>
      </c>
      <c r="B22" s="3" t="s">
        <v>35</v>
      </c>
      <c r="C22" s="33">
        <v>15000000</v>
      </c>
      <c r="D22" s="34">
        <v>0</v>
      </c>
      <c r="E22" s="33">
        <v>15000000</v>
      </c>
      <c r="F22" s="35">
        <v>3022173.22</v>
      </c>
      <c r="G22" s="35">
        <v>56991.23</v>
      </c>
      <c r="H22" s="35">
        <v>829403.76</v>
      </c>
      <c r="I22" s="35">
        <v>2726094.75</v>
      </c>
      <c r="J22" s="35">
        <f t="shared" ref="J22:J78" si="5">+E22-F22-G22-H22-I22</f>
        <v>8365337.0399999991</v>
      </c>
    </row>
    <row r="23" spans="1:10" x14ac:dyDescent="0.2">
      <c r="A23" s="1" t="s">
        <v>36</v>
      </c>
      <c r="B23" s="3" t="s">
        <v>37</v>
      </c>
      <c r="C23" s="33">
        <v>2200080</v>
      </c>
      <c r="D23" s="34">
        <v>0</v>
      </c>
      <c r="E23" s="33">
        <v>2200080</v>
      </c>
      <c r="F23" s="35">
        <v>70000</v>
      </c>
      <c r="G23" s="35">
        <v>70000</v>
      </c>
      <c r="H23" s="35">
        <v>70000</v>
      </c>
      <c r="I23" s="35">
        <v>70000</v>
      </c>
      <c r="J23" s="38">
        <f>+E23-F23-G23-H23-I23</f>
        <v>1920080</v>
      </c>
    </row>
    <row r="24" spans="1:10" x14ac:dyDescent="0.2">
      <c r="A24" s="1" t="s">
        <v>38</v>
      </c>
      <c r="B24" s="3" t="s">
        <v>39</v>
      </c>
      <c r="C24" s="33">
        <v>78000000</v>
      </c>
      <c r="D24" s="34">
        <v>0</v>
      </c>
      <c r="E24" s="33">
        <v>78000000</v>
      </c>
      <c r="F24" s="35">
        <v>5549230</v>
      </c>
      <c r="G24" s="35">
        <v>5923230</v>
      </c>
      <c r="H24" s="35">
        <v>5629230</v>
      </c>
      <c r="I24" s="35">
        <v>5678230</v>
      </c>
      <c r="J24" s="35">
        <f t="shared" si="5"/>
        <v>55220080</v>
      </c>
    </row>
    <row r="25" spans="1:10" x14ac:dyDescent="0.2">
      <c r="A25" s="1" t="s">
        <v>40</v>
      </c>
      <c r="B25" s="3" t="s">
        <v>41</v>
      </c>
      <c r="C25" s="33">
        <v>85569000</v>
      </c>
      <c r="D25" s="34">
        <v>0</v>
      </c>
      <c r="E25" s="33">
        <v>85569000</v>
      </c>
      <c r="F25" s="35">
        <v>0</v>
      </c>
      <c r="G25" s="35">
        <v>0</v>
      </c>
      <c r="H25" s="35">
        <v>0</v>
      </c>
      <c r="I25" s="35">
        <v>0</v>
      </c>
      <c r="J25" s="38">
        <f t="shared" si="5"/>
        <v>85569000</v>
      </c>
    </row>
    <row r="26" spans="1:10" x14ac:dyDescent="0.2">
      <c r="A26" s="1" t="s">
        <v>42</v>
      </c>
      <c r="B26" s="3" t="s">
        <v>43</v>
      </c>
      <c r="C26" s="33">
        <v>85569000</v>
      </c>
      <c r="D26" s="34">
        <v>0</v>
      </c>
      <c r="E26" s="33">
        <v>85569000</v>
      </c>
      <c r="F26" s="35">
        <v>0</v>
      </c>
      <c r="G26" s="35">
        <v>0</v>
      </c>
      <c r="H26" s="35">
        <v>0</v>
      </c>
      <c r="I26" s="35">
        <v>0</v>
      </c>
      <c r="J26" s="35">
        <f>+E26-F26-G26-H26-I26</f>
        <v>85569000</v>
      </c>
    </row>
    <row r="27" spans="1:10" s="4" customFormat="1" x14ac:dyDescent="0.2">
      <c r="A27" s="4" t="s">
        <v>44</v>
      </c>
      <c r="B27" s="9" t="s">
        <v>45</v>
      </c>
      <c r="C27" s="27">
        <v>135761305</v>
      </c>
      <c r="D27" s="34">
        <f t="shared" ref="D27:I27" si="6">+D28</f>
        <v>0</v>
      </c>
      <c r="E27" s="27">
        <f t="shared" si="6"/>
        <v>135761305</v>
      </c>
      <c r="F27" s="37">
        <f t="shared" si="6"/>
        <v>11002410.15</v>
      </c>
      <c r="G27" s="37">
        <f t="shared" si="6"/>
        <v>11086890.09</v>
      </c>
      <c r="H27" s="37">
        <f t="shared" si="6"/>
        <v>10899572.07</v>
      </c>
      <c r="I27" s="37">
        <f t="shared" si="6"/>
        <v>10899577.51</v>
      </c>
      <c r="J27" s="26">
        <f>+E27-F27-G27-H27-I27</f>
        <v>91872855.179999992</v>
      </c>
    </row>
    <row r="28" spans="1:10" s="4" customFormat="1" x14ac:dyDescent="0.2">
      <c r="A28" s="1" t="s">
        <v>46</v>
      </c>
      <c r="B28" s="3" t="s">
        <v>45</v>
      </c>
      <c r="C28" s="33">
        <v>135761305</v>
      </c>
      <c r="D28" s="34">
        <v>0</v>
      </c>
      <c r="E28" s="33">
        <v>135761305</v>
      </c>
      <c r="F28" s="35">
        <v>11002410.15</v>
      </c>
      <c r="G28" s="35">
        <v>11086890.09</v>
      </c>
      <c r="H28" s="35">
        <v>10899572.07</v>
      </c>
      <c r="I28" s="35">
        <v>10899577.51</v>
      </c>
      <c r="J28" s="35">
        <f>+E28-F28-G28-H28-I28</f>
        <v>91872855.179999992</v>
      </c>
    </row>
    <row r="29" spans="1:10" s="4" customFormat="1" x14ac:dyDescent="0.2">
      <c r="A29" s="4" t="s">
        <v>47</v>
      </c>
      <c r="B29" s="9" t="s">
        <v>48</v>
      </c>
      <c r="C29" s="27">
        <v>135952788</v>
      </c>
      <c r="D29" s="34">
        <f t="shared" ref="D29:I29" si="7">+D30</f>
        <v>0</v>
      </c>
      <c r="E29" s="27">
        <f t="shared" si="7"/>
        <v>135952788</v>
      </c>
      <c r="F29" s="37">
        <f t="shared" si="7"/>
        <v>11045030.59</v>
      </c>
      <c r="G29" s="37">
        <f t="shared" si="7"/>
        <v>11124545.060000001</v>
      </c>
      <c r="H29" s="37">
        <f t="shared" si="7"/>
        <v>10935121.859999999</v>
      </c>
      <c r="I29" s="37">
        <f t="shared" si="7"/>
        <v>10932892.5</v>
      </c>
      <c r="J29" s="26">
        <f t="shared" si="5"/>
        <v>91915197.989999995</v>
      </c>
    </row>
    <row r="30" spans="1:10" x14ac:dyDescent="0.2">
      <c r="A30" s="1" t="s">
        <v>49</v>
      </c>
      <c r="B30" s="3" t="s">
        <v>48</v>
      </c>
      <c r="C30" s="33">
        <v>135952788</v>
      </c>
      <c r="D30" s="34">
        <v>0</v>
      </c>
      <c r="E30" s="33">
        <v>135952788</v>
      </c>
      <c r="F30" s="35">
        <v>11045030.59</v>
      </c>
      <c r="G30" s="35">
        <v>11124545.060000001</v>
      </c>
      <c r="H30" s="35">
        <v>10935121.859999999</v>
      </c>
      <c r="I30" s="35">
        <v>10932892.5</v>
      </c>
      <c r="J30" s="35">
        <f t="shared" si="5"/>
        <v>91915197.989999995</v>
      </c>
    </row>
    <row r="31" spans="1:10" s="4" customFormat="1" x14ac:dyDescent="0.2">
      <c r="A31" s="4" t="s">
        <v>50</v>
      </c>
      <c r="B31" s="9" t="s">
        <v>51</v>
      </c>
      <c r="C31" s="27">
        <v>21063108</v>
      </c>
      <c r="D31" s="34">
        <f t="shared" ref="D31:I31" si="8">+D32</f>
        <v>0</v>
      </c>
      <c r="E31" s="27">
        <f t="shared" si="8"/>
        <v>21063108</v>
      </c>
      <c r="F31" s="37">
        <f t="shared" si="8"/>
        <v>1646162.01</v>
      </c>
      <c r="G31" s="37">
        <f t="shared" si="8"/>
        <v>1658546.48</v>
      </c>
      <c r="H31" s="37">
        <f t="shared" si="8"/>
        <v>1633853.94</v>
      </c>
      <c r="I31" s="37">
        <f t="shared" si="8"/>
        <v>1634492.05</v>
      </c>
      <c r="J31" s="26">
        <f>+E31-F31-G31-H31-I31</f>
        <v>14490053.519999998</v>
      </c>
    </row>
    <row r="32" spans="1:10" x14ac:dyDescent="0.2">
      <c r="A32" s="1" t="s">
        <v>52</v>
      </c>
      <c r="B32" s="3" t="s">
        <v>51</v>
      </c>
      <c r="C32" s="33">
        <v>21063108</v>
      </c>
      <c r="D32" s="34">
        <v>0</v>
      </c>
      <c r="E32" s="33">
        <v>21063108</v>
      </c>
      <c r="F32" s="35">
        <v>1646162.01</v>
      </c>
      <c r="G32" s="35">
        <v>1658546.48</v>
      </c>
      <c r="H32" s="35">
        <v>1633853.94</v>
      </c>
      <c r="I32" s="35">
        <v>1634492.05</v>
      </c>
      <c r="J32" s="35">
        <f t="shared" si="5"/>
        <v>14490053.519999998</v>
      </c>
    </row>
    <row r="33" spans="1:10" s="4" customFormat="1" x14ac:dyDescent="0.2">
      <c r="A33" s="4" t="s">
        <v>53</v>
      </c>
      <c r="B33" s="9" t="s">
        <v>54</v>
      </c>
      <c r="C33" s="27">
        <v>58687234</v>
      </c>
      <c r="D33" s="36">
        <f t="shared" ref="D33:I33" si="9">+D34</f>
        <v>19812766</v>
      </c>
      <c r="E33" s="27">
        <f t="shared" si="9"/>
        <v>78500000</v>
      </c>
      <c r="F33" s="37">
        <f t="shared" si="9"/>
        <v>5017883.05</v>
      </c>
      <c r="G33" s="37">
        <f t="shared" si="9"/>
        <v>6190667.0499999998</v>
      </c>
      <c r="H33" s="37">
        <f t="shared" si="9"/>
        <v>1767954.27</v>
      </c>
      <c r="I33" s="37">
        <f t="shared" si="9"/>
        <v>10050917.34</v>
      </c>
      <c r="J33" s="26">
        <f t="shared" si="5"/>
        <v>55472578.290000007</v>
      </c>
    </row>
    <row r="34" spans="1:10" x14ac:dyDescent="0.2">
      <c r="A34" s="1" t="s">
        <v>55</v>
      </c>
      <c r="B34" s="3" t="s">
        <v>54</v>
      </c>
      <c r="C34" s="33">
        <v>58687234</v>
      </c>
      <c r="D34" s="34">
        <v>19812766</v>
      </c>
      <c r="E34" s="33">
        <v>78500000</v>
      </c>
      <c r="F34" s="35">
        <v>5017883.05</v>
      </c>
      <c r="G34" s="35">
        <v>6190667.0499999998</v>
      </c>
      <c r="H34" s="35">
        <v>1767954.27</v>
      </c>
      <c r="I34" s="35">
        <v>10050917.34</v>
      </c>
      <c r="J34" s="35">
        <f t="shared" si="5"/>
        <v>55472578.290000007</v>
      </c>
    </row>
    <row r="35" spans="1:10" s="4" customFormat="1" x14ac:dyDescent="0.2">
      <c r="A35" s="4" t="s">
        <v>56</v>
      </c>
      <c r="B35" s="9" t="s">
        <v>57</v>
      </c>
      <c r="C35" s="27">
        <v>24577453</v>
      </c>
      <c r="D35" s="36">
        <f t="shared" ref="D35:I35" si="10">+D36</f>
        <v>12422547</v>
      </c>
      <c r="E35" s="27">
        <f t="shared" si="10"/>
        <v>37000000</v>
      </c>
      <c r="F35" s="37">
        <f t="shared" si="10"/>
        <v>2111865.16</v>
      </c>
      <c r="G35" s="37">
        <f t="shared" si="10"/>
        <v>3576830.74</v>
      </c>
      <c r="H35" s="37">
        <f t="shared" si="10"/>
        <v>1315502.3899999999</v>
      </c>
      <c r="I35" s="37">
        <f t="shared" si="10"/>
        <v>5124811.43</v>
      </c>
      <c r="J35" s="26">
        <f>+E35-F35-G35-H35-I35</f>
        <v>24870990.280000001</v>
      </c>
    </row>
    <row r="36" spans="1:10" x14ac:dyDescent="0.2">
      <c r="A36" s="1" t="s">
        <v>58</v>
      </c>
      <c r="B36" s="3" t="s">
        <v>57</v>
      </c>
      <c r="C36" s="33">
        <v>24577453</v>
      </c>
      <c r="D36" s="34">
        <v>12422547</v>
      </c>
      <c r="E36" s="33">
        <v>37000000</v>
      </c>
      <c r="F36" s="35">
        <v>2111865.16</v>
      </c>
      <c r="G36" s="35">
        <v>3576830.74</v>
      </c>
      <c r="H36" s="35">
        <v>1315502.3899999999</v>
      </c>
      <c r="I36" s="35">
        <v>5124811.43</v>
      </c>
      <c r="J36" s="35">
        <f>+E36-F36-G36-H36-I36</f>
        <v>24870990.280000001</v>
      </c>
    </row>
    <row r="37" spans="1:10" s="4" customFormat="1" x14ac:dyDescent="0.2">
      <c r="A37" s="4" t="s">
        <v>59</v>
      </c>
      <c r="B37" s="9" t="s">
        <v>60</v>
      </c>
      <c r="C37" s="27">
        <v>40200002</v>
      </c>
      <c r="D37" s="36">
        <f t="shared" ref="D37:I37" si="11">+D38</f>
        <v>-6200002</v>
      </c>
      <c r="E37" s="27">
        <f t="shared" si="11"/>
        <v>34000000</v>
      </c>
      <c r="F37" s="37">
        <f t="shared" si="11"/>
        <v>2262734.5</v>
      </c>
      <c r="G37" s="37">
        <f t="shared" si="11"/>
        <v>3981588.1</v>
      </c>
      <c r="H37" s="37">
        <f t="shared" si="11"/>
        <v>3565172.83</v>
      </c>
      <c r="I37" s="37">
        <f t="shared" si="11"/>
        <v>3534035.85</v>
      </c>
      <c r="J37" s="26">
        <f t="shared" si="5"/>
        <v>20656468.719999999</v>
      </c>
    </row>
    <row r="38" spans="1:10" s="4" customFormat="1" x14ac:dyDescent="0.2">
      <c r="A38" s="1" t="s">
        <v>61</v>
      </c>
      <c r="B38" s="3" t="s">
        <v>62</v>
      </c>
      <c r="C38" s="33">
        <v>40200002</v>
      </c>
      <c r="D38" s="34">
        <v>-6200002</v>
      </c>
      <c r="E38" s="33">
        <v>34000000</v>
      </c>
      <c r="F38" s="35">
        <v>2262734.5</v>
      </c>
      <c r="G38" s="35">
        <v>3981588.1</v>
      </c>
      <c r="H38" s="35">
        <v>3565172.83</v>
      </c>
      <c r="I38" s="35">
        <v>3534035.85</v>
      </c>
      <c r="J38" s="35">
        <f t="shared" si="5"/>
        <v>20656468.719999999</v>
      </c>
    </row>
    <row r="39" spans="1:10" s="4" customFormat="1" x14ac:dyDescent="0.2">
      <c r="A39" s="4" t="s">
        <v>63</v>
      </c>
      <c r="B39" s="9" t="s">
        <v>64</v>
      </c>
      <c r="C39" s="27">
        <v>192000</v>
      </c>
      <c r="D39" s="36">
        <f t="shared" ref="D39:I39" si="12">+D40</f>
        <v>68000</v>
      </c>
      <c r="E39" s="27">
        <f t="shared" si="12"/>
        <v>260000</v>
      </c>
      <c r="F39" s="37">
        <f t="shared" si="12"/>
        <v>35594</v>
      </c>
      <c r="G39" s="37">
        <f t="shared" si="12"/>
        <v>0</v>
      </c>
      <c r="H39" s="37">
        <f t="shared" si="12"/>
        <v>0</v>
      </c>
      <c r="I39" s="37">
        <f t="shared" si="12"/>
        <v>0</v>
      </c>
      <c r="J39" s="26">
        <f t="shared" si="5"/>
        <v>224406</v>
      </c>
    </row>
    <row r="40" spans="1:10" s="4" customFormat="1" x14ac:dyDescent="0.2">
      <c r="A40" s="1" t="s">
        <v>65</v>
      </c>
      <c r="B40" s="3" t="s">
        <v>64</v>
      </c>
      <c r="C40" s="33">
        <v>192000</v>
      </c>
      <c r="D40" s="34">
        <v>68000</v>
      </c>
      <c r="E40" s="33">
        <v>260000</v>
      </c>
      <c r="F40" s="35">
        <v>35594</v>
      </c>
      <c r="G40" s="35">
        <v>0</v>
      </c>
      <c r="H40" s="35">
        <v>0</v>
      </c>
      <c r="I40" s="35">
        <v>0</v>
      </c>
      <c r="J40" s="35">
        <f t="shared" si="5"/>
        <v>224406</v>
      </c>
    </row>
    <row r="41" spans="1:10" x14ac:dyDescent="0.2">
      <c r="A41" s="4" t="s">
        <v>398</v>
      </c>
      <c r="B41" s="9" t="s">
        <v>405</v>
      </c>
      <c r="C41" s="27">
        <v>492000</v>
      </c>
      <c r="D41" s="36">
        <f t="shared" ref="D41:I41" si="13">+D42</f>
        <v>0</v>
      </c>
      <c r="E41" s="27">
        <f t="shared" si="13"/>
        <v>492000</v>
      </c>
      <c r="F41" s="37">
        <f t="shared" si="13"/>
        <v>13170</v>
      </c>
      <c r="G41" s="37">
        <f t="shared" si="13"/>
        <v>0</v>
      </c>
      <c r="H41" s="37">
        <f t="shared" si="13"/>
        <v>0</v>
      </c>
      <c r="I41" s="37">
        <f t="shared" si="13"/>
        <v>0</v>
      </c>
      <c r="J41" s="26">
        <f t="shared" si="5"/>
        <v>478830</v>
      </c>
    </row>
    <row r="42" spans="1:10" s="4" customFormat="1" x14ac:dyDescent="0.2">
      <c r="A42" s="1" t="s">
        <v>67</v>
      </c>
      <c r="B42" s="3" t="s">
        <v>66</v>
      </c>
      <c r="C42" s="33">
        <v>492000</v>
      </c>
      <c r="D42" s="34">
        <v>0</v>
      </c>
      <c r="E42" s="33">
        <v>492000</v>
      </c>
      <c r="F42" s="35">
        <v>13170</v>
      </c>
      <c r="G42" s="35">
        <v>0</v>
      </c>
      <c r="H42" s="35">
        <v>0</v>
      </c>
      <c r="I42" s="35">
        <v>0</v>
      </c>
      <c r="J42" s="35">
        <f t="shared" si="5"/>
        <v>478830</v>
      </c>
    </row>
    <row r="43" spans="1:10" x14ac:dyDescent="0.2">
      <c r="A43" s="4" t="s">
        <v>68</v>
      </c>
      <c r="B43" s="9" t="s">
        <v>69</v>
      </c>
      <c r="C43" s="27">
        <v>10700000</v>
      </c>
      <c r="D43" s="34">
        <f t="shared" ref="D43:I43" si="14">+D44+D45</f>
        <v>0</v>
      </c>
      <c r="E43" s="27">
        <f t="shared" si="14"/>
        <v>10700000</v>
      </c>
      <c r="F43" s="35">
        <f t="shared" si="14"/>
        <v>0</v>
      </c>
      <c r="G43" s="37">
        <f t="shared" si="14"/>
        <v>242943.12</v>
      </c>
      <c r="H43" s="37">
        <f t="shared" si="14"/>
        <v>129800</v>
      </c>
      <c r="I43" s="37">
        <f t="shared" si="14"/>
        <v>0</v>
      </c>
      <c r="J43" s="26">
        <f>+E43-F43-G43-H43-I43</f>
        <v>10327256.880000001</v>
      </c>
    </row>
    <row r="44" spans="1:10" s="4" customFormat="1" x14ac:dyDescent="0.2">
      <c r="A44" s="1" t="s">
        <v>70</v>
      </c>
      <c r="B44" s="3" t="s">
        <v>69</v>
      </c>
      <c r="C44" s="33">
        <v>10000000</v>
      </c>
      <c r="D44" s="34">
        <v>0</v>
      </c>
      <c r="E44" s="33">
        <v>10000000</v>
      </c>
      <c r="F44" s="35">
        <v>0</v>
      </c>
      <c r="G44" s="35">
        <v>0</v>
      </c>
      <c r="H44" s="35">
        <v>129800</v>
      </c>
      <c r="I44" s="35">
        <v>0</v>
      </c>
      <c r="J44" s="35">
        <f>+E44-F44-G44-H44-I44</f>
        <v>9870200</v>
      </c>
    </row>
    <row r="45" spans="1:10" x14ac:dyDescent="0.2">
      <c r="A45" s="1" t="s">
        <v>71</v>
      </c>
      <c r="B45" s="3" t="s">
        <v>72</v>
      </c>
      <c r="C45" s="33">
        <v>700000</v>
      </c>
      <c r="D45" s="34">
        <v>0</v>
      </c>
      <c r="E45" s="33">
        <v>700000</v>
      </c>
      <c r="F45" s="35">
        <v>0</v>
      </c>
      <c r="G45" s="35">
        <v>242943.12</v>
      </c>
      <c r="H45" s="35">
        <v>0</v>
      </c>
      <c r="I45" s="35">
        <v>0</v>
      </c>
      <c r="J45" s="38">
        <f t="shared" si="5"/>
        <v>457056.88</v>
      </c>
    </row>
    <row r="46" spans="1:10" s="4" customFormat="1" x14ac:dyDescent="0.2">
      <c r="A46" s="4" t="s">
        <v>73</v>
      </c>
      <c r="B46" s="9" t="s">
        <v>74</v>
      </c>
      <c r="C46" s="27">
        <v>3000000</v>
      </c>
      <c r="D46" s="34">
        <f t="shared" ref="D46:I46" si="15">+D47</f>
        <v>0</v>
      </c>
      <c r="E46" s="27">
        <f t="shared" si="15"/>
        <v>3000000</v>
      </c>
      <c r="F46" s="35">
        <f t="shared" si="15"/>
        <v>0</v>
      </c>
      <c r="G46" s="35">
        <f t="shared" si="15"/>
        <v>0</v>
      </c>
      <c r="H46" s="35">
        <f t="shared" si="15"/>
        <v>0</v>
      </c>
      <c r="I46" s="35">
        <f t="shared" si="15"/>
        <v>0</v>
      </c>
      <c r="J46" s="37">
        <f t="shared" si="5"/>
        <v>3000000</v>
      </c>
    </row>
    <row r="47" spans="1:10" x14ac:dyDescent="0.2">
      <c r="A47" s="1" t="s">
        <v>75</v>
      </c>
      <c r="B47" s="3" t="s">
        <v>74</v>
      </c>
      <c r="C47" s="33">
        <v>3000000</v>
      </c>
      <c r="D47" s="34">
        <v>0</v>
      </c>
      <c r="E47" s="33">
        <v>3000000</v>
      </c>
      <c r="F47" s="35">
        <v>0</v>
      </c>
      <c r="G47" s="35">
        <v>0</v>
      </c>
      <c r="H47" s="35">
        <v>0</v>
      </c>
      <c r="I47" s="35">
        <v>0</v>
      </c>
      <c r="J47" s="38">
        <f t="shared" si="5"/>
        <v>3000000</v>
      </c>
    </row>
    <row r="48" spans="1:10" s="4" customFormat="1" x14ac:dyDescent="0.2">
      <c r="A48" s="4" t="s">
        <v>76</v>
      </c>
      <c r="B48" s="9" t="s">
        <v>77</v>
      </c>
      <c r="C48" s="27">
        <v>27000000</v>
      </c>
      <c r="D48" s="34">
        <f t="shared" ref="D48:I48" si="16">+D49</f>
        <v>0</v>
      </c>
      <c r="E48" s="27">
        <f t="shared" si="16"/>
        <v>27000000</v>
      </c>
      <c r="F48" s="35">
        <f t="shared" si="16"/>
        <v>0</v>
      </c>
      <c r="G48" s="37">
        <f t="shared" si="16"/>
        <v>908400</v>
      </c>
      <c r="H48" s="37">
        <f t="shared" si="16"/>
        <v>2123452.5</v>
      </c>
      <c r="I48" s="37">
        <f t="shared" si="16"/>
        <v>1418522.5</v>
      </c>
      <c r="J48" s="37">
        <f t="shared" si="5"/>
        <v>22549625</v>
      </c>
    </row>
    <row r="49" spans="1:10" x14ac:dyDescent="0.2">
      <c r="A49" s="1" t="s">
        <v>78</v>
      </c>
      <c r="B49" s="3" t="s">
        <v>77</v>
      </c>
      <c r="C49" s="33">
        <v>27000000</v>
      </c>
      <c r="D49" s="34">
        <v>0</v>
      </c>
      <c r="E49" s="33">
        <v>27000000</v>
      </c>
      <c r="F49" s="35">
        <v>0</v>
      </c>
      <c r="G49" s="35">
        <v>908400</v>
      </c>
      <c r="H49" s="35">
        <v>2123452.5</v>
      </c>
      <c r="I49" s="35">
        <v>1418522.5</v>
      </c>
      <c r="J49" s="38">
        <f t="shared" si="5"/>
        <v>22549625</v>
      </c>
    </row>
    <row r="50" spans="1:10" s="4" customFormat="1" x14ac:dyDescent="0.2">
      <c r="A50" s="4" t="s">
        <v>420</v>
      </c>
      <c r="B50" s="9" t="s">
        <v>428</v>
      </c>
      <c r="C50" s="33">
        <v>0</v>
      </c>
      <c r="D50" s="36">
        <f t="shared" ref="D50:I50" si="17">+D51</f>
        <v>837913.12</v>
      </c>
      <c r="E50" s="27">
        <f t="shared" si="17"/>
        <v>837913.12</v>
      </c>
      <c r="F50" s="35">
        <f t="shared" si="17"/>
        <v>0</v>
      </c>
      <c r="G50" s="37">
        <f t="shared" si="17"/>
        <v>231256.56</v>
      </c>
      <c r="H50" s="37">
        <f t="shared" si="17"/>
        <v>0</v>
      </c>
      <c r="I50" s="37">
        <f t="shared" si="17"/>
        <v>0</v>
      </c>
      <c r="J50" s="37">
        <f t="shared" si="5"/>
        <v>606656.56000000006</v>
      </c>
    </row>
    <row r="51" spans="1:10" s="4" customFormat="1" x14ac:dyDescent="0.2">
      <c r="A51" s="1" t="s">
        <v>421</v>
      </c>
      <c r="B51" s="3" t="s">
        <v>428</v>
      </c>
      <c r="C51" s="33">
        <v>0</v>
      </c>
      <c r="D51" s="34">
        <v>837913.12</v>
      </c>
      <c r="E51" s="33">
        <v>837913.12</v>
      </c>
      <c r="F51" s="35">
        <v>0</v>
      </c>
      <c r="G51" s="35">
        <v>231256.56</v>
      </c>
      <c r="H51" s="35">
        <v>0</v>
      </c>
      <c r="I51" s="35">
        <v>0</v>
      </c>
      <c r="J51" s="38">
        <f t="shared" si="5"/>
        <v>606656.56000000006</v>
      </c>
    </row>
    <row r="52" spans="1:10" x14ac:dyDescent="0.2">
      <c r="A52" s="4" t="s">
        <v>422</v>
      </c>
      <c r="B52" s="9" t="s">
        <v>429</v>
      </c>
      <c r="C52" s="33">
        <v>0</v>
      </c>
      <c r="D52" s="36">
        <f t="shared" ref="D52:I52" si="18">+D53</f>
        <v>826000</v>
      </c>
      <c r="E52" s="27">
        <f t="shared" si="18"/>
        <v>826000</v>
      </c>
      <c r="F52" s="37">
        <f t="shared" si="18"/>
        <v>0</v>
      </c>
      <c r="G52" s="37">
        <f t="shared" si="18"/>
        <v>0</v>
      </c>
      <c r="H52" s="37">
        <f t="shared" si="18"/>
        <v>206485.85</v>
      </c>
      <c r="I52" s="37">
        <f t="shared" si="18"/>
        <v>0</v>
      </c>
      <c r="J52" s="37">
        <f t="shared" si="5"/>
        <v>619514.15</v>
      </c>
    </row>
    <row r="53" spans="1:10" s="4" customFormat="1" x14ac:dyDescent="0.2">
      <c r="A53" s="1" t="s">
        <v>423</v>
      </c>
      <c r="B53" s="3" t="s">
        <v>429</v>
      </c>
      <c r="C53" s="33">
        <v>0</v>
      </c>
      <c r="D53" s="34">
        <v>826000</v>
      </c>
      <c r="E53" s="33">
        <v>826000</v>
      </c>
      <c r="F53" s="35">
        <v>0</v>
      </c>
      <c r="G53" s="35">
        <v>0</v>
      </c>
      <c r="H53" s="35">
        <v>206485.85</v>
      </c>
      <c r="I53" s="35">
        <v>0</v>
      </c>
      <c r="J53" s="38">
        <f t="shared" si="5"/>
        <v>619514.15</v>
      </c>
    </row>
    <row r="54" spans="1:10" x14ac:dyDescent="0.2">
      <c r="A54" s="4" t="s">
        <v>79</v>
      </c>
      <c r="B54" s="9" t="s">
        <v>80</v>
      </c>
      <c r="C54" s="27">
        <v>1200000</v>
      </c>
      <c r="D54" s="34">
        <f t="shared" ref="D54:I54" si="19">+D55</f>
        <v>0</v>
      </c>
      <c r="E54" s="27">
        <f t="shared" si="19"/>
        <v>1200000</v>
      </c>
      <c r="F54" s="35">
        <f t="shared" si="19"/>
        <v>0</v>
      </c>
      <c r="G54" s="35">
        <f t="shared" si="19"/>
        <v>0</v>
      </c>
      <c r="H54" s="35">
        <f t="shared" si="19"/>
        <v>0</v>
      </c>
      <c r="I54" s="37">
        <f t="shared" si="19"/>
        <v>500000</v>
      </c>
      <c r="J54" s="37">
        <f t="shared" si="5"/>
        <v>700000</v>
      </c>
    </row>
    <row r="55" spans="1:10" s="4" customFormat="1" x14ac:dyDescent="0.2">
      <c r="A55" s="1" t="s">
        <v>81</v>
      </c>
      <c r="B55" s="3" t="s">
        <v>80</v>
      </c>
      <c r="C55" s="33">
        <v>1200000</v>
      </c>
      <c r="D55" s="34">
        <v>0</v>
      </c>
      <c r="E55" s="33">
        <v>1200000</v>
      </c>
      <c r="F55" s="35">
        <v>0</v>
      </c>
      <c r="G55" s="35">
        <v>0</v>
      </c>
      <c r="H55" s="35">
        <v>0</v>
      </c>
      <c r="I55" s="35">
        <v>500000</v>
      </c>
      <c r="J55" s="38">
        <f t="shared" si="5"/>
        <v>700000</v>
      </c>
    </row>
    <row r="56" spans="1:10" x14ac:dyDescent="0.2">
      <c r="A56" s="4" t="s">
        <v>82</v>
      </c>
      <c r="B56" s="9" t="s">
        <v>83</v>
      </c>
      <c r="C56" s="27">
        <v>45280000</v>
      </c>
      <c r="D56" s="34">
        <f t="shared" ref="D56:I56" si="20">+D57+D58</f>
        <v>0</v>
      </c>
      <c r="E56" s="27">
        <f t="shared" si="20"/>
        <v>45280000</v>
      </c>
      <c r="F56" s="37">
        <f t="shared" si="20"/>
        <v>597172.17000000004</v>
      </c>
      <c r="G56" s="37">
        <f t="shared" si="20"/>
        <v>201084.02</v>
      </c>
      <c r="H56" s="37">
        <f t="shared" si="20"/>
        <v>3118826.84</v>
      </c>
      <c r="I56" s="37">
        <f t="shared" si="20"/>
        <v>3969021.29</v>
      </c>
      <c r="J56" s="37">
        <f t="shared" si="5"/>
        <v>37393895.68</v>
      </c>
    </row>
    <row r="57" spans="1:10" s="4" customFormat="1" x14ac:dyDescent="0.2">
      <c r="A57" s="1" t="s">
        <v>84</v>
      </c>
      <c r="B57" s="3" t="s">
        <v>83</v>
      </c>
      <c r="C57" s="33">
        <v>40080000</v>
      </c>
      <c r="D57" s="34">
        <v>0</v>
      </c>
      <c r="E57" s="33">
        <v>40080000</v>
      </c>
      <c r="F57" s="35">
        <v>597172.17000000004</v>
      </c>
      <c r="G57" s="35">
        <v>201084.02</v>
      </c>
      <c r="H57" s="35">
        <v>3118826.84</v>
      </c>
      <c r="I57" s="35">
        <v>3969021.29</v>
      </c>
      <c r="J57" s="38">
        <f t="shared" si="5"/>
        <v>32193895.68</v>
      </c>
    </row>
    <row r="58" spans="1:10" x14ac:dyDescent="0.2">
      <c r="A58" s="1" t="s">
        <v>85</v>
      </c>
      <c r="B58" s="3" t="s">
        <v>86</v>
      </c>
      <c r="C58" s="33">
        <v>5200000</v>
      </c>
      <c r="D58" s="36">
        <v>0</v>
      </c>
      <c r="E58" s="33">
        <v>5200000</v>
      </c>
      <c r="F58" s="35">
        <v>0</v>
      </c>
      <c r="G58" s="35">
        <v>0</v>
      </c>
      <c r="H58" s="35">
        <v>0</v>
      </c>
      <c r="I58" s="35">
        <v>0</v>
      </c>
      <c r="J58" s="35">
        <f>+E58-F58-G58-H58-I58</f>
        <v>5200000</v>
      </c>
    </row>
    <row r="59" spans="1:10" s="4" customFormat="1" x14ac:dyDescent="0.2">
      <c r="A59" s="4" t="s">
        <v>87</v>
      </c>
      <c r="B59" s="9" t="s">
        <v>88</v>
      </c>
      <c r="C59" s="27">
        <v>600000</v>
      </c>
      <c r="D59" s="36">
        <f t="shared" ref="D59:I59" si="21">+D60+D61</f>
        <v>4000000</v>
      </c>
      <c r="E59" s="27">
        <f t="shared" si="21"/>
        <v>4600000</v>
      </c>
      <c r="F59" s="35">
        <f t="shared" si="21"/>
        <v>0</v>
      </c>
      <c r="G59" s="37">
        <f t="shared" si="21"/>
        <v>522150</v>
      </c>
      <c r="H59" s="37">
        <f t="shared" si="21"/>
        <v>0</v>
      </c>
      <c r="I59" s="37">
        <f t="shared" si="21"/>
        <v>643213.63</v>
      </c>
      <c r="J59" s="26">
        <f t="shared" si="5"/>
        <v>3434636.37</v>
      </c>
    </row>
    <row r="60" spans="1:10" x14ac:dyDescent="0.2">
      <c r="A60" s="1" t="s">
        <v>89</v>
      </c>
      <c r="B60" s="3" t="s">
        <v>90</v>
      </c>
      <c r="C60" s="33">
        <v>100000</v>
      </c>
      <c r="D60" s="34">
        <v>-1000</v>
      </c>
      <c r="E60" s="33">
        <v>99000</v>
      </c>
      <c r="F60" s="35">
        <v>0</v>
      </c>
      <c r="G60" s="35">
        <v>0</v>
      </c>
      <c r="H60" s="35">
        <v>0</v>
      </c>
      <c r="I60" s="35">
        <v>0</v>
      </c>
      <c r="J60" s="35">
        <f t="shared" si="5"/>
        <v>99000</v>
      </c>
    </row>
    <row r="61" spans="1:10" s="4" customFormat="1" x14ac:dyDescent="0.2">
      <c r="A61" s="1" t="s">
        <v>91</v>
      </c>
      <c r="B61" s="3" t="s">
        <v>92</v>
      </c>
      <c r="C61" s="33">
        <v>500000</v>
      </c>
      <c r="D61" s="34">
        <v>4001000</v>
      </c>
      <c r="E61" s="33">
        <v>4501000</v>
      </c>
      <c r="F61" s="35">
        <v>0</v>
      </c>
      <c r="G61" s="35">
        <v>522150</v>
      </c>
      <c r="H61" s="35">
        <v>0</v>
      </c>
      <c r="I61" s="35">
        <v>643213.63</v>
      </c>
      <c r="J61" s="38">
        <f t="shared" si="5"/>
        <v>3335636.37</v>
      </c>
    </row>
    <row r="62" spans="1:10" x14ac:dyDescent="0.2">
      <c r="A62" s="4" t="s">
        <v>93</v>
      </c>
      <c r="B62" s="9" t="s">
        <v>94</v>
      </c>
      <c r="C62" s="27">
        <v>10400000</v>
      </c>
      <c r="D62" s="36">
        <f>D63</f>
        <v>-3400000</v>
      </c>
      <c r="E62" s="27">
        <f>+E63</f>
        <v>7000000</v>
      </c>
      <c r="F62" s="35">
        <f>+F63</f>
        <v>0</v>
      </c>
      <c r="G62" s="35">
        <f>+G63</f>
        <v>0</v>
      </c>
      <c r="H62" s="37">
        <f>+H63</f>
        <v>2283757.94</v>
      </c>
      <c r="I62" s="37">
        <f>+I63</f>
        <v>0</v>
      </c>
      <c r="J62" s="37">
        <f t="shared" si="5"/>
        <v>4716242.0600000005</v>
      </c>
    </row>
    <row r="63" spans="1:10" s="4" customFormat="1" x14ac:dyDescent="0.2">
      <c r="A63" s="1" t="s">
        <v>95</v>
      </c>
      <c r="B63" s="3" t="s">
        <v>94</v>
      </c>
      <c r="C63" s="33">
        <v>10400000</v>
      </c>
      <c r="D63" s="34">
        <v>-3400000</v>
      </c>
      <c r="E63" s="33">
        <v>7000000</v>
      </c>
      <c r="F63" s="35">
        <v>0</v>
      </c>
      <c r="G63" s="35">
        <v>0</v>
      </c>
      <c r="H63" s="35">
        <v>2283757.94</v>
      </c>
      <c r="I63" s="35">
        <v>0</v>
      </c>
      <c r="J63" s="38">
        <f t="shared" si="5"/>
        <v>4716242.0600000005</v>
      </c>
    </row>
    <row r="64" spans="1:10" x14ac:dyDescent="0.2">
      <c r="A64" s="4" t="s">
        <v>96</v>
      </c>
      <c r="B64" s="9" t="s">
        <v>97</v>
      </c>
      <c r="C64" s="27">
        <v>5200000</v>
      </c>
      <c r="D64" s="36">
        <f t="shared" ref="D64:I64" si="22">+D65</f>
        <v>8800000</v>
      </c>
      <c r="E64" s="27">
        <f t="shared" si="22"/>
        <v>14000000</v>
      </c>
      <c r="F64" s="35">
        <f t="shared" si="22"/>
        <v>0</v>
      </c>
      <c r="G64" s="35">
        <f t="shared" si="22"/>
        <v>0</v>
      </c>
      <c r="H64" s="37">
        <f t="shared" si="22"/>
        <v>555225</v>
      </c>
      <c r="I64" s="37">
        <f t="shared" si="22"/>
        <v>0</v>
      </c>
      <c r="J64" s="37">
        <f t="shared" si="5"/>
        <v>13444775</v>
      </c>
    </row>
    <row r="65" spans="1:10" s="4" customFormat="1" x14ac:dyDescent="0.2">
      <c r="A65" s="1" t="s">
        <v>98</v>
      </c>
      <c r="B65" s="3" t="s">
        <v>99</v>
      </c>
      <c r="C65" s="33">
        <v>5200000</v>
      </c>
      <c r="D65" s="34">
        <v>8800000</v>
      </c>
      <c r="E65" s="33">
        <v>14000000</v>
      </c>
      <c r="F65" s="35">
        <v>0</v>
      </c>
      <c r="G65" s="35">
        <v>0</v>
      </c>
      <c r="H65" s="35">
        <v>555225</v>
      </c>
      <c r="I65" s="35">
        <v>0</v>
      </c>
      <c r="J65" s="38">
        <f t="shared" si="5"/>
        <v>13444775</v>
      </c>
    </row>
    <row r="66" spans="1:10" s="4" customFormat="1" x14ac:dyDescent="0.2">
      <c r="A66" s="4" t="s">
        <v>100</v>
      </c>
      <c r="B66" s="9" t="s">
        <v>101</v>
      </c>
      <c r="C66" s="27">
        <v>600000</v>
      </c>
      <c r="D66" s="34">
        <f t="shared" ref="D66:I66" si="23">+D67</f>
        <v>0</v>
      </c>
      <c r="E66" s="27">
        <f t="shared" si="23"/>
        <v>600000</v>
      </c>
      <c r="F66" s="35">
        <f t="shared" si="23"/>
        <v>0</v>
      </c>
      <c r="G66" s="35">
        <f t="shared" si="23"/>
        <v>0</v>
      </c>
      <c r="H66" s="35">
        <f t="shared" si="23"/>
        <v>0</v>
      </c>
      <c r="I66" s="35">
        <f t="shared" si="23"/>
        <v>0</v>
      </c>
      <c r="J66" s="37">
        <f t="shared" si="5"/>
        <v>600000</v>
      </c>
    </row>
    <row r="67" spans="1:10" x14ac:dyDescent="0.2">
      <c r="A67" s="1" t="s">
        <v>102</v>
      </c>
      <c r="B67" s="3" t="s">
        <v>103</v>
      </c>
      <c r="C67" s="33">
        <v>600000</v>
      </c>
      <c r="D67" s="34">
        <v>0</v>
      </c>
      <c r="E67" s="33">
        <v>600000</v>
      </c>
      <c r="F67" s="35">
        <v>0</v>
      </c>
      <c r="G67" s="35">
        <v>0</v>
      </c>
      <c r="H67" s="35">
        <v>0</v>
      </c>
      <c r="I67" s="35">
        <v>0</v>
      </c>
      <c r="J67" s="38">
        <f t="shared" si="5"/>
        <v>600000</v>
      </c>
    </row>
    <row r="68" spans="1:10" x14ac:dyDescent="0.2">
      <c r="A68" s="4" t="s">
        <v>104</v>
      </c>
      <c r="B68" s="9" t="s">
        <v>105</v>
      </c>
      <c r="C68" s="27">
        <v>7000000</v>
      </c>
      <c r="D68" s="34">
        <f t="shared" ref="D68:I68" si="24">+D69</f>
        <v>0</v>
      </c>
      <c r="E68" s="27">
        <f t="shared" si="24"/>
        <v>7000000</v>
      </c>
      <c r="F68" s="35">
        <f t="shared" si="24"/>
        <v>0</v>
      </c>
      <c r="G68" s="35">
        <f t="shared" si="24"/>
        <v>0</v>
      </c>
      <c r="H68" s="35">
        <f t="shared" si="24"/>
        <v>0</v>
      </c>
      <c r="I68" s="35">
        <f t="shared" si="24"/>
        <v>0</v>
      </c>
      <c r="J68" s="37">
        <f t="shared" si="5"/>
        <v>7000000</v>
      </c>
    </row>
    <row r="69" spans="1:10" s="4" customFormat="1" x14ac:dyDescent="0.2">
      <c r="A69" s="1" t="s">
        <v>106</v>
      </c>
      <c r="B69" s="3" t="s">
        <v>105</v>
      </c>
      <c r="C69" s="33">
        <v>7000000</v>
      </c>
      <c r="D69" s="34">
        <v>0</v>
      </c>
      <c r="E69" s="33">
        <v>7000000</v>
      </c>
      <c r="F69" s="35">
        <v>0</v>
      </c>
      <c r="G69" s="35">
        <v>0</v>
      </c>
      <c r="H69" s="35">
        <v>0</v>
      </c>
      <c r="I69" s="35">
        <v>0</v>
      </c>
      <c r="J69" s="38">
        <f t="shared" si="5"/>
        <v>7000000</v>
      </c>
    </row>
    <row r="70" spans="1:10" x14ac:dyDescent="0.2">
      <c r="A70" s="4" t="s">
        <v>107</v>
      </c>
      <c r="B70" s="9" t="s">
        <v>108</v>
      </c>
      <c r="C70" s="27">
        <v>21400000</v>
      </c>
      <c r="D70" s="34">
        <f t="shared" ref="D70:I70" si="25">+D71</f>
        <v>0</v>
      </c>
      <c r="E70" s="27">
        <f t="shared" si="25"/>
        <v>21400000</v>
      </c>
      <c r="F70" s="37">
        <f t="shared" si="25"/>
        <v>1272798.2</v>
      </c>
      <c r="G70" s="37">
        <f t="shared" si="25"/>
        <v>1589627.47</v>
      </c>
      <c r="H70" s="37">
        <f t="shared" si="25"/>
        <v>1618098.41</v>
      </c>
      <c r="I70" s="37">
        <f t="shared" si="25"/>
        <v>1650610.04</v>
      </c>
      <c r="J70" s="37">
        <f t="shared" si="5"/>
        <v>15268865.880000003</v>
      </c>
    </row>
    <row r="71" spans="1:10" s="4" customFormat="1" x14ac:dyDescent="0.2">
      <c r="A71" s="1" t="s">
        <v>109</v>
      </c>
      <c r="B71" s="3" t="s">
        <v>108</v>
      </c>
      <c r="C71" s="33">
        <v>21400000</v>
      </c>
      <c r="D71" s="34">
        <v>0</v>
      </c>
      <c r="E71" s="33">
        <v>21400000</v>
      </c>
      <c r="F71" s="35">
        <v>1272798.2</v>
      </c>
      <c r="G71" s="35">
        <v>1589627.47</v>
      </c>
      <c r="H71" s="35">
        <v>1618098.41</v>
      </c>
      <c r="I71" s="35">
        <v>1650610.04</v>
      </c>
      <c r="J71" s="38">
        <f t="shared" si="5"/>
        <v>15268865.880000003</v>
      </c>
    </row>
    <row r="72" spans="1:10" x14ac:dyDescent="0.2">
      <c r="A72" s="4" t="s">
        <v>110</v>
      </c>
      <c r="B72" s="9" t="s">
        <v>111</v>
      </c>
      <c r="C72" s="27">
        <v>10000000</v>
      </c>
      <c r="D72" s="34">
        <f t="shared" ref="D72:I72" si="26">+D73</f>
        <v>0</v>
      </c>
      <c r="E72" s="27">
        <f t="shared" si="26"/>
        <v>10000000</v>
      </c>
      <c r="F72" s="35">
        <f t="shared" si="26"/>
        <v>0</v>
      </c>
      <c r="G72" s="35">
        <f t="shared" si="26"/>
        <v>0</v>
      </c>
      <c r="H72" s="35">
        <f t="shared" si="26"/>
        <v>0</v>
      </c>
      <c r="I72" s="37">
        <f t="shared" si="26"/>
        <v>9927854.9399999995</v>
      </c>
      <c r="J72" s="37">
        <f t="shared" si="5"/>
        <v>72145.060000000522</v>
      </c>
    </row>
    <row r="73" spans="1:10" s="4" customFormat="1" x14ac:dyDescent="0.2">
      <c r="A73" s="1" t="s">
        <v>112</v>
      </c>
      <c r="B73" s="3" t="s">
        <v>111</v>
      </c>
      <c r="C73" s="33">
        <v>10000000</v>
      </c>
      <c r="D73" s="36">
        <v>0</v>
      </c>
      <c r="E73" s="33">
        <v>10000000</v>
      </c>
      <c r="F73" s="35">
        <v>0</v>
      </c>
      <c r="G73" s="35">
        <v>0</v>
      </c>
      <c r="H73" s="35">
        <v>0</v>
      </c>
      <c r="I73" s="35">
        <v>9927854.9399999995</v>
      </c>
      <c r="J73" s="38">
        <f t="shared" si="5"/>
        <v>72145.060000000522</v>
      </c>
    </row>
    <row r="74" spans="1:10" x14ac:dyDescent="0.2">
      <c r="A74" s="4" t="s">
        <v>113</v>
      </c>
      <c r="B74" s="9" t="s">
        <v>114</v>
      </c>
      <c r="C74" s="27">
        <v>10850000</v>
      </c>
      <c r="D74" s="34">
        <f>+D75+D76</f>
        <v>0</v>
      </c>
      <c r="E74" s="27">
        <f>E75+E76</f>
        <v>10850000</v>
      </c>
      <c r="F74" s="35">
        <f>+F75+F76</f>
        <v>0</v>
      </c>
      <c r="G74" s="35">
        <f>+G75+G76</f>
        <v>0</v>
      </c>
      <c r="H74" s="35">
        <f>+H75+H76</f>
        <v>0</v>
      </c>
      <c r="I74" s="35">
        <f>+I75+I76</f>
        <v>0</v>
      </c>
      <c r="J74" s="37">
        <f t="shared" si="5"/>
        <v>10850000</v>
      </c>
    </row>
    <row r="75" spans="1:10" s="4" customFormat="1" x14ac:dyDescent="0.2">
      <c r="A75" s="1" t="s">
        <v>115</v>
      </c>
      <c r="B75" s="3" t="s">
        <v>116</v>
      </c>
      <c r="C75" s="33">
        <v>10400000</v>
      </c>
      <c r="D75" s="34">
        <v>0</v>
      </c>
      <c r="E75" s="33">
        <v>10400000</v>
      </c>
      <c r="F75" s="35">
        <v>0</v>
      </c>
      <c r="G75" s="35">
        <v>0</v>
      </c>
      <c r="H75" s="35">
        <v>0</v>
      </c>
      <c r="I75" s="35">
        <v>0</v>
      </c>
      <c r="J75" s="38">
        <f t="shared" si="5"/>
        <v>10400000</v>
      </c>
    </row>
    <row r="76" spans="1:10" s="4" customFormat="1" x14ac:dyDescent="0.2">
      <c r="A76" s="1" t="s">
        <v>117</v>
      </c>
      <c r="B76" s="3" t="s">
        <v>118</v>
      </c>
      <c r="C76" s="33">
        <v>450000</v>
      </c>
      <c r="D76" s="34">
        <v>0</v>
      </c>
      <c r="E76" s="33">
        <v>450000</v>
      </c>
      <c r="F76" s="35">
        <v>0</v>
      </c>
      <c r="G76" s="35">
        <v>0</v>
      </c>
      <c r="H76" s="35">
        <v>0</v>
      </c>
      <c r="I76" s="35">
        <v>0</v>
      </c>
      <c r="J76" s="35">
        <f t="shared" si="5"/>
        <v>450000</v>
      </c>
    </row>
    <row r="77" spans="1:10" s="4" customFormat="1" x14ac:dyDescent="0.2">
      <c r="A77" s="4" t="s">
        <v>119</v>
      </c>
      <c r="B77" s="9" t="s">
        <v>120</v>
      </c>
      <c r="C77" s="27">
        <v>7300000</v>
      </c>
      <c r="D77" s="36">
        <f t="shared" ref="D77:I77" si="27">+D78+D79+D80+D81+D82+D83</f>
        <v>7800000</v>
      </c>
      <c r="E77" s="27">
        <f t="shared" si="27"/>
        <v>15100000</v>
      </c>
      <c r="F77" s="35">
        <f t="shared" si="27"/>
        <v>0</v>
      </c>
      <c r="G77" s="37">
        <f t="shared" si="27"/>
        <v>4425</v>
      </c>
      <c r="H77" s="37">
        <f t="shared" si="27"/>
        <v>176871.38</v>
      </c>
      <c r="I77" s="37">
        <f t="shared" si="27"/>
        <v>195939</v>
      </c>
      <c r="J77" s="26">
        <f t="shared" si="5"/>
        <v>14722764.619999999</v>
      </c>
    </row>
    <row r="78" spans="1:10" x14ac:dyDescent="0.2">
      <c r="A78" s="1" t="s">
        <v>121</v>
      </c>
      <c r="B78" s="3" t="s">
        <v>122</v>
      </c>
      <c r="C78" s="33">
        <v>200000</v>
      </c>
      <c r="D78" s="34">
        <v>0</v>
      </c>
      <c r="E78" s="33">
        <v>200000</v>
      </c>
      <c r="F78" s="35">
        <v>0</v>
      </c>
      <c r="G78" s="35">
        <v>0</v>
      </c>
      <c r="H78" s="35">
        <v>0</v>
      </c>
      <c r="I78" s="35">
        <v>0</v>
      </c>
      <c r="J78" s="35">
        <f t="shared" si="5"/>
        <v>200000</v>
      </c>
    </row>
    <row r="79" spans="1:10" s="4" customFormat="1" x14ac:dyDescent="0.2">
      <c r="A79" s="1" t="s">
        <v>424</v>
      </c>
      <c r="B79" s="3" t="s">
        <v>430</v>
      </c>
      <c r="C79" s="33">
        <v>0</v>
      </c>
      <c r="D79" s="34">
        <v>176871.38</v>
      </c>
      <c r="E79" s="33">
        <v>176871.38</v>
      </c>
      <c r="F79" s="35">
        <v>0</v>
      </c>
      <c r="G79" s="35">
        <v>0</v>
      </c>
      <c r="H79" s="35">
        <v>176871.38</v>
      </c>
      <c r="I79" s="35">
        <v>0</v>
      </c>
      <c r="J79" s="26">
        <f t="shared" ref="J79:J142" si="28">+E79-F79-G79-H79-I79</f>
        <v>0</v>
      </c>
    </row>
    <row r="80" spans="1:10" s="4" customFormat="1" x14ac:dyDescent="0.2">
      <c r="A80" s="1" t="s">
        <v>123</v>
      </c>
      <c r="B80" s="3" t="s">
        <v>124</v>
      </c>
      <c r="C80" s="33">
        <v>1000000</v>
      </c>
      <c r="D80" s="34">
        <v>0</v>
      </c>
      <c r="E80" s="33">
        <v>1000000</v>
      </c>
      <c r="F80" s="35">
        <v>0</v>
      </c>
      <c r="G80" s="35">
        <v>0</v>
      </c>
      <c r="H80" s="35">
        <v>0</v>
      </c>
      <c r="I80" s="35">
        <v>0</v>
      </c>
      <c r="J80" s="35">
        <f t="shared" si="28"/>
        <v>1000000</v>
      </c>
    </row>
    <row r="81" spans="1:10" s="4" customFormat="1" x14ac:dyDescent="0.2">
      <c r="A81" s="1" t="s">
        <v>125</v>
      </c>
      <c r="B81" s="3" t="s">
        <v>126</v>
      </c>
      <c r="C81" s="33">
        <v>5200000</v>
      </c>
      <c r="D81" s="36">
        <v>0</v>
      </c>
      <c r="E81" s="33">
        <v>5200000</v>
      </c>
      <c r="F81" s="35">
        <v>0</v>
      </c>
      <c r="G81" s="35">
        <v>4425</v>
      </c>
      <c r="H81" s="35">
        <v>0</v>
      </c>
      <c r="I81" s="35">
        <v>195939</v>
      </c>
      <c r="J81" s="38">
        <f t="shared" si="28"/>
        <v>4999636</v>
      </c>
    </row>
    <row r="82" spans="1:10" x14ac:dyDescent="0.2">
      <c r="A82" s="1" t="s">
        <v>127</v>
      </c>
      <c r="B82" s="3" t="s">
        <v>128</v>
      </c>
      <c r="C82" s="33">
        <v>400000</v>
      </c>
      <c r="D82" s="34">
        <v>0</v>
      </c>
      <c r="E82" s="33">
        <v>400000</v>
      </c>
      <c r="F82" s="35">
        <v>0</v>
      </c>
      <c r="G82" s="35">
        <v>0</v>
      </c>
      <c r="H82" s="35">
        <v>0</v>
      </c>
      <c r="I82" s="35">
        <v>0</v>
      </c>
      <c r="J82" s="35">
        <f t="shared" si="28"/>
        <v>400000</v>
      </c>
    </row>
    <row r="83" spans="1:10" x14ac:dyDescent="0.2">
      <c r="A83" s="1" t="s">
        <v>129</v>
      </c>
      <c r="B83" s="3" t="s">
        <v>130</v>
      </c>
      <c r="C83" s="33">
        <v>500000</v>
      </c>
      <c r="D83" s="34">
        <v>7623128.6200000001</v>
      </c>
      <c r="E83" s="33">
        <v>8123128.6200000001</v>
      </c>
      <c r="F83" s="35">
        <v>0</v>
      </c>
      <c r="G83" s="35">
        <v>0</v>
      </c>
      <c r="H83" s="35">
        <v>0</v>
      </c>
      <c r="I83" s="35">
        <v>0</v>
      </c>
      <c r="J83" s="38">
        <f t="shared" si="28"/>
        <v>8123128.6200000001</v>
      </c>
    </row>
    <row r="84" spans="1:10" x14ac:dyDescent="0.2">
      <c r="A84" s="4" t="s">
        <v>131</v>
      </c>
      <c r="B84" s="9" t="s">
        <v>132</v>
      </c>
      <c r="C84" s="27">
        <v>2359300</v>
      </c>
      <c r="D84" s="34">
        <f t="shared" ref="D84:I84" si="29">+D85</f>
        <v>0</v>
      </c>
      <c r="E84" s="27">
        <f t="shared" si="29"/>
        <v>2359300</v>
      </c>
      <c r="F84" s="35">
        <f t="shared" si="29"/>
        <v>0</v>
      </c>
      <c r="G84" s="35">
        <f t="shared" si="29"/>
        <v>0</v>
      </c>
      <c r="H84" s="35">
        <f t="shared" si="29"/>
        <v>0</v>
      </c>
      <c r="I84" s="35">
        <f t="shared" si="29"/>
        <v>0</v>
      </c>
      <c r="J84" s="37">
        <f t="shared" si="28"/>
        <v>2359300</v>
      </c>
    </row>
    <row r="85" spans="1:10" s="4" customFormat="1" x14ac:dyDescent="0.2">
      <c r="A85" s="1" t="s">
        <v>399</v>
      </c>
      <c r="B85" s="3" t="s">
        <v>406</v>
      </c>
      <c r="C85" s="33">
        <v>2359300</v>
      </c>
      <c r="D85" s="34">
        <v>0</v>
      </c>
      <c r="E85" s="33">
        <v>2359300</v>
      </c>
      <c r="F85" s="35">
        <v>0</v>
      </c>
      <c r="G85" s="35">
        <v>0</v>
      </c>
      <c r="H85" s="35">
        <v>0</v>
      </c>
      <c r="I85" s="35">
        <v>0</v>
      </c>
      <c r="J85" s="38">
        <f t="shared" si="28"/>
        <v>2359300</v>
      </c>
    </row>
    <row r="86" spans="1:10" s="4" customFormat="1" x14ac:dyDescent="0.2">
      <c r="A86" s="4" t="s">
        <v>133</v>
      </c>
      <c r="B86" s="9" t="s">
        <v>134</v>
      </c>
      <c r="C86" s="27">
        <v>50000</v>
      </c>
      <c r="D86" s="36">
        <f t="shared" ref="D86:I86" si="30">+D87</f>
        <v>300000</v>
      </c>
      <c r="E86" s="27">
        <f t="shared" si="30"/>
        <v>350000</v>
      </c>
      <c r="F86" s="35">
        <f t="shared" si="30"/>
        <v>0</v>
      </c>
      <c r="G86" s="35">
        <f t="shared" si="30"/>
        <v>0</v>
      </c>
      <c r="H86" s="35">
        <f t="shared" si="30"/>
        <v>0</v>
      </c>
      <c r="I86" s="35">
        <f t="shared" si="30"/>
        <v>0</v>
      </c>
      <c r="J86" s="37">
        <f t="shared" si="28"/>
        <v>350000</v>
      </c>
    </row>
    <row r="87" spans="1:10" x14ac:dyDescent="0.2">
      <c r="A87" s="1" t="s">
        <v>135</v>
      </c>
      <c r="B87" s="3" t="s">
        <v>134</v>
      </c>
      <c r="C87" s="33">
        <v>50000</v>
      </c>
      <c r="D87" s="34">
        <v>300000</v>
      </c>
      <c r="E87" s="33">
        <v>350000</v>
      </c>
      <c r="F87" s="35">
        <v>0</v>
      </c>
      <c r="G87" s="35">
        <v>0</v>
      </c>
      <c r="H87" s="35">
        <v>0</v>
      </c>
      <c r="I87" s="35">
        <v>0</v>
      </c>
      <c r="J87" s="38">
        <f t="shared" si="28"/>
        <v>350000</v>
      </c>
    </row>
    <row r="88" spans="1:10" s="4" customFormat="1" x14ac:dyDescent="0.2">
      <c r="A88" s="4" t="s">
        <v>136</v>
      </c>
      <c r="B88" s="9" t="s">
        <v>137</v>
      </c>
      <c r="C88" s="27">
        <v>3000000</v>
      </c>
      <c r="D88" s="36">
        <f t="shared" ref="D88:I88" si="31">+D89+D90</f>
        <v>-500000</v>
      </c>
      <c r="E88" s="27">
        <f t="shared" si="31"/>
        <v>2500000</v>
      </c>
      <c r="F88" s="35">
        <f t="shared" si="31"/>
        <v>0</v>
      </c>
      <c r="G88" s="35">
        <f t="shared" si="31"/>
        <v>0</v>
      </c>
      <c r="H88" s="35">
        <f t="shared" si="31"/>
        <v>0</v>
      </c>
      <c r="I88" s="35">
        <f t="shared" si="31"/>
        <v>0</v>
      </c>
      <c r="J88" s="37">
        <f t="shared" si="28"/>
        <v>2500000</v>
      </c>
    </row>
    <row r="89" spans="1:10" x14ac:dyDescent="0.2">
      <c r="A89" s="1" t="s">
        <v>138</v>
      </c>
      <c r="B89" s="3" t="s">
        <v>139</v>
      </c>
      <c r="C89" s="33">
        <v>3000000</v>
      </c>
      <c r="D89" s="34">
        <v>-762400</v>
      </c>
      <c r="E89" s="33">
        <v>2237600</v>
      </c>
      <c r="F89" s="35">
        <v>0</v>
      </c>
      <c r="G89" s="35">
        <v>0</v>
      </c>
      <c r="H89" s="35">
        <v>0</v>
      </c>
      <c r="I89" s="35">
        <v>0</v>
      </c>
      <c r="J89" s="38">
        <f t="shared" si="28"/>
        <v>2237600</v>
      </c>
    </row>
    <row r="90" spans="1:10" x14ac:dyDescent="0.2">
      <c r="A90" s="1" t="s">
        <v>425</v>
      </c>
      <c r="B90" s="3" t="s">
        <v>431</v>
      </c>
      <c r="C90" s="33">
        <v>0</v>
      </c>
      <c r="D90" s="34">
        <v>262400</v>
      </c>
      <c r="E90" s="33">
        <v>262400</v>
      </c>
      <c r="F90" s="35">
        <v>0</v>
      </c>
      <c r="G90" s="35">
        <v>0</v>
      </c>
      <c r="H90" s="35">
        <v>0</v>
      </c>
      <c r="I90" s="35">
        <v>0</v>
      </c>
      <c r="J90" s="35">
        <f t="shared" si="28"/>
        <v>262400</v>
      </c>
    </row>
    <row r="91" spans="1:10" s="4" customFormat="1" x14ac:dyDescent="0.2">
      <c r="A91" s="4" t="s">
        <v>140</v>
      </c>
      <c r="B91" s="9" t="s">
        <v>141</v>
      </c>
      <c r="C91" s="27">
        <v>15600000</v>
      </c>
      <c r="D91" s="36">
        <f t="shared" ref="D91:I91" si="32">+D92</f>
        <v>0</v>
      </c>
      <c r="E91" s="27">
        <f t="shared" si="32"/>
        <v>15600000</v>
      </c>
      <c r="F91" s="35">
        <f t="shared" si="32"/>
        <v>0</v>
      </c>
      <c r="G91" s="35">
        <f t="shared" si="32"/>
        <v>0</v>
      </c>
      <c r="H91" s="35">
        <f t="shared" si="32"/>
        <v>0</v>
      </c>
      <c r="I91" s="35">
        <f t="shared" si="32"/>
        <v>0</v>
      </c>
      <c r="J91" s="26">
        <f t="shared" si="28"/>
        <v>15600000</v>
      </c>
    </row>
    <row r="92" spans="1:10" x14ac:dyDescent="0.2">
      <c r="A92" s="1" t="s">
        <v>142</v>
      </c>
      <c r="B92" s="3" t="s">
        <v>143</v>
      </c>
      <c r="C92" s="33">
        <v>15600000</v>
      </c>
      <c r="D92" s="34">
        <v>0</v>
      </c>
      <c r="E92" s="33">
        <v>15600000</v>
      </c>
      <c r="F92" s="35">
        <v>0</v>
      </c>
      <c r="G92" s="35">
        <v>0</v>
      </c>
      <c r="H92" s="35">
        <v>0</v>
      </c>
      <c r="I92" s="35">
        <v>0</v>
      </c>
      <c r="J92" s="35">
        <f t="shared" si="28"/>
        <v>15600000</v>
      </c>
    </row>
    <row r="93" spans="1:10" x14ac:dyDescent="0.2">
      <c r="A93" s="4" t="s">
        <v>144</v>
      </c>
      <c r="B93" s="9" t="s">
        <v>145</v>
      </c>
      <c r="C93" s="27">
        <v>20004479</v>
      </c>
      <c r="D93" s="36">
        <f t="shared" ref="D93:I93" si="33">+D94+D95+D96+D97+D98</f>
        <v>3869726</v>
      </c>
      <c r="E93" s="27">
        <f t="shared" si="33"/>
        <v>23874205</v>
      </c>
      <c r="F93" s="35">
        <f t="shared" si="33"/>
        <v>0</v>
      </c>
      <c r="G93" s="37">
        <f t="shared" si="33"/>
        <v>89500</v>
      </c>
      <c r="H93" s="37">
        <f t="shared" si="33"/>
        <v>305900</v>
      </c>
      <c r="I93" s="37">
        <f t="shared" si="33"/>
        <v>758108.81</v>
      </c>
      <c r="J93" s="26">
        <f t="shared" si="28"/>
        <v>22720696.190000001</v>
      </c>
    </row>
    <row r="94" spans="1:10" s="4" customFormat="1" x14ac:dyDescent="0.2">
      <c r="A94" s="1" t="s">
        <v>400</v>
      </c>
      <c r="B94" s="3" t="s">
        <v>146</v>
      </c>
      <c r="C94" s="33">
        <v>700000</v>
      </c>
      <c r="D94" s="34">
        <v>0</v>
      </c>
      <c r="E94" s="33">
        <v>700000</v>
      </c>
      <c r="F94" s="35">
        <v>0</v>
      </c>
      <c r="G94" s="35">
        <v>0</v>
      </c>
      <c r="H94" s="35">
        <v>0</v>
      </c>
      <c r="I94" s="35">
        <v>0</v>
      </c>
      <c r="J94" s="35">
        <f t="shared" si="28"/>
        <v>700000</v>
      </c>
    </row>
    <row r="95" spans="1:10" x14ac:dyDescent="0.2">
      <c r="A95" s="1" t="s">
        <v>401</v>
      </c>
      <c r="B95" s="3" t="s">
        <v>147</v>
      </c>
      <c r="C95" s="33">
        <v>1500000</v>
      </c>
      <c r="D95" s="34">
        <v>0</v>
      </c>
      <c r="E95" s="33">
        <v>1500000</v>
      </c>
      <c r="F95" s="35">
        <v>0</v>
      </c>
      <c r="G95" s="35">
        <v>29500</v>
      </c>
      <c r="H95" s="35">
        <v>5900</v>
      </c>
      <c r="I95" s="35">
        <v>398993.4</v>
      </c>
      <c r="J95" s="38">
        <f t="shared" si="28"/>
        <v>1065606.6000000001</v>
      </c>
    </row>
    <row r="96" spans="1:10" s="4" customFormat="1" x14ac:dyDescent="0.2">
      <c r="A96" s="1" t="s">
        <v>402</v>
      </c>
      <c r="B96" s="3" t="s">
        <v>148</v>
      </c>
      <c r="C96" s="33">
        <v>5200000</v>
      </c>
      <c r="D96" s="34">
        <v>-2200000</v>
      </c>
      <c r="E96" s="33">
        <v>3000000</v>
      </c>
      <c r="F96" s="35">
        <v>0</v>
      </c>
      <c r="G96" s="35">
        <v>60000</v>
      </c>
      <c r="H96" s="35">
        <v>0</v>
      </c>
      <c r="I96" s="35">
        <v>54900</v>
      </c>
      <c r="J96" s="35">
        <f t="shared" si="28"/>
        <v>2885100</v>
      </c>
    </row>
    <row r="97" spans="1:10" x14ac:dyDescent="0.2">
      <c r="A97" s="1" t="s">
        <v>149</v>
      </c>
      <c r="B97" s="3" t="s">
        <v>150</v>
      </c>
      <c r="C97" s="33">
        <v>604479</v>
      </c>
      <c r="D97" s="34">
        <v>8395521</v>
      </c>
      <c r="E97" s="33">
        <v>9000000</v>
      </c>
      <c r="F97" s="35">
        <v>0</v>
      </c>
      <c r="G97" s="35">
        <v>0</v>
      </c>
      <c r="H97" s="35">
        <v>0</v>
      </c>
      <c r="I97" s="35">
        <v>0</v>
      </c>
      <c r="J97" s="38">
        <f t="shared" si="28"/>
        <v>9000000</v>
      </c>
    </row>
    <row r="98" spans="1:10" s="4" customFormat="1" x14ac:dyDescent="0.2">
      <c r="A98" s="1" t="s">
        <v>151</v>
      </c>
      <c r="B98" s="3" t="s">
        <v>152</v>
      </c>
      <c r="C98" s="33">
        <v>12000000</v>
      </c>
      <c r="D98" s="34">
        <v>-2325795</v>
      </c>
      <c r="E98" s="33">
        <v>9674205</v>
      </c>
      <c r="F98" s="35">
        <v>0</v>
      </c>
      <c r="G98" s="35">
        <v>0</v>
      </c>
      <c r="H98" s="35">
        <v>300000</v>
      </c>
      <c r="I98" s="35">
        <v>304215.40999999997</v>
      </c>
      <c r="J98" s="35">
        <f t="shared" si="28"/>
        <v>9069989.5899999999</v>
      </c>
    </row>
    <row r="99" spans="1:10" x14ac:dyDescent="0.2">
      <c r="A99" s="4" t="s">
        <v>153</v>
      </c>
      <c r="B99" s="9" t="s">
        <v>154</v>
      </c>
      <c r="C99" s="27">
        <v>3000000</v>
      </c>
      <c r="D99" s="34">
        <f t="shared" ref="D99:I99" si="34">+D100</f>
        <v>0</v>
      </c>
      <c r="E99" s="27">
        <f t="shared" si="34"/>
        <v>3000000</v>
      </c>
      <c r="F99" s="35">
        <f t="shared" si="34"/>
        <v>0</v>
      </c>
      <c r="G99" s="35">
        <f t="shared" si="34"/>
        <v>0</v>
      </c>
      <c r="H99" s="35">
        <f t="shared" si="34"/>
        <v>0</v>
      </c>
      <c r="I99" s="35">
        <f t="shared" si="34"/>
        <v>0</v>
      </c>
      <c r="J99" s="26">
        <f t="shared" si="28"/>
        <v>3000000</v>
      </c>
    </row>
    <row r="100" spans="1:10" s="4" customFormat="1" x14ac:dyDescent="0.2">
      <c r="A100" s="1" t="s">
        <v>155</v>
      </c>
      <c r="B100" s="3" t="s">
        <v>156</v>
      </c>
      <c r="C100" s="33">
        <v>3000000</v>
      </c>
      <c r="D100" s="34">
        <v>0</v>
      </c>
      <c r="E100" s="33">
        <v>3000000</v>
      </c>
      <c r="F100" s="35">
        <v>0</v>
      </c>
      <c r="G100" s="35">
        <v>0</v>
      </c>
      <c r="H100" s="35">
        <v>0</v>
      </c>
      <c r="I100" s="35">
        <v>0</v>
      </c>
      <c r="J100" s="35">
        <f t="shared" si="28"/>
        <v>3000000</v>
      </c>
    </row>
    <row r="101" spans="1:10" x14ac:dyDescent="0.2">
      <c r="A101" s="4" t="s">
        <v>157</v>
      </c>
      <c r="B101" s="9" t="s">
        <v>158</v>
      </c>
      <c r="C101" s="27">
        <v>50000</v>
      </c>
      <c r="D101" s="36">
        <f t="shared" ref="D101:I101" si="35">+D102</f>
        <v>100000</v>
      </c>
      <c r="E101" s="27">
        <f t="shared" si="35"/>
        <v>150000</v>
      </c>
      <c r="F101" s="35">
        <f t="shared" si="35"/>
        <v>0</v>
      </c>
      <c r="G101" s="35">
        <f t="shared" si="35"/>
        <v>0</v>
      </c>
      <c r="H101" s="35">
        <f t="shared" si="35"/>
        <v>0</v>
      </c>
      <c r="I101" s="35">
        <f t="shared" si="35"/>
        <v>0</v>
      </c>
      <c r="J101" s="26">
        <f t="shared" si="28"/>
        <v>150000</v>
      </c>
    </row>
    <row r="102" spans="1:10" s="4" customFormat="1" x14ac:dyDescent="0.2">
      <c r="A102" s="1" t="s">
        <v>159</v>
      </c>
      <c r="B102" s="3" t="s">
        <v>158</v>
      </c>
      <c r="C102" s="33">
        <v>50000</v>
      </c>
      <c r="D102" s="34">
        <v>100000</v>
      </c>
      <c r="E102" s="33">
        <v>150000</v>
      </c>
      <c r="F102" s="35">
        <v>0</v>
      </c>
      <c r="G102" s="35">
        <v>0</v>
      </c>
      <c r="H102" s="35">
        <v>0</v>
      </c>
      <c r="I102" s="35">
        <v>0</v>
      </c>
      <c r="J102" s="35">
        <f t="shared" si="28"/>
        <v>150000</v>
      </c>
    </row>
    <row r="103" spans="1:10" x14ac:dyDescent="0.2">
      <c r="A103" s="4" t="s">
        <v>160</v>
      </c>
      <c r="B103" s="9" t="s">
        <v>161</v>
      </c>
      <c r="C103" s="27">
        <v>20301597</v>
      </c>
      <c r="D103" s="34">
        <v>0</v>
      </c>
      <c r="E103" s="27">
        <f>+E104+E105</f>
        <v>20301597</v>
      </c>
      <c r="F103" s="35">
        <f>+F104+F105</f>
        <v>0</v>
      </c>
      <c r="G103" s="37">
        <f>+G104+G105</f>
        <v>185735</v>
      </c>
      <c r="H103" s="37">
        <f>+H104+H105</f>
        <v>1823654.6</v>
      </c>
      <c r="I103" s="37">
        <f>+I104+I105</f>
        <v>118354</v>
      </c>
      <c r="J103" s="26">
        <f t="shared" si="28"/>
        <v>18173853.399999999</v>
      </c>
    </row>
    <row r="104" spans="1:10" x14ac:dyDescent="0.2">
      <c r="A104" s="1" t="s">
        <v>162</v>
      </c>
      <c r="B104" s="3" t="s">
        <v>161</v>
      </c>
      <c r="C104" s="33">
        <v>5200000</v>
      </c>
      <c r="D104" s="34">
        <v>4173602.91</v>
      </c>
      <c r="E104" s="33">
        <v>9373602.9100000001</v>
      </c>
      <c r="F104" s="35">
        <v>0</v>
      </c>
      <c r="G104" s="35">
        <v>0</v>
      </c>
      <c r="H104" s="35">
        <v>1823654.6</v>
      </c>
      <c r="I104" s="35">
        <v>118354</v>
      </c>
      <c r="J104" s="35">
        <f t="shared" si="28"/>
        <v>7431594.3100000005</v>
      </c>
    </row>
    <row r="105" spans="1:10" x14ac:dyDescent="0.2">
      <c r="A105" s="1" t="s">
        <v>163</v>
      </c>
      <c r="B105" s="3" t="s">
        <v>164</v>
      </c>
      <c r="C105" s="33">
        <v>15101597</v>
      </c>
      <c r="D105" s="39">
        <f>-D104</f>
        <v>-4173602.91</v>
      </c>
      <c r="E105" s="33">
        <v>10927994.09</v>
      </c>
      <c r="F105" s="35">
        <v>0</v>
      </c>
      <c r="G105" s="35">
        <v>185735</v>
      </c>
      <c r="H105" s="35">
        <v>0</v>
      </c>
      <c r="I105" s="35">
        <v>0</v>
      </c>
      <c r="J105" s="38">
        <f t="shared" si="28"/>
        <v>10742259.09</v>
      </c>
    </row>
    <row r="106" spans="1:10" x14ac:dyDescent="0.2">
      <c r="A106" s="4" t="s">
        <v>165</v>
      </c>
      <c r="B106" s="9" t="s">
        <v>166</v>
      </c>
      <c r="C106" s="27">
        <v>5200000</v>
      </c>
      <c r="D106" s="34">
        <f t="shared" ref="D106:I106" si="36">+D107</f>
        <v>0</v>
      </c>
      <c r="E106" s="27">
        <f t="shared" si="36"/>
        <v>5200000</v>
      </c>
      <c r="F106" s="35">
        <f t="shared" si="36"/>
        <v>0</v>
      </c>
      <c r="G106" s="37">
        <f t="shared" si="36"/>
        <v>221250</v>
      </c>
      <c r="H106" s="37">
        <f t="shared" si="36"/>
        <v>380227.5</v>
      </c>
      <c r="I106" s="37">
        <f t="shared" si="36"/>
        <v>262257.2</v>
      </c>
      <c r="J106" s="37">
        <f t="shared" si="28"/>
        <v>4336265.3</v>
      </c>
    </row>
    <row r="107" spans="1:10" x14ac:dyDescent="0.2">
      <c r="A107" s="1" t="s">
        <v>167</v>
      </c>
      <c r="B107" s="3" t="s">
        <v>166</v>
      </c>
      <c r="C107" s="33">
        <v>5200000</v>
      </c>
      <c r="D107" s="34">
        <v>0</v>
      </c>
      <c r="E107" s="33">
        <v>5200000</v>
      </c>
      <c r="F107" s="35">
        <v>0</v>
      </c>
      <c r="G107" s="35">
        <v>221250</v>
      </c>
      <c r="H107" s="35">
        <v>380227.5</v>
      </c>
      <c r="I107" s="35">
        <v>262257.2</v>
      </c>
      <c r="J107" s="38">
        <f t="shared" si="28"/>
        <v>4336265.3</v>
      </c>
    </row>
    <row r="108" spans="1:10" s="4" customFormat="1" x14ac:dyDescent="0.2">
      <c r="A108" s="4" t="s">
        <v>168</v>
      </c>
      <c r="B108" s="9" t="s">
        <v>169</v>
      </c>
      <c r="C108" s="27">
        <v>400000</v>
      </c>
      <c r="D108" s="36">
        <f t="shared" ref="D108:I108" si="37">+D109+D110</f>
        <v>0</v>
      </c>
      <c r="E108" s="27">
        <f t="shared" si="37"/>
        <v>400000</v>
      </c>
      <c r="F108" s="35">
        <f t="shared" si="37"/>
        <v>0</v>
      </c>
      <c r="G108" s="35">
        <f t="shared" si="37"/>
        <v>0</v>
      </c>
      <c r="H108" s="35">
        <f t="shared" si="37"/>
        <v>0</v>
      </c>
      <c r="I108" s="35">
        <f t="shared" si="37"/>
        <v>0</v>
      </c>
      <c r="J108" s="37">
        <f t="shared" si="28"/>
        <v>400000</v>
      </c>
    </row>
    <row r="109" spans="1:10" x14ac:dyDescent="0.2">
      <c r="A109" s="1" t="s">
        <v>170</v>
      </c>
      <c r="B109" s="3" t="s">
        <v>171</v>
      </c>
      <c r="C109" s="33">
        <v>100000</v>
      </c>
      <c r="D109" s="34">
        <v>0</v>
      </c>
      <c r="E109" s="33">
        <v>100000</v>
      </c>
      <c r="F109" s="35">
        <v>0</v>
      </c>
      <c r="G109" s="35">
        <v>0</v>
      </c>
      <c r="H109" s="35">
        <v>0</v>
      </c>
      <c r="I109" s="35">
        <v>0</v>
      </c>
      <c r="J109" s="38">
        <f t="shared" si="28"/>
        <v>100000</v>
      </c>
    </row>
    <row r="110" spans="1:10" s="4" customFormat="1" x14ac:dyDescent="0.2">
      <c r="A110" s="1" t="s">
        <v>172</v>
      </c>
      <c r="B110" s="3" t="s">
        <v>173</v>
      </c>
      <c r="C110" s="33">
        <v>300000</v>
      </c>
      <c r="D110" s="34">
        <v>0</v>
      </c>
      <c r="E110" s="33">
        <v>300000</v>
      </c>
      <c r="F110" s="35">
        <v>0</v>
      </c>
      <c r="G110" s="35">
        <v>0</v>
      </c>
      <c r="H110" s="35">
        <v>0</v>
      </c>
      <c r="I110" s="35">
        <v>0</v>
      </c>
      <c r="J110" s="35">
        <f t="shared" si="28"/>
        <v>300000</v>
      </c>
    </row>
    <row r="111" spans="1:10" x14ac:dyDescent="0.2">
      <c r="A111" s="4" t="s">
        <v>174</v>
      </c>
      <c r="B111" s="9" t="s">
        <v>175</v>
      </c>
      <c r="C111" s="27">
        <v>1500000</v>
      </c>
      <c r="D111" s="34">
        <f t="shared" ref="D111:I111" si="38">+D112</f>
        <v>0</v>
      </c>
      <c r="E111" s="27">
        <f t="shared" si="38"/>
        <v>1500000</v>
      </c>
      <c r="F111" s="35">
        <f t="shared" si="38"/>
        <v>0</v>
      </c>
      <c r="G111" s="35">
        <f t="shared" si="38"/>
        <v>0</v>
      </c>
      <c r="H111" s="37">
        <f t="shared" si="38"/>
        <v>10159.799999999999</v>
      </c>
      <c r="I111" s="37">
        <f t="shared" si="38"/>
        <v>0</v>
      </c>
      <c r="J111" s="26">
        <f t="shared" si="28"/>
        <v>1489840.2</v>
      </c>
    </row>
    <row r="112" spans="1:10" s="4" customFormat="1" x14ac:dyDescent="0.2">
      <c r="A112" s="1" t="s">
        <v>176</v>
      </c>
      <c r="B112" s="3" t="s">
        <v>175</v>
      </c>
      <c r="C112" s="33">
        <v>1500000</v>
      </c>
      <c r="D112" s="36">
        <v>0</v>
      </c>
      <c r="E112" s="33">
        <v>1500000</v>
      </c>
      <c r="F112" s="35">
        <v>0</v>
      </c>
      <c r="G112" s="35">
        <v>0</v>
      </c>
      <c r="H112" s="35">
        <v>10159.799999999999</v>
      </c>
      <c r="I112" s="35">
        <v>0</v>
      </c>
      <c r="J112" s="35">
        <f t="shared" si="28"/>
        <v>1489840.2</v>
      </c>
    </row>
    <row r="113" spans="1:10" x14ac:dyDescent="0.2">
      <c r="A113" s="4" t="s">
        <v>177</v>
      </c>
      <c r="B113" s="9" t="s">
        <v>178</v>
      </c>
      <c r="C113" s="27">
        <v>1000000</v>
      </c>
      <c r="D113" s="36">
        <f t="shared" ref="D113:I113" si="39">+D114</f>
        <v>-304700</v>
      </c>
      <c r="E113" s="27">
        <f t="shared" si="39"/>
        <v>695300</v>
      </c>
      <c r="F113" s="35">
        <f t="shared" si="39"/>
        <v>0</v>
      </c>
      <c r="G113" s="35">
        <f t="shared" si="39"/>
        <v>0</v>
      </c>
      <c r="H113" s="35">
        <f t="shared" si="39"/>
        <v>0</v>
      </c>
      <c r="I113" s="35">
        <f t="shared" si="39"/>
        <v>0</v>
      </c>
      <c r="J113" s="26">
        <f t="shared" si="28"/>
        <v>695300</v>
      </c>
    </row>
    <row r="114" spans="1:10" x14ac:dyDescent="0.2">
      <c r="A114" s="1" t="s">
        <v>179</v>
      </c>
      <c r="B114" s="3" t="s">
        <v>178</v>
      </c>
      <c r="C114" s="33">
        <v>1000000</v>
      </c>
      <c r="D114" s="34">
        <v>-304700</v>
      </c>
      <c r="E114" s="33">
        <v>695300</v>
      </c>
      <c r="F114" s="35">
        <v>0</v>
      </c>
      <c r="G114" s="35">
        <v>0</v>
      </c>
      <c r="H114" s="35">
        <v>0</v>
      </c>
      <c r="I114" s="35">
        <v>0</v>
      </c>
      <c r="J114" s="35">
        <f t="shared" si="28"/>
        <v>695300</v>
      </c>
    </row>
    <row r="115" spans="1:10" s="4" customFormat="1" x14ac:dyDescent="0.2">
      <c r="A115" s="4" t="s">
        <v>180</v>
      </c>
      <c r="B115" s="9" t="s">
        <v>181</v>
      </c>
      <c r="C115" s="27">
        <v>500000</v>
      </c>
      <c r="D115" s="36">
        <f t="shared" ref="D115:I115" si="40">+D116</f>
        <v>-395300</v>
      </c>
      <c r="E115" s="27">
        <f t="shared" si="40"/>
        <v>104700</v>
      </c>
      <c r="F115" s="35">
        <f t="shared" si="40"/>
        <v>0</v>
      </c>
      <c r="G115" s="35">
        <f t="shared" si="40"/>
        <v>0</v>
      </c>
      <c r="H115" s="35">
        <f t="shared" si="40"/>
        <v>0</v>
      </c>
      <c r="I115" s="35">
        <f t="shared" si="40"/>
        <v>0</v>
      </c>
      <c r="J115" s="26">
        <f t="shared" si="28"/>
        <v>104700</v>
      </c>
    </row>
    <row r="116" spans="1:10" s="4" customFormat="1" x14ac:dyDescent="0.2">
      <c r="A116" s="1" t="s">
        <v>182</v>
      </c>
      <c r="B116" s="3" t="s">
        <v>181</v>
      </c>
      <c r="C116" s="33">
        <v>500000</v>
      </c>
      <c r="D116" s="34">
        <v>-395300</v>
      </c>
      <c r="E116" s="33">
        <v>104700</v>
      </c>
      <c r="F116" s="35">
        <v>0</v>
      </c>
      <c r="G116" s="35">
        <v>0</v>
      </c>
      <c r="H116" s="35">
        <v>0</v>
      </c>
      <c r="I116" s="35">
        <v>0</v>
      </c>
      <c r="J116" s="35">
        <f t="shared" si="28"/>
        <v>104700</v>
      </c>
    </row>
    <row r="117" spans="1:10" x14ac:dyDescent="0.2">
      <c r="A117" s="4" t="s">
        <v>183</v>
      </c>
      <c r="B117" s="9" t="s">
        <v>184</v>
      </c>
      <c r="C117" s="27">
        <v>10400000</v>
      </c>
      <c r="D117" s="36">
        <f t="shared" ref="D117:I117" si="41">+D118</f>
        <v>-5400000</v>
      </c>
      <c r="E117" s="27">
        <f t="shared" si="41"/>
        <v>5000000</v>
      </c>
      <c r="F117" s="35">
        <f t="shared" si="41"/>
        <v>0</v>
      </c>
      <c r="G117" s="35">
        <f t="shared" si="41"/>
        <v>0</v>
      </c>
      <c r="H117" s="35">
        <f t="shared" si="41"/>
        <v>0</v>
      </c>
      <c r="I117" s="35">
        <f t="shared" si="41"/>
        <v>0</v>
      </c>
      <c r="J117" s="26">
        <f t="shared" si="28"/>
        <v>5000000</v>
      </c>
    </row>
    <row r="118" spans="1:10" s="4" customFormat="1" x14ac:dyDescent="0.2">
      <c r="A118" s="1" t="s">
        <v>185</v>
      </c>
      <c r="B118" s="3" t="s">
        <v>184</v>
      </c>
      <c r="C118" s="33">
        <v>10400000</v>
      </c>
      <c r="D118" s="34">
        <v>-5400000</v>
      </c>
      <c r="E118" s="33">
        <v>5000000</v>
      </c>
      <c r="F118" s="35">
        <v>0</v>
      </c>
      <c r="G118" s="35">
        <v>0</v>
      </c>
      <c r="H118" s="35">
        <v>0</v>
      </c>
      <c r="I118" s="35">
        <v>0</v>
      </c>
      <c r="J118" s="35">
        <f t="shared" si="28"/>
        <v>5000000</v>
      </c>
    </row>
    <row r="119" spans="1:10" x14ac:dyDescent="0.2">
      <c r="A119" s="4" t="s">
        <v>186</v>
      </c>
      <c r="B119" s="9" t="s">
        <v>187</v>
      </c>
      <c r="C119" s="27">
        <v>1500000</v>
      </c>
      <c r="D119" s="40">
        <f t="shared" ref="D119:I119" si="42">+D120</f>
        <v>1000000</v>
      </c>
      <c r="E119" s="27">
        <f t="shared" si="42"/>
        <v>2500000</v>
      </c>
      <c r="F119" s="35">
        <f t="shared" si="42"/>
        <v>0</v>
      </c>
      <c r="G119" s="35">
        <f t="shared" si="42"/>
        <v>0</v>
      </c>
      <c r="H119" s="35">
        <f t="shared" si="42"/>
        <v>0</v>
      </c>
      <c r="I119" s="35">
        <f t="shared" si="42"/>
        <v>0</v>
      </c>
      <c r="J119" s="26">
        <f t="shared" si="28"/>
        <v>2500000</v>
      </c>
    </row>
    <row r="120" spans="1:10" x14ac:dyDescent="0.2">
      <c r="A120" s="1" t="s">
        <v>188</v>
      </c>
      <c r="B120" s="3" t="s">
        <v>187</v>
      </c>
      <c r="C120" s="33">
        <v>1500000</v>
      </c>
      <c r="D120" s="34">
        <v>1000000</v>
      </c>
      <c r="E120" s="33">
        <v>2500000</v>
      </c>
      <c r="F120" s="35">
        <v>0</v>
      </c>
      <c r="G120" s="35">
        <v>0</v>
      </c>
      <c r="H120" s="35">
        <v>0</v>
      </c>
      <c r="I120" s="35">
        <v>0</v>
      </c>
      <c r="J120" s="35">
        <f t="shared" si="28"/>
        <v>2500000</v>
      </c>
    </row>
    <row r="121" spans="1:10" s="4" customFormat="1" x14ac:dyDescent="0.2">
      <c r="A121" s="4" t="s">
        <v>189</v>
      </c>
      <c r="B121" s="9" t="s">
        <v>190</v>
      </c>
      <c r="C121" s="27">
        <v>1500000</v>
      </c>
      <c r="D121" s="34">
        <f t="shared" ref="D121:I121" si="43">+D122</f>
        <v>0</v>
      </c>
      <c r="E121" s="27">
        <f t="shared" si="43"/>
        <v>1500000</v>
      </c>
      <c r="F121" s="35">
        <f t="shared" si="43"/>
        <v>0</v>
      </c>
      <c r="G121" s="35">
        <f t="shared" si="43"/>
        <v>0</v>
      </c>
      <c r="H121" s="35">
        <f t="shared" si="43"/>
        <v>0</v>
      </c>
      <c r="I121" s="37">
        <f t="shared" si="43"/>
        <v>311826.8</v>
      </c>
      <c r="J121" s="26">
        <f t="shared" si="28"/>
        <v>1188173.2</v>
      </c>
    </row>
    <row r="122" spans="1:10" x14ac:dyDescent="0.2">
      <c r="A122" s="1" t="s">
        <v>191</v>
      </c>
      <c r="B122" s="3" t="s">
        <v>190</v>
      </c>
      <c r="C122" s="33">
        <v>1500000</v>
      </c>
      <c r="D122" s="36">
        <v>0</v>
      </c>
      <c r="E122" s="33">
        <v>1500000</v>
      </c>
      <c r="F122" s="35">
        <v>0</v>
      </c>
      <c r="G122" s="35">
        <v>0</v>
      </c>
      <c r="H122" s="35">
        <v>0</v>
      </c>
      <c r="I122" s="35">
        <v>311826.8</v>
      </c>
      <c r="J122" s="35">
        <f t="shared" si="28"/>
        <v>1188173.2</v>
      </c>
    </row>
    <row r="123" spans="1:10" s="4" customFormat="1" x14ac:dyDescent="0.2">
      <c r="A123" s="4" t="s">
        <v>192</v>
      </c>
      <c r="B123" s="9" t="s">
        <v>193</v>
      </c>
      <c r="C123" s="27">
        <v>500000</v>
      </c>
      <c r="D123" s="34">
        <f t="shared" ref="D123:I123" si="44">+D124</f>
        <v>0</v>
      </c>
      <c r="E123" s="27">
        <f t="shared" si="44"/>
        <v>500000</v>
      </c>
      <c r="F123" s="35">
        <f t="shared" si="44"/>
        <v>0</v>
      </c>
      <c r="G123" s="35">
        <f t="shared" si="44"/>
        <v>0</v>
      </c>
      <c r="H123" s="35">
        <f t="shared" si="44"/>
        <v>0</v>
      </c>
      <c r="I123" s="35">
        <f t="shared" si="44"/>
        <v>0</v>
      </c>
      <c r="J123" s="26">
        <f t="shared" si="28"/>
        <v>500000</v>
      </c>
    </row>
    <row r="124" spans="1:10" x14ac:dyDescent="0.2">
      <c r="A124" s="1" t="s">
        <v>194</v>
      </c>
      <c r="B124" s="3" t="s">
        <v>193</v>
      </c>
      <c r="C124" s="33">
        <v>500000</v>
      </c>
      <c r="D124" s="36">
        <v>0</v>
      </c>
      <c r="E124" s="33">
        <v>500000</v>
      </c>
      <c r="F124" s="35">
        <v>0</v>
      </c>
      <c r="G124" s="35">
        <v>0</v>
      </c>
      <c r="H124" s="35">
        <v>0</v>
      </c>
      <c r="I124" s="35">
        <v>0</v>
      </c>
      <c r="J124" s="35">
        <f t="shared" si="28"/>
        <v>500000</v>
      </c>
    </row>
    <row r="125" spans="1:10" s="4" customFormat="1" x14ac:dyDescent="0.2">
      <c r="A125" s="4" t="s">
        <v>426</v>
      </c>
      <c r="B125" s="9" t="s">
        <v>432</v>
      </c>
      <c r="C125" s="33">
        <v>0</v>
      </c>
      <c r="D125" s="28">
        <f t="shared" ref="D125:I125" si="45">+D126</f>
        <v>399795</v>
      </c>
      <c r="E125" s="27">
        <f t="shared" si="45"/>
        <v>399795</v>
      </c>
      <c r="F125" s="35">
        <f t="shared" si="45"/>
        <v>0</v>
      </c>
      <c r="G125" s="35">
        <f t="shared" si="45"/>
        <v>0</v>
      </c>
      <c r="H125" s="35">
        <f t="shared" si="45"/>
        <v>0</v>
      </c>
      <c r="I125" s="35">
        <f t="shared" si="45"/>
        <v>0</v>
      </c>
      <c r="J125" s="26">
        <f t="shared" si="28"/>
        <v>399795</v>
      </c>
    </row>
    <row r="126" spans="1:10" x14ac:dyDescent="0.2">
      <c r="A126" s="1" t="s">
        <v>427</v>
      </c>
      <c r="B126" s="3" t="s">
        <v>432</v>
      </c>
      <c r="C126" s="33">
        <v>0</v>
      </c>
      <c r="D126" s="34">
        <v>399795</v>
      </c>
      <c r="E126" s="33">
        <v>399795</v>
      </c>
      <c r="F126" s="35">
        <v>0</v>
      </c>
      <c r="G126" s="35">
        <v>0</v>
      </c>
      <c r="H126" s="35">
        <v>0</v>
      </c>
      <c r="I126" s="35">
        <v>0</v>
      </c>
      <c r="J126" s="35">
        <f t="shared" si="28"/>
        <v>399795</v>
      </c>
    </row>
    <row r="127" spans="1:10" s="4" customFormat="1" x14ac:dyDescent="0.2">
      <c r="A127" s="4" t="s">
        <v>195</v>
      </c>
      <c r="B127" s="9" t="s">
        <v>196</v>
      </c>
      <c r="C127" s="27">
        <v>3000000</v>
      </c>
      <c r="D127" s="34">
        <f t="shared" ref="D127:I127" si="46">+D128</f>
        <v>0</v>
      </c>
      <c r="E127" s="27">
        <f t="shared" si="46"/>
        <v>3000000</v>
      </c>
      <c r="F127" s="35">
        <f t="shared" si="46"/>
        <v>0</v>
      </c>
      <c r="G127" s="37">
        <f t="shared" si="46"/>
        <v>165334.69</v>
      </c>
      <c r="H127" s="37">
        <f t="shared" si="46"/>
        <v>124851.46</v>
      </c>
      <c r="I127" s="37">
        <f t="shared" si="46"/>
        <v>0</v>
      </c>
      <c r="J127" s="26">
        <f t="shared" si="28"/>
        <v>2709813.85</v>
      </c>
    </row>
    <row r="128" spans="1:10" x14ac:dyDescent="0.2">
      <c r="A128" s="1" t="s">
        <v>197</v>
      </c>
      <c r="B128" s="3" t="s">
        <v>196</v>
      </c>
      <c r="C128" s="33">
        <v>3000000</v>
      </c>
      <c r="D128" s="36">
        <v>0</v>
      </c>
      <c r="E128" s="33">
        <v>3000000</v>
      </c>
      <c r="F128" s="35">
        <v>0</v>
      </c>
      <c r="G128" s="35">
        <v>165334.69</v>
      </c>
      <c r="H128" s="35">
        <v>124851.46</v>
      </c>
      <c r="I128" s="35">
        <v>0</v>
      </c>
      <c r="J128" s="35">
        <f t="shared" si="28"/>
        <v>2709813.85</v>
      </c>
    </row>
    <row r="129" spans="1:10" s="4" customFormat="1" x14ac:dyDescent="0.2">
      <c r="A129" s="4" t="s">
        <v>198</v>
      </c>
      <c r="B129" s="9" t="s">
        <v>199</v>
      </c>
      <c r="C129" s="27">
        <v>5200000</v>
      </c>
      <c r="D129" s="36">
        <f t="shared" ref="D129:I129" si="47">+D130</f>
        <v>800000</v>
      </c>
      <c r="E129" s="27">
        <f t="shared" si="47"/>
        <v>6000000</v>
      </c>
      <c r="F129" s="35">
        <f t="shared" si="47"/>
        <v>0</v>
      </c>
      <c r="G129" s="35">
        <f t="shared" si="47"/>
        <v>0</v>
      </c>
      <c r="H129" s="37">
        <f t="shared" si="47"/>
        <v>800711.45</v>
      </c>
      <c r="I129" s="37">
        <f t="shared" si="47"/>
        <v>0</v>
      </c>
      <c r="J129" s="26">
        <f t="shared" si="28"/>
        <v>5199288.55</v>
      </c>
    </row>
    <row r="130" spans="1:10" x14ac:dyDescent="0.2">
      <c r="A130" s="1" t="s">
        <v>200</v>
      </c>
      <c r="B130" s="3" t="s">
        <v>199</v>
      </c>
      <c r="C130" s="33">
        <v>5200000</v>
      </c>
      <c r="D130" s="34">
        <v>800000</v>
      </c>
      <c r="E130" s="33">
        <v>6000000</v>
      </c>
      <c r="F130" s="35">
        <v>0</v>
      </c>
      <c r="G130" s="35">
        <v>0</v>
      </c>
      <c r="H130" s="35">
        <v>800711.45</v>
      </c>
      <c r="I130" s="35">
        <v>0</v>
      </c>
      <c r="J130" s="35">
        <f t="shared" si="28"/>
        <v>5199288.55</v>
      </c>
    </row>
    <row r="131" spans="1:10" s="4" customFormat="1" x14ac:dyDescent="0.2">
      <c r="A131" s="4" t="s">
        <v>201</v>
      </c>
      <c r="B131" s="9" t="s">
        <v>202</v>
      </c>
      <c r="C131" s="27">
        <v>500000</v>
      </c>
      <c r="D131" s="36">
        <f t="shared" ref="D131:I131" si="48">+D132</f>
        <v>-57934</v>
      </c>
      <c r="E131" s="27">
        <f t="shared" si="48"/>
        <v>442066</v>
      </c>
      <c r="F131" s="35">
        <f t="shared" si="48"/>
        <v>0</v>
      </c>
      <c r="G131" s="35">
        <f t="shared" si="48"/>
        <v>0</v>
      </c>
      <c r="H131" s="37">
        <f t="shared" si="48"/>
        <v>1451.4</v>
      </c>
      <c r="I131" s="37">
        <f t="shared" si="48"/>
        <v>0</v>
      </c>
      <c r="J131" s="26">
        <f t="shared" si="28"/>
        <v>440614.6</v>
      </c>
    </row>
    <row r="132" spans="1:10" x14ac:dyDescent="0.2">
      <c r="A132" s="1" t="s">
        <v>203</v>
      </c>
      <c r="B132" s="3" t="s">
        <v>202</v>
      </c>
      <c r="C132" s="33">
        <v>500000</v>
      </c>
      <c r="D132" s="34">
        <v>-57934</v>
      </c>
      <c r="E132" s="33">
        <v>442066</v>
      </c>
      <c r="F132" s="35">
        <v>0</v>
      </c>
      <c r="G132" s="35">
        <v>0</v>
      </c>
      <c r="H132" s="35">
        <v>1451.4</v>
      </c>
      <c r="I132" s="35">
        <v>0</v>
      </c>
      <c r="J132" s="35">
        <f t="shared" si="28"/>
        <v>440614.6</v>
      </c>
    </row>
    <row r="133" spans="1:10" s="4" customFormat="1" x14ac:dyDescent="0.2">
      <c r="A133" s="4" t="s">
        <v>204</v>
      </c>
      <c r="B133" s="9" t="s">
        <v>205</v>
      </c>
      <c r="C133" s="27">
        <v>500000</v>
      </c>
      <c r="D133" s="34">
        <f t="shared" ref="D133:I133" si="49">+D134</f>
        <v>0</v>
      </c>
      <c r="E133" s="27">
        <f t="shared" si="49"/>
        <v>500000</v>
      </c>
      <c r="F133" s="35">
        <f t="shared" si="49"/>
        <v>0</v>
      </c>
      <c r="G133" s="35">
        <f t="shared" si="49"/>
        <v>0</v>
      </c>
      <c r="H133" s="37">
        <f t="shared" si="49"/>
        <v>8094.8</v>
      </c>
      <c r="I133" s="37">
        <f t="shared" si="49"/>
        <v>0</v>
      </c>
      <c r="J133" s="26">
        <f t="shared" si="28"/>
        <v>491905.2</v>
      </c>
    </row>
    <row r="134" spans="1:10" x14ac:dyDescent="0.2">
      <c r="A134" s="1" t="s">
        <v>206</v>
      </c>
      <c r="B134" s="3" t="s">
        <v>205</v>
      </c>
      <c r="C134" s="33">
        <v>500000</v>
      </c>
      <c r="D134" s="34">
        <v>0</v>
      </c>
      <c r="E134" s="33">
        <v>500000</v>
      </c>
      <c r="F134" s="35">
        <v>0</v>
      </c>
      <c r="G134" s="35">
        <v>0</v>
      </c>
      <c r="H134" s="35">
        <v>8094.8</v>
      </c>
      <c r="I134" s="35">
        <v>0</v>
      </c>
      <c r="J134" s="35">
        <f t="shared" si="28"/>
        <v>491905.2</v>
      </c>
    </row>
    <row r="135" spans="1:10" s="4" customFormat="1" x14ac:dyDescent="0.2">
      <c r="A135" s="4" t="s">
        <v>207</v>
      </c>
      <c r="B135" s="9" t="s">
        <v>208</v>
      </c>
      <c r="C135" s="27">
        <v>7200000</v>
      </c>
      <c r="D135" s="36">
        <f t="shared" ref="D135:I135" si="50">+D136+D137+D138</f>
        <v>-4700000</v>
      </c>
      <c r="E135" s="27">
        <f t="shared" si="50"/>
        <v>2500000</v>
      </c>
      <c r="F135" s="35">
        <f t="shared" si="50"/>
        <v>0</v>
      </c>
      <c r="G135" s="35">
        <f t="shared" si="50"/>
        <v>0</v>
      </c>
      <c r="H135" s="37">
        <f t="shared" si="50"/>
        <v>134679.29999999999</v>
      </c>
      <c r="I135" s="37">
        <f t="shared" si="50"/>
        <v>0</v>
      </c>
      <c r="J135" s="26">
        <f t="shared" si="28"/>
        <v>2365320.7000000002</v>
      </c>
    </row>
    <row r="136" spans="1:10" x14ac:dyDescent="0.2">
      <c r="A136" s="1" t="s">
        <v>209</v>
      </c>
      <c r="B136" s="3" t="s">
        <v>210</v>
      </c>
      <c r="C136" s="33">
        <v>5200000</v>
      </c>
      <c r="D136" s="34">
        <v>-4700000</v>
      </c>
      <c r="E136" s="33">
        <v>500000</v>
      </c>
      <c r="F136" s="35">
        <v>0</v>
      </c>
      <c r="G136" s="35">
        <v>0</v>
      </c>
      <c r="H136" s="35">
        <v>42462.3</v>
      </c>
      <c r="I136" s="35">
        <v>0</v>
      </c>
      <c r="J136" s="35">
        <f t="shared" si="28"/>
        <v>457537.7</v>
      </c>
    </row>
    <row r="137" spans="1:10" s="4" customFormat="1" x14ac:dyDescent="0.2">
      <c r="A137" s="1" t="s">
        <v>211</v>
      </c>
      <c r="B137" s="3" t="s">
        <v>212</v>
      </c>
      <c r="C137" s="33">
        <v>1000000</v>
      </c>
      <c r="D137" s="34">
        <v>0</v>
      </c>
      <c r="E137" s="33">
        <v>1000000</v>
      </c>
      <c r="F137" s="35">
        <v>0</v>
      </c>
      <c r="G137" s="35">
        <v>0</v>
      </c>
      <c r="H137" s="35">
        <v>92217</v>
      </c>
      <c r="I137" s="35">
        <v>0</v>
      </c>
      <c r="J137" s="38">
        <f t="shared" si="28"/>
        <v>907783</v>
      </c>
    </row>
    <row r="138" spans="1:10" x14ac:dyDescent="0.2">
      <c r="A138" s="1" t="s">
        <v>213</v>
      </c>
      <c r="B138" s="3" t="s">
        <v>214</v>
      </c>
      <c r="C138" s="33">
        <v>1000000</v>
      </c>
      <c r="D138" s="36">
        <v>0</v>
      </c>
      <c r="E138" s="33">
        <v>1000000</v>
      </c>
      <c r="F138" s="35">
        <v>0</v>
      </c>
      <c r="G138" s="35">
        <v>0</v>
      </c>
      <c r="H138" s="35">
        <v>0</v>
      </c>
      <c r="I138" s="35">
        <v>0</v>
      </c>
      <c r="J138" s="35">
        <f t="shared" si="28"/>
        <v>1000000</v>
      </c>
    </row>
    <row r="139" spans="1:10" s="4" customFormat="1" x14ac:dyDescent="0.2">
      <c r="A139" s="4" t="s">
        <v>215</v>
      </c>
      <c r="B139" s="9" t="s">
        <v>216</v>
      </c>
      <c r="C139" s="27">
        <v>6200000</v>
      </c>
      <c r="D139" s="36">
        <f t="shared" ref="D139:I139" si="51">+D140+D141</f>
        <v>-4746132.82</v>
      </c>
      <c r="E139" s="27">
        <f t="shared" si="51"/>
        <v>1453867.1800000002</v>
      </c>
      <c r="F139" s="35">
        <f t="shared" si="51"/>
        <v>0</v>
      </c>
      <c r="G139" s="35">
        <f t="shared" si="51"/>
        <v>0</v>
      </c>
      <c r="H139" s="37">
        <f t="shared" si="51"/>
        <v>14004.24</v>
      </c>
      <c r="I139" s="37">
        <f t="shared" si="51"/>
        <v>0</v>
      </c>
      <c r="J139" s="26">
        <f t="shared" si="28"/>
        <v>1439862.9400000002</v>
      </c>
    </row>
    <row r="140" spans="1:10" x14ac:dyDescent="0.2">
      <c r="A140" s="1" t="s">
        <v>217</v>
      </c>
      <c r="B140" s="3" t="s">
        <v>218</v>
      </c>
      <c r="C140" s="33">
        <v>1000000</v>
      </c>
      <c r="D140" s="34">
        <v>-26132.82</v>
      </c>
      <c r="E140" s="33">
        <v>973867.18</v>
      </c>
      <c r="F140" s="35">
        <v>0</v>
      </c>
      <c r="G140" s="35">
        <v>0</v>
      </c>
      <c r="H140" s="35">
        <v>0</v>
      </c>
      <c r="I140" s="35">
        <v>0</v>
      </c>
      <c r="J140" s="35">
        <f t="shared" si="28"/>
        <v>973867.18</v>
      </c>
    </row>
    <row r="141" spans="1:10" s="4" customFormat="1" x14ac:dyDescent="0.2">
      <c r="A141" s="1" t="s">
        <v>219</v>
      </c>
      <c r="B141" s="3" t="s">
        <v>220</v>
      </c>
      <c r="C141" s="33">
        <v>5200000</v>
      </c>
      <c r="D141" s="34">
        <v>-4720000</v>
      </c>
      <c r="E141" s="33">
        <v>480000</v>
      </c>
      <c r="F141" s="37">
        <v>0</v>
      </c>
      <c r="G141" s="37">
        <v>0</v>
      </c>
      <c r="H141" s="35">
        <v>14004.24</v>
      </c>
      <c r="I141" s="35">
        <v>0</v>
      </c>
      <c r="J141" s="38">
        <f t="shared" si="28"/>
        <v>465995.76</v>
      </c>
    </row>
    <row r="142" spans="1:10" x14ac:dyDescent="0.2">
      <c r="A142" s="4" t="s">
        <v>221</v>
      </c>
      <c r="B142" s="9" t="s">
        <v>222</v>
      </c>
      <c r="C142" s="27">
        <v>6200000</v>
      </c>
      <c r="D142" s="41">
        <f t="shared" ref="D142:I142" si="52">+D143+D144</f>
        <v>-4653867.18</v>
      </c>
      <c r="E142" s="27">
        <f t="shared" si="52"/>
        <v>1546132.8199999998</v>
      </c>
      <c r="F142" s="35">
        <f t="shared" si="52"/>
        <v>0</v>
      </c>
      <c r="G142" s="35">
        <f t="shared" si="52"/>
        <v>0</v>
      </c>
      <c r="H142" s="37">
        <f t="shared" si="52"/>
        <v>78381.5</v>
      </c>
      <c r="I142" s="37">
        <f t="shared" si="52"/>
        <v>60398.3</v>
      </c>
      <c r="J142" s="37">
        <f t="shared" si="28"/>
        <v>1407353.0199999998</v>
      </c>
    </row>
    <row r="143" spans="1:10" s="4" customFormat="1" x14ac:dyDescent="0.2">
      <c r="A143" s="1" t="s">
        <v>223</v>
      </c>
      <c r="B143" s="3" t="s">
        <v>224</v>
      </c>
      <c r="C143" s="33">
        <v>5200000</v>
      </c>
      <c r="D143" s="34">
        <v>-4496759.88</v>
      </c>
      <c r="E143" s="33">
        <v>703240.12</v>
      </c>
      <c r="F143" s="35">
        <v>0</v>
      </c>
      <c r="G143" s="35">
        <v>0</v>
      </c>
      <c r="H143" s="35">
        <v>17953.7</v>
      </c>
      <c r="I143" s="35">
        <v>60398.3</v>
      </c>
      <c r="J143" s="38">
        <f t="shared" ref="J143:J206" si="53">+E143-F143-G143-H143-I143</f>
        <v>624888.12</v>
      </c>
    </row>
    <row r="144" spans="1:10" x14ac:dyDescent="0.2">
      <c r="A144" s="1" t="s">
        <v>225</v>
      </c>
      <c r="B144" s="3" t="s">
        <v>226</v>
      </c>
      <c r="C144" s="33">
        <v>1000000</v>
      </c>
      <c r="D144" s="34">
        <v>-157107.29999999999</v>
      </c>
      <c r="E144" s="33">
        <v>842892.7</v>
      </c>
      <c r="F144" s="35">
        <v>0</v>
      </c>
      <c r="G144" s="35">
        <v>0</v>
      </c>
      <c r="H144" s="35">
        <v>60427.8</v>
      </c>
      <c r="I144" s="35">
        <v>0</v>
      </c>
      <c r="J144" s="35">
        <f t="shared" si="53"/>
        <v>782464.89999999991</v>
      </c>
    </row>
    <row r="145" spans="1:10" s="4" customFormat="1" x14ac:dyDescent="0.2">
      <c r="A145" s="4" t="s">
        <v>227</v>
      </c>
      <c r="B145" s="9" t="s">
        <v>228</v>
      </c>
      <c r="C145" s="27">
        <v>2000000</v>
      </c>
      <c r="D145" s="36">
        <f t="shared" ref="D145:I145" si="54">+D146+D147</f>
        <v>-1000000</v>
      </c>
      <c r="E145" s="27">
        <f t="shared" si="54"/>
        <v>1000000</v>
      </c>
      <c r="F145" s="35">
        <f t="shared" si="54"/>
        <v>0</v>
      </c>
      <c r="G145" s="35">
        <f t="shared" si="54"/>
        <v>0</v>
      </c>
      <c r="H145" s="37">
        <f t="shared" si="54"/>
        <v>44250</v>
      </c>
      <c r="I145" s="37">
        <f t="shared" si="54"/>
        <v>1397</v>
      </c>
      <c r="J145" s="26">
        <f t="shared" si="53"/>
        <v>954353</v>
      </c>
    </row>
    <row r="146" spans="1:10" x14ac:dyDescent="0.2">
      <c r="A146" s="1" t="s">
        <v>229</v>
      </c>
      <c r="B146" s="3" t="s">
        <v>230</v>
      </c>
      <c r="C146" s="33">
        <v>1000000</v>
      </c>
      <c r="D146" s="34">
        <v>-5000</v>
      </c>
      <c r="E146" s="33">
        <v>995000</v>
      </c>
      <c r="F146" s="35">
        <v>0</v>
      </c>
      <c r="G146" s="35">
        <v>0</v>
      </c>
      <c r="H146" s="35">
        <v>44250</v>
      </c>
      <c r="I146" s="35">
        <v>0</v>
      </c>
      <c r="J146" s="35">
        <f t="shared" si="53"/>
        <v>950750</v>
      </c>
    </row>
    <row r="147" spans="1:10" s="4" customFormat="1" x14ac:dyDescent="0.2">
      <c r="A147" s="1" t="s">
        <v>231</v>
      </c>
      <c r="B147" s="3" t="s">
        <v>232</v>
      </c>
      <c r="C147" s="33">
        <v>1000000</v>
      </c>
      <c r="D147" s="34">
        <v>-995000</v>
      </c>
      <c r="E147" s="33">
        <v>5000</v>
      </c>
      <c r="F147" s="35">
        <v>0</v>
      </c>
      <c r="G147" s="35">
        <v>0</v>
      </c>
      <c r="H147" s="35">
        <v>0</v>
      </c>
      <c r="I147" s="35">
        <v>1397</v>
      </c>
      <c r="J147" s="38">
        <f t="shared" si="53"/>
        <v>3603</v>
      </c>
    </row>
    <row r="148" spans="1:10" x14ac:dyDescent="0.2">
      <c r="A148" s="4" t="s">
        <v>233</v>
      </c>
      <c r="B148" s="9" t="s">
        <v>234</v>
      </c>
      <c r="C148" s="27">
        <v>46000000</v>
      </c>
      <c r="D148" s="36">
        <f t="shared" ref="D148:I148" si="55">+D149+D150+D151+D152+D153</f>
        <v>500000</v>
      </c>
      <c r="E148" s="27">
        <f t="shared" si="55"/>
        <v>46500000</v>
      </c>
      <c r="F148" s="37">
        <f t="shared" si="55"/>
        <v>679603</v>
      </c>
      <c r="G148" s="37">
        <f t="shared" si="55"/>
        <v>679600</v>
      </c>
      <c r="H148" s="37">
        <f t="shared" si="55"/>
        <v>284262</v>
      </c>
      <c r="I148" s="37">
        <f t="shared" si="55"/>
        <v>4000.01</v>
      </c>
      <c r="J148" s="37">
        <f>+E148-F148-G148-H148-I148</f>
        <v>44852534.990000002</v>
      </c>
    </row>
    <row r="149" spans="1:10" x14ac:dyDescent="0.2">
      <c r="A149" s="1" t="s">
        <v>235</v>
      </c>
      <c r="B149" s="3" t="s">
        <v>236</v>
      </c>
      <c r="C149" s="33">
        <v>40000000</v>
      </c>
      <c r="D149" s="34">
        <v>1359203</v>
      </c>
      <c r="E149" s="33">
        <v>41359203</v>
      </c>
      <c r="F149" s="35">
        <v>679603</v>
      </c>
      <c r="G149" s="35">
        <v>679600</v>
      </c>
      <c r="H149" s="35">
        <v>0</v>
      </c>
      <c r="I149" s="35">
        <v>0</v>
      </c>
      <c r="J149" s="38">
        <f t="shared" si="53"/>
        <v>40000000</v>
      </c>
    </row>
    <row r="150" spans="1:10" x14ac:dyDescent="0.2">
      <c r="A150" s="1" t="s">
        <v>237</v>
      </c>
      <c r="B150" s="3" t="s">
        <v>238</v>
      </c>
      <c r="C150" s="33">
        <v>3000000</v>
      </c>
      <c r="D150" s="34">
        <v>-1359203</v>
      </c>
      <c r="E150" s="33">
        <v>1640797</v>
      </c>
      <c r="F150" s="35">
        <v>0</v>
      </c>
      <c r="G150" s="35">
        <v>0</v>
      </c>
      <c r="H150" s="35">
        <v>0</v>
      </c>
      <c r="I150" s="35">
        <v>0</v>
      </c>
      <c r="J150" s="35">
        <f t="shared" si="53"/>
        <v>1640797</v>
      </c>
    </row>
    <row r="151" spans="1:10" x14ac:dyDescent="0.2">
      <c r="A151" s="1" t="s">
        <v>239</v>
      </c>
      <c r="B151" s="3" t="s">
        <v>240</v>
      </c>
      <c r="C151" s="33">
        <v>500000</v>
      </c>
      <c r="D151" s="34">
        <v>0</v>
      </c>
      <c r="E151" s="33">
        <v>500000</v>
      </c>
      <c r="F151" s="35">
        <v>0</v>
      </c>
      <c r="G151" s="35">
        <v>0</v>
      </c>
      <c r="H151" s="35">
        <v>0</v>
      </c>
      <c r="I151" s="35">
        <v>4000.01</v>
      </c>
      <c r="J151" s="38">
        <f t="shared" si="53"/>
        <v>495999.99</v>
      </c>
    </row>
    <row r="152" spans="1:10" s="4" customFormat="1" x14ac:dyDescent="0.2">
      <c r="A152" s="1" t="s">
        <v>241</v>
      </c>
      <c r="B152" s="3" t="s">
        <v>242</v>
      </c>
      <c r="C152" s="33">
        <v>1000000</v>
      </c>
      <c r="D152" s="34">
        <v>500000</v>
      </c>
      <c r="E152" s="33">
        <v>1500000</v>
      </c>
      <c r="F152" s="35">
        <v>0</v>
      </c>
      <c r="G152" s="35">
        <v>0</v>
      </c>
      <c r="H152" s="35">
        <v>284262</v>
      </c>
      <c r="I152" s="35">
        <v>0</v>
      </c>
      <c r="J152" s="35">
        <f t="shared" si="53"/>
        <v>1215738</v>
      </c>
    </row>
    <row r="153" spans="1:10" x14ac:dyDescent="0.2">
      <c r="A153" s="1" t="s">
        <v>243</v>
      </c>
      <c r="B153" s="3" t="s">
        <v>244</v>
      </c>
      <c r="C153" s="33">
        <v>1500000</v>
      </c>
      <c r="D153" s="34">
        <v>0</v>
      </c>
      <c r="E153" s="33">
        <v>1500000</v>
      </c>
      <c r="F153" s="35">
        <v>0</v>
      </c>
      <c r="G153" s="35">
        <v>0</v>
      </c>
      <c r="H153" s="35">
        <v>0</v>
      </c>
      <c r="I153" s="35">
        <v>0</v>
      </c>
      <c r="J153" s="38">
        <f t="shared" si="53"/>
        <v>1500000</v>
      </c>
    </row>
    <row r="154" spans="1:10" x14ac:dyDescent="0.2">
      <c r="A154" s="4" t="s">
        <v>245</v>
      </c>
      <c r="B154" s="9" t="s">
        <v>246</v>
      </c>
      <c r="C154" s="27">
        <v>5800000</v>
      </c>
      <c r="D154" s="36">
        <f t="shared" ref="D154:I154" si="56">+D155+D156+D157+D158</f>
        <v>250000</v>
      </c>
      <c r="E154" s="27">
        <f t="shared" si="56"/>
        <v>6050000</v>
      </c>
      <c r="F154" s="35">
        <f t="shared" si="56"/>
        <v>0</v>
      </c>
      <c r="G154" s="35">
        <f t="shared" si="56"/>
        <v>0</v>
      </c>
      <c r="H154" s="35">
        <f t="shared" si="56"/>
        <v>0</v>
      </c>
      <c r="I154" s="37">
        <f t="shared" si="56"/>
        <v>414250.8</v>
      </c>
      <c r="J154" s="37">
        <f t="shared" si="53"/>
        <v>5635749.2000000002</v>
      </c>
    </row>
    <row r="155" spans="1:10" x14ac:dyDescent="0.2">
      <c r="A155" s="1" t="s">
        <v>247</v>
      </c>
      <c r="B155" s="3" t="s">
        <v>248</v>
      </c>
      <c r="C155" s="33">
        <v>50000</v>
      </c>
      <c r="D155" s="34">
        <v>250000</v>
      </c>
      <c r="E155" s="33">
        <v>300000</v>
      </c>
      <c r="F155" s="35">
        <v>0</v>
      </c>
      <c r="G155" s="35">
        <v>0</v>
      </c>
      <c r="H155" s="35">
        <v>0</v>
      </c>
      <c r="I155" s="35">
        <v>0</v>
      </c>
      <c r="J155" s="38">
        <f t="shared" si="53"/>
        <v>300000</v>
      </c>
    </row>
    <row r="156" spans="1:10" s="4" customFormat="1" x14ac:dyDescent="0.2">
      <c r="A156" s="1" t="s">
        <v>249</v>
      </c>
      <c r="B156" s="3" t="s">
        <v>250</v>
      </c>
      <c r="C156" s="33">
        <v>50000</v>
      </c>
      <c r="D156" s="34">
        <v>0</v>
      </c>
      <c r="E156" s="33">
        <v>50000</v>
      </c>
      <c r="F156" s="35">
        <v>0</v>
      </c>
      <c r="G156" s="35">
        <v>0</v>
      </c>
      <c r="H156" s="35">
        <v>0</v>
      </c>
      <c r="I156" s="35">
        <v>0</v>
      </c>
      <c r="J156" s="35">
        <f t="shared" si="53"/>
        <v>50000</v>
      </c>
    </row>
    <row r="157" spans="1:10" x14ac:dyDescent="0.2">
      <c r="A157" s="1" t="s">
        <v>251</v>
      </c>
      <c r="B157" s="3" t="s">
        <v>252</v>
      </c>
      <c r="C157" s="33">
        <v>5200000</v>
      </c>
      <c r="D157" s="34">
        <v>0</v>
      </c>
      <c r="E157" s="33">
        <v>5200000</v>
      </c>
      <c r="F157" s="35">
        <v>0</v>
      </c>
      <c r="G157" s="35">
        <v>0</v>
      </c>
      <c r="H157" s="35">
        <v>0</v>
      </c>
      <c r="I157" s="35">
        <v>414250.8</v>
      </c>
      <c r="J157" s="38">
        <f t="shared" si="53"/>
        <v>4785749.2</v>
      </c>
    </row>
    <row r="158" spans="1:10" x14ac:dyDescent="0.2">
      <c r="A158" s="1" t="s">
        <v>253</v>
      </c>
      <c r="B158" s="3" t="s">
        <v>254</v>
      </c>
      <c r="C158" s="33">
        <v>500000</v>
      </c>
      <c r="D158" s="34">
        <v>0</v>
      </c>
      <c r="E158" s="33">
        <v>500000</v>
      </c>
      <c r="F158" s="35">
        <v>0</v>
      </c>
      <c r="G158" s="35">
        <v>0</v>
      </c>
      <c r="H158" s="35">
        <v>0</v>
      </c>
      <c r="I158" s="35">
        <v>0</v>
      </c>
      <c r="J158" s="35">
        <f t="shared" si="53"/>
        <v>500000</v>
      </c>
    </row>
    <row r="159" spans="1:10" s="4" customFormat="1" x14ac:dyDescent="0.2">
      <c r="A159" s="4" t="s">
        <v>255</v>
      </c>
      <c r="B159" s="9" t="s">
        <v>256</v>
      </c>
      <c r="C159" s="27">
        <f>+C160+C161</f>
        <v>1500000</v>
      </c>
      <c r="D159" s="36">
        <f>+D160+D161</f>
        <v>0</v>
      </c>
      <c r="E159" s="27">
        <f>+E160+E161</f>
        <v>1500000</v>
      </c>
      <c r="F159" s="35">
        <f>+F160</f>
        <v>0</v>
      </c>
      <c r="G159" s="35">
        <f>+G160</f>
        <v>0</v>
      </c>
      <c r="H159" s="37">
        <f>+H160+H161</f>
        <v>65525.4</v>
      </c>
      <c r="I159" s="37">
        <f>+I160+I161</f>
        <v>94506.2</v>
      </c>
      <c r="J159" s="26">
        <f t="shared" si="53"/>
        <v>1339968.4000000001</v>
      </c>
    </row>
    <row r="160" spans="1:10" x14ac:dyDescent="0.2">
      <c r="A160" s="1" t="s">
        <v>257</v>
      </c>
      <c r="B160" s="3" t="s">
        <v>256</v>
      </c>
      <c r="C160" s="33">
        <v>1500000</v>
      </c>
      <c r="D160" s="34">
        <v>-400000</v>
      </c>
      <c r="E160" s="33">
        <v>1100000</v>
      </c>
      <c r="F160" s="35">
        <v>0</v>
      </c>
      <c r="G160" s="35">
        <v>0</v>
      </c>
      <c r="H160" s="35">
        <v>65525.4</v>
      </c>
      <c r="I160" s="35">
        <v>94506.2</v>
      </c>
      <c r="J160" s="35">
        <f t="shared" si="53"/>
        <v>939968.4</v>
      </c>
    </row>
    <row r="161" spans="1:10" x14ac:dyDescent="0.2">
      <c r="A161" s="1" t="s">
        <v>434</v>
      </c>
      <c r="B161" s="1" t="s">
        <v>437</v>
      </c>
      <c r="C161" s="33">
        <v>0</v>
      </c>
      <c r="D161" s="34">
        <v>400000</v>
      </c>
      <c r="E161" s="33">
        <v>400000</v>
      </c>
      <c r="F161" s="35">
        <f>+F162+F163</f>
        <v>0</v>
      </c>
      <c r="G161" s="35">
        <f>+G162+G163</f>
        <v>0</v>
      </c>
      <c r="H161" s="35">
        <v>0</v>
      </c>
      <c r="I161" s="35">
        <v>0</v>
      </c>
      <c r="J161" s="38">
        <f t="shared" si="53"/>
        <v>400000</v>
      </c>
    </row>
    <row r="162" spans="1:10" s="4" customFormat="1" x14ac:dyDescent="0.2">
      <c r="A162" s="4" t="s">
        <v>258</v>
      </c>
      <c r="B162" s="9" t="s">
        <v>259</v>
      </c>
      <c r="C162" s="27">
        <v>3300000</v>
      </c>
      <c r="D162" s="36">
        <f>+D163+D164</f>
        <v>50000</v>
      </c>
      <c r="E162" s="27">
        <f>+E163+E164</f>
        <v>3350000</v>
      </c>
      <c r="F162" s="35">
        <v>0</v>
      </c>
      <c r="G162" s="35">
        <v>0</v>
      </c>
      <c r="H162" s="35">
        <f>+H163+H164</f>
        <v>0</v>
      </c>
      <c r="I162" s="37">
        <f>+I163+I164</f>
        <v>93499.28</v>
      </c>
      <c r="J162" s="37">
        <f t="shared" si="53"/>
        <v>3256500.72</v>
      </c>
    </row>
    <row r="163" spans="1:10" x14ac:dyDescent="0.2">
      <c r="A163" s="1" t="s">
        <v>260</v>
      </c>
      <c r="B163" s="3" t="s">
        <v>261</v>
      </c>
      <c r="C163" s="33">
        <v>3000000</v>
      </c>
      <c r="D163" s="34">
        <v>0</v>
      </c>
      <c r="E163" s="33">
        <v>3000000</v>
      </c>
      <c r="F163" s="35">
        <v>0</v>
      </c>
      <c r="G163" s="35">
        <v>0</v>
      </c>
      <c r="H163" s="35">
        <v>0</v>
      </c>
      <c r="I163" s="35">
        <v>93499.28</v>
      </c>
      <c r="J163" s="38">
        <f t="shared" si="53"/>
        <v>2906500.72</v>
      </c>
    </row>
    <row r="164" spans="1:10" x14ac:dyDescent="0.2">
      <c r="A164" s="1" t="s">
        <v>262</v>
      </c>
      <c r="B164" s="3" t="s">
        <v>263</v>
      </c>
      <c r="C164" s="33">
        <v>300000</v>
      </c>
      <c r="D164" s="34">
        <v>50000</v>
      </c>
      <c r="E164" s="33">
        <v>350000</v>
      </c>
      <c r="F164" s="35">
        <f>+F165</f>
        <v>0</v>
      </c>
      <c r="G164" s="35">
        <f>+G165</f>
        <v>0</v>
      </c>
      <c r="H164" s="35">
        <v>0</v>
      </c>
      <c r="I164" s="35">
        <v>0</v>
      </c>
      <c r="J164" s="35">
        <f t="shared" si="53"/>
        <v>350000</v>
      </c>
    </row>
    <row r="165" spans="1:10" x14ac:dyDescent="0.2">
      <c r="A165" s="4" t="s">
        <v>264</v>
      </c>
      <c r="B165" s="9" t="s">
        <v>265</v>
      </c>
      <c r="C165" s="27">
        <v>500000</v>
      </c>
      <c r="D165" s="36">
        <f>+D166</f>
        <v>-40000</v>
      </c>
      <c r="E165" s="27">
        <f>+E166</f>
        <v>460000</v>
      </c>
      <c r="F165" s="35">
        <v>0</v>
      </c>
      <c r="G165" s="35">
        <v>0</v>
      </c>
      <c r="H165" s="35">
        <f>+H166</f>
        <v>0</v>
      </c>
      <c r="I165" s="35">
        <f>+I166</f>
        <v>0</v>
      </c>
      <c r="J165" s="26">
        <f t="shared" si="53"/>
        <v>460000</v>
      </c>
    </row>
    <row r="166" spans="1:10" x14ac:dyDescent="0.2">
      <c r="A166" s="1" t="s">
        <v>266</v>
      </c>
      <c r="B166" s="3" t="s">
        <v>265</v>
      </c>
      <c r="C166" s="33">
        <v>500000</v>
      </c>
      <c r="D166" s="34">
        <v>-40000</v>
      </c>
      <c r="E166" s="33">
        <v>460000</v>
      </c>
      <c r="F166" s="35">
        <f>+F167</f>
        <v>0</v>
      </c>
      <c r="G166" s="35">
        <f>+G167</f>
        <v>0</v>
      </c>
      <c r="H166" s="35">
        <v>0</v>
      </c>
      <c r="I166" s="35">
        <v>0</v>
      </c>
      <c r="J166" s="35">
        <f t="shared" si="53"/>
        <v>460000</v>
      </c>
    </row>
    <row r="167" spans="1:10" x14ac:dyDescent="0.2">
      <c r="A167" s="4" t="s">
        <v>267</v>
      </c>
      <c r="B167" s="9" t="s">
        <v>268</v>
      </c>
      <c r="C167" s="27">
        <v>500000</v>
      </c>
      <c r="D167" s="36">
        <f>+D168</f>
        <v>-50000</v>
      </c>
      <c r="E167" s="27">
        <f>+E168</f>
        <v>450000</v>
      </c>
      <c r="F167" s="35">
        <v>0</v>
      </c>
      <c r="G167" s="35">
        <v>0</v>
      </c>
      <c r="H167" s="35">
        <f>+H168</f>
        <v>0</v>
      </c>
      <c r="I167" s="37">
        <f>+I168</f>
        <v>155245</v>
      </c>
      <c r="J167" s="26">
        <f t="shared" si="53"/>
        <v>294755</v>
      </c>
    </row>
    <row r="168" spans="1:10" s="4" customFormat="1" x14ac:dyDescent="0.2">
      <c r="A168" s="1" t="s">
        <v>269</v>
      </c>
      <c r="B168" s="3" t="s">
        <v>268</v>
      </c>
      <c r="C168" s="33">
        <v>500000</v>
      </c>
      <c r="D168" s="34">
        <v>-50000</v>
      </c>
      <c r="E168" s="33">
        <v>450000</v>
      </c>
      <c r="F168" s="35">
        <f>+F169</f>
        <v>0</v>
      </c>
      <c r="G168" s="35">
        <f>+G169</f>
        <v>0</v>
      </c>
      <c r="H168" s="35">
        <v>0</v>
      </c>
      <c r="I168" s="35">
        <v>155245</v>
      </c>
      <c r="J168" s="35">
        <f t="shared" si="53"/>
        <v>294755</v>
      </c>
    </row>
    <row r="169" spans="1:10" x14ac:dyDescent="0.2">
      <c r="A169" s="4" t="s">
        <v>270</v>
      </c>
      <c r="B169" s="9" t="s">
        <v>271</v>
      </c>
      <c r="C169" s="27">
        <v>4500000</v>
      </c>
      <c r="D169" s="36">
        <f>+D170</f>
        <v>0</v>
      </c>
      <c r="E169" s="27">
        <f>+E170</f>
        <v>4500000</v>
      </c>
      <c r="F169" s="35">
        <v>0</v>
      </c>
      <c r="G169" s="35">
        <v>0</v>
      </c>
      <c r="H169" s="35">
        <f>+H170</f>
        <v>0</v>
      </c>
      <c r="I169" s="37">
        <f>+I170</f>
        <v>20060</v>
      </c>
      <c r="J169" s="26">
        <f t="shared" si="53"/>
        <v>4479940</v>
      </c>
    </row>
    <row r="170" spans="1:10" x14ac:dyDescent="0.2">
      <c r="A170" s="1" t="s">
        <v>272</v>
      </c>
      <c r="B170" s="3" t="s">
        <v>271</v>
      </c>
      <c r="C170" s="33">
        <v>4500000</v>
      </c>
      <c r="D170" s="34">
        <v>0</v>
      </c>
      <c r="E170" s="33">
        <v>4500000</v>
      </c>
      <c r="F170" s="35">
        <f>+F171</f>
        <v>0</v>
      </c>
      <c r="G170" s="35">
        <f>+G171</f>
        <v>0</v>
      </c>
      <c r="H170" s="35">
        <v>0</v>
      </c>
      <c r="I170" s="35">
        <v>20060</v>
      </c>
      <c r="J170" s="35">
        <f t="shared" si="53"/>
        <v>4479940</v>
      </c>
    </row>
    <row r="171" spans="1:10" x14ac:dyDescent="0.2">
      <c r="A171" s="4" t="s">
        <v>273</v>
      </c>
      <c r="B171" s="9" t="s">
        <v>274</v>
      </c>
      <c r="C171" s="27">
        <v>11350000</v>
      </c>
      <c r="D171" s="36">
        <f>+D172</f>
        <v>-6350000</v>
      </c>
      <c r="E171" s="27">
        <f>+E172</f>
        <v>5000000</v>
      </c>
      <c r="F171" s="35">
        <v>0</v>
      </c>
      <c r="G171" s="35">
        <v>0</v>
      </c>
      <c r="H171" s="37">
        <f>+H172</f>
        <v>578790</v>
      </c>
      <c r="I171" s="37">
        <f>+I172</f>
        <v>0</v>
      </c>
      <c r="J171" s="26">
        <f t="shared" si="53"/>
        <v>4421210</v>
      </c>
    </row>
    <row r="172" spans="1:10" x14ac:dyDescent="0.2">
      <c r="A172" s="1" t="s">
        <v>275</v>
      </c>
      <c r="B172" s="3" t="s">
        <v>274</v>
      </c>
      <c r="C172" s="33">
        <v>11350000</v>
      </c>
      <c r="D172" s="34">
        <v>-6350000</v>
      </c>
      <c r="E172" s="33">
        <v>5000000</v>
      </c>
      <c r="F172" s="35">
        <f>+F173+F174</f>
        <v>0</v>
      </c>
      <c r="G172" s="35">
        <f>+G173+G174</f>
        <v>0</v>
      </c>
      <c r="H172" s="35">
        <v>578790</v>
      </c>
      <c r="I172" s="35">
        <v>0</v>
      </c>
      <c r="J172" s="35">
        <f t="shared" si="53"/>
        <v>4421210</v>
      </c>
    </row>
    <row r="173" spans="1:10" x14ac:dyDescent="0.2">
      <c r="A173" s="4" t="s">
        <v>276</v>
      </c>
      <c r="B173" s="9" t="s">
        <v>277</v>
      </c>
      <c r="C173" s="27">
        <v>13400000</v>
      </c>
      <c r="D173" s="36">
        <f>+D174+D175</f>
        <v>-2960000</v>
      </c>
      <c r="E173" s="27">
        <f>+E174+E175</f>
        <v>10440000</v>
      </c>
      <c r="F173" s="35">
        <v>0</v>
      </c>
      <c r="G173" s="37">
        <f>+G174+G175</f>
        <v>0</v>
      </c>
      <c r="H173" s="37">
        <f>+H174+H175</f>
        <v>86194.28</v>
      </c>
      <c r="I173" s="37">
        <f>+I174+I175</f>
        <v>35124.18</v>
      </c>
      <c r="J173" s="26">
        <f>+E173-F173-G173-H173-I173</f>
        <v>10318681.540000001</v>
      </c>
    </row>
    <row r="174" spans="1:10" s="4" customFormat="1" x14ac:dyDescent="0.2">
      <c r="A174" s="1" t="s">
        <v>278</v>
      </c>
      <c r="B174" s="3" t="s">
        <v>279</v>
      </c>
      <c r="C174" s="33">
        <v>10400000</v>
      </c>
      <c r="D174" s="34">
        <v>-3000000</v>
      </c>
      <c r="E174" s="33">
        <v>7400000</v>
      </c>
      <c r="F174" s="35">
        <v>0</v>
      </c>
      <c r="G174" s="35">
        <v>0</v>
      </c>
      <c r="H174" s="35">
        <v>0</v>
      </c>
      <c r="I174" s="35">
        <v>0</v>
      </c>
      <c r="J174" s="35">
        <f t="shared" si="53"/>
        <v>7400000</v>
      </c>
    </row>
    <row r="175" spans="1:10" x14ac:dyDescent="0.2">
      <c r="A175" s="1" t="s">
        <v>280</v>
      </c>
      <c r="B175" s="3" t="s">
        <v>281</v>
      </c>
      <c r="C175" s="33">
        <v>3000000</v>
      </c>
      <c r="D175" s="34">
        <v>40000</v>
      </c>
      <c r="E175" s="33">
        <v>3040000</v>
      </c>
      <c r="F175" s="35">
        <f>+F176+F177+F178+F179</f>
        <v>0</v>
      </c>
      <c r="G175" s="35">
        <v>0</v>
      </c>
      <c r="H175" s="35">
        <v>86194.28</v>
      </c>
      <c r="I175" s="35">
        <v>35124.18</v>
      </c>
      <c r="J175" s="38">
        <f t="shared" si="53"/>
        <v>2918681.54</v>
      </c>
    </row>
    <row r="176" spans="1:10" x14ac:dyDescent="0.2">
      <c r="A176" s="4" t="s">
        <v>282</v>
      </c>
      <c r="B176" s="9" t="s">
        <v>283</v>
      </c>
      <c r="C176" s="27">
        <v>55540818</v>
      </c>
      <c r="D176" s="36">
        <f>+D177+D178+D179+D180</f>
        <v>-30978811.120000001</v>
      </c>
      <c r="E176" s="27">
        <f>+E177+E178+E179+E180</f>
        <v>24562006.880000003</v>
      </c>
      <c r="F176" s="35">
        <f>+F177+F178+F179+F180</f>
        <v>0</v>
      </c>
      <c r="G176" s="37">
        <f>+G177+G178+G179+G180</f>
        <v>1700000</v>
      </c>
      <c r="H176" s="37">
        <f>+H177+H178+H179+H180</f>
        <v>430013</v>
      </c>
      <c r="I176" s="37">
        <f>+I177+I178+I179+I180</f>
        <v>1553318.46</v>
      </c>
      <c r="J176" s="37">
        <f t="shared" si="53"/>
        <v>20878675.420000002</v>
      </c>
    </row>
    <row r="177" spans="1:11" s="4" customFormat="1" x14ac:dyDescent="0.2">
      <c r="A177" s="1" t="s">
        <v>284</v>
      </c>
      <c r="B177" s="3" t="s">
        <v>285</v>
      </c>
      <c r="C177" s="33">
        <v>43690818</v>
      </c>
      <c r="D177" s="34">
        <v>-29628811.120000001</v>
      </c>
      <c r="E177" s="33">
        <v>14062006.880000001</v>
      </c>
      <c r="F177" s="35">
        <v>0</v>
      </c>
      <c r="G177" s="35">
        <v>0</v>
      </c>
      <c r="H177" s="35">
        <v>0</v>
      </c>
      <c r="I177" s="35">
        <v>0</v>
      </c>
      <c r="J177" s="38">
        <f t="shared" si="53"/>
        <v>14062006.880000001</v>
      </c>
    </row>
    <row r="178" spans="1:11" x14ac:dyDescent="0.2">
      <c r="A178" s="1" t="s">
        <v>286</v>
      </c>
      <c r="B178" s="1" t="s">
        <v>407</v>
      </c>
      <c r="C178" s="33">
        <v>0</v>
      </c>
      <c r="D178" s="34">
        <v>6000000</v>
      </c>
      <c r="E178" s="33">
        <v>6000000</v>
      </c>
      <c r="F178" s="35">
        <v>0</v>
      </c>
      <c r="G178" s="35">
        <v>1700000</v>
      </c>
      <c r="H178" s="35">
        <v>0</v>
      </c>
      <c r="I178" s="35">
        <v>1500000</v>
      </c>
      <c r="J178" s="35">
        <f t="shared" si="53"/>
        <v>2800000</v>
      </c>
    </row>
    <row r="179" spans="1:11" x14ac:dyDescent="0.2">
      <c r="A179" s="1" t="s">
        <v>287</v>
      </c>
      <c r="B179" s="3" t="s">
        <v>288</v>
      </c>
      <c r="C179" s="33">
        <v>500000</v>
      </c>
      <c r="D179" s="34">
        <v>0</v>
      </c>
      <c r="E179" s="33">
        <v>500000</v>
      </c>
      <c r="F179" s="35">
        <v>0</v>
      </c>
      <c r="G179" s="35">
        <v>0</v>
      </c>
      <c r="H179" s="35">
        <v>350540</v>
      </c>
      <c r="I179" s="35">
        <v>6914.96</v>
      </c>
      <c r="J179" s="38">
        <f t="shared" si="53"/>
        <v>142545.04</v>
      </c>
    </row>
    <row r="180" spans="1:11" s="4" customFormat="1" x14ac:dyDescent="0.2">
      <c r="A180" s="1" t="s">
        <v>289</v>
      </c>
      <c r="B180" s="3" t="s">
        <v>290</v>
      </c>
      <c r="C180" s="33">
        <v>11350000</v>
      </c>
      <c r="D180" s="34">
        <v>-7350000</v>
      </c>
      <c r="E180" s="33">
        <v>4000000</v>
      </c>
      <c r="F180" s="37">
        <v>0</v>
      </c>
      <c r="G180" s="37">
        <v>0</v>
      </c>
      <c r="H180" s="35">
        <v>79473</v>
      </c>
      <c r="I180" s="35">
        <v>46403.5</v>
      </c>
      <c r="J180" s="35">
        <f t="shared" si="53"/>
        <v>3874123.5</v>
      </c>
    </row>
    <row r="181" spans="1:11" x14ac:dyDescent="0.2">
      <c r="A181" s="4" t="s">
        <v>291</v>
      </c>
      <c r="B181" s="9" t="s">
        <v>292</v>
      </c>
      <c r="C181" s="27">
        <v>30000000</v>
      </c>
      <c r="D181" s="36">
        <f t="shared" ref="D181:I181" si="57">+D182</f>
        <v>-14500000</v>
      </c>
      <c r="E181" s="27">
        <f t="shared" si="57"/>
        <v>15500000</v>
      </c>
      <c r="F181" s="28">
        <f t="shared" si="57"/>
        <v>367488</v>
      </c>
      <c r="G181" s="28">
        <f t="shared" si="57"/>
        <v>894910.01</v>
      </c>
      <c r="H181" s="37">
        <f t="shared" si="57"/>
        <v>1175043.31</v>
      </c>
      <c r="I181" s="37">
        <f t="shared" si="57"/>
        <v>807794.4</v>
      </c>
      <c r="J181" s="26">
        <f t="shared" si="53"/>
        <v>12254764.279999999</v>
      </c>
      <c r="K181"/>
    </row>
    <row r="182" spans="1:11" s="4" customFormat="1" x14ac:dyDescent="0.2">
      <c r="A182" s="1" t="s">
        <v>293</v>
      </c>
      <c r="B182" s="3" t="s">
        <v>294</v>
      </c>
      <c r="C182" s="33">
        <v>30000000</v>
      </c>
      <c r="D182" s="42">
        <v>-14500000</v>
      </c>
      <c r="E182" s="33">
        <v>15500000</v>
      </c>
      <c r="F182" s="35">
        <v>367488</v>
      </c>
      <c r="G182" s="35">
        <v>894910.01</v>
      </c>
      <c r="H182" s="35">
        <v>1175043.31</v>
      </c>
      <c r="I182" s="35">
        <v>807794.4</v>
      </c>
      <c r="J182" s="35">
        <f t="shared" si="53"/>
        <v>12254764.279999999</v>
      </c>
    </row>
    <row r="183" spans="1:11" x14ac:dyDescent="0.2">
      <c r="A183" s="4" t="s">
        <v>295</v>
      </c>
      <c r="B183" s="9" t="s">
        <v>296</v>
      </c>
      <c r="C183" s="27">
        <v>6000000</v>
      </c>
      <c r="D183" s="36">
        <f>+D184</f>
        <v>-89761.87</v>
      </c>
      <c r="E183" s="27">
        <f>+E184</f>
        <v>5910238.1299999999</v>
      </c>
      <c r="F183" s="35">
        <v>0</v>
      </c>
      <c r="G183" s="28">
        <f>+G184</f>
        <v>702926.5</v>
      </c>
      <c r="H183" s="37">
        <f>+H184</f>
        <v>77532</v>
      </c>
      <c r="I183" s="37">
        <f>+I184</f>
        <v>682120</v>
      </c>
      <c r="J183" s="26">
        <f t="shared" si="53"/>
        <v>4447659.63</v>
      </c>
    </row>
    <row r="184" spans="1:11" s="4" customFormat="1" x14ac:dyDescent="0.2">
      <c r="A184" s="1" t="s">
        <v>297</v>
      </c>
      <c r="B184" s="3" t="s">
        <v>298</v>
      </c>
      <c r="C184" s="33">
        <v>6000000</v>
      </c>
      <c r="D184" s="34">
        <v>-89761.87</v>
      </c>
      <c r="E184" s="33">
        <v>5910238.1299999999</v>
      </c>
      <c r="F184" s="35">
        <f>+F187</f>
        <v>0</v>
      </c>
      <c r="G184" s="35">
        <v>702926.5</v>
      </c>
      <c r="H184" s="35">
        <v>77532</v>
      </c>
      <c r="I184" s="35">
        <v>682120</v>
      </c>
      <c r="J184" s="35">
        <f t="shared" si="53"/>
        <v>4447659.63</v>
      </c>
    </row>
    <row r="185" spans="1:11" s="4" customFormat="1" x14ac:dyDescent="0.2">
      <c r="A185" s="4" t="s">
        <v>441</v>
      </c>
      <c r="B185" s="9" t="s">
        <v>443</v>
      </c>
      <c r="C185" s="27">
        <f t="shared" ref="C185:I185" si="58">+C186</f>
        <v>0</v>
      </c>
      <c r="D185" s="36">
        <f t="shared" si="58"/>
        <v>89761.87</v>
      </c>
      <c r="E185" s="27">
        <f t="shared" si="58"/>
        <v>89761.87</v>
      </c>
      <c r="F185" s="35">
        <f t="shared" si="58"/>
        <v>0</v>
      </c>
      <c r="G185" s="35">
        <f t="shared" si="58"/>
        <v>0</v>
      </c>
      <c r="H185" s="35">
        <f t="shared" si="58"/>
        <v>0</v>
      </c>
      <c r="I185" s="37">
        <f t="shared" si="58"/>
        <v>89761.87</v>
      </c>
      <c r="J185" s="26">
        <f t="shared" si="53"/>
        <v>0</v>
      </c>
    </row>
    <row r="186" spans="1:11" s="4" customFormat="1" x14ac:dyDescent="0.2">
      <c r="A186" s="1" t="s">
        <v>442</v>
      </c>
      <c r="B186" s="3" t="s">
        <v>444</v>
      </c>
      <c r="C186" s="33">
        <v>0</v>
      </c>
      <c r="D186" s="34">
        <v>89761.87</v>
      </c>
      <c r="E186" s="33">
        <v>89761.87</v>
      </c>
      <c r="F186" s="35">
        <v>0</v>
      </c>
      <c r="G186" s="35">
        <v>0</v>
      </c>
      <c r="H186" s="35">
        <v>0</v>
      </c>
      <c r="I186" s="35">
        <v>89761.87</v>
      </c>
      <c r="J186" s="35">
        <f t="shared" si="53"/>
        <v>0</v>
      </c>
    </row>
    <row r="187" spans="1:11" x14ac:dyDescent="0.2">
      <c r="A187" s="4" t="s">
        <v>299</v>
      </c>
      <c r="B187" s="9" t="s">
        <v>300</v>
      </c>
      <c r="C187" s="27">
        <v>10400000</v>
      </c>
      <c r="D187" s="36">
        <f>+D188</f>
        <v>-3400000</v>
      </c>
      <c r="E187" s="27">
        <f>+E188</f>
        <v>7000000</v>
      </c>
      <c r="F187" s="35">
        <v>0</v>
      </c>
      <c r="G187" s="28">
        <f>+G188</f>
        <v>86219.99</v>
      </c>
      <c r="H187" s="35">
        <f>+H188</f>
        <v>0</v>
      </c>
      <c r="I187" s="37">
        <f>+I188</f>
        <v>298876.3</v>
      </c>
      <c r="J187" s="26">
        <f t="shared" si="53"/>
        <v>6614903.71</v>
      </c>
    </row>
    <row r="188" spans="1:11" s="4" customFormat="1" x14ac:dyDescent="0.2">
      <c r="A188" s="1" t="s">
        <v>301</v>
      </c>
      <c r="B188" s="3" t="s">
        <v>300</v>
      </c>
      <c r="C188" s="33">
        <v>10400000</v>
      </c>
      <c r="D188" s="34">
        <v>-3400000</v>
      </c>
      <c r="E188" s="33">
        <v>7000000</v>
      </c>
      <c r="F188" s="35">
        <f>+F189</f>
        <v>0</v>
      </c>
      <c r="G188" s="35">
        <v>86219.99</v>
      </c>
      <c r="H188" s="35">
        <v>0</v>
      </c>
      <c r="I188" s="35">
        <v>298876.3</v>
      </c>
      <c r="J188" s="35">
        <f t="shared" si="53"/>
        <v>6614903.71</v>
      </c>
    </row>
    <row r="189" spans="1:11" x14ac:dyDescent="0.2">
      <c r="A189" s="4" t="s">
        <v>302</v>
      </c>
      <c r="B189" s="9" t="s">
        <v>303</v>
      </c>
      <c r="C189" s="27">
        <v>2000000</v>
      </c>
      <c r="D189" s="36">
        <f>+D190</f>
        <v>-300000</v>
      </c>
      <c r="E189" s="27">
        <f>+E190</f>
        <v>1700000</v>
      </c>
      <c r="F189" s="35">
        <v>0</v>
      </c>
      <c r="G189" s="35">
        <v>0</v>
      </c>
      <c r="H189" s="35">
        <f>+H190</f>
        <v>0</v>
      </c>
      <c r="I189" s="35">
        <f>+I190</f>
        <v>0</v>
      </c>
      <c r="J189" s="26">
        <f t="shared" si="53"/>
        <v>1700000</v>
      </c>
    </row>
    <row r="190" spans="1:11" s="4" customFormat="1" x14ac:dyDescent="0.2">
      <c r="A190" s="1" t="s">
        <v>304</v>
      </c>
      <c r="B190" s="3" t="s">
        <v>303</v>
      </c>
      <c r="C190" s="33">
        <v>2000000</v>
      </c>
      <c r="D190" s="34">
        <v>-300000</v>
      </c>
      <c r="E190" s="33">
        <v>1700000</v>
      </c>
      <c r="F190" s="35">
        <f>+F191</f>
        <v>0</v>
      </c>
      <c r="G190" s="35">
        <f>+G191</f>
        <v>0</v>
      </c>
      <c r="H190" s="35">
        <v>0</v>
      </c>
      <c r="I190" s="35">
        <v>0</v>
      </c>
      <c r="J190" s="35">
        <f t="shared" si="53"/>
        <v>1700000</v>
      </c>
    </row>
    <row r="191" spans="1:11" x14ac:dyDescent="0.2">
      <c r="A191" s="4" t="s">
        <v>305</v>
      </c>
      <c r="B191" s="9" t="s">
        <v>306</v>
      </c>
      <c r="C191" s="27">
        <v>10400000</v>
      </c>
      <c r="D191" s="36">
        <f>+D192</f>
        <v>2600000</v>
      </c>
      <c r="E191" s="27">
        <f>+E192</f>
        <v>13000000</v>
      </c>
      <c r="F191" s="35">
        <v>0</v>
      </c>
      <c r="G191" s="35">
        <v>0</v>
      </c>
      <c r="H191" s="37">
        <f>+H192</f>
        <v>85000</v>
      </c>
      <c r="I191" s="37">
        <f>+I192</f>
        <v>0</v>
      </c>
      <c r="J191" s="26">
        <f t="shared" si="53"/>
        <v>12915000</v>
      </c>
    </row>
    <row r="192" spans="1:11" x14ac:dyDescent="0.2">
      <c r="A192" s="1" t="s">
        <v>307</v>
      </c>
      <c r="B192" s="3" t="s">
        <v>306</v>
      </c>
      <c r="C192" s="33">
        <v>10400000</v>
      </c>
      <c r="D192" s="34">
        <v>2600000</v>
      </c>
      <c r="E192" s="33">
        <v>13000000</v>
      </c>
      <c r="F192" s="35">
        <f>+F193</f>
        <v>0</v>
      </c>
      <c r="G192" s="35">
        <f>+G193</f>
        <v>0</v>
      </c>
      <c r="H192" s="35">
        <v>85000</v>
      </c>
      <c r="I192" s="35">
        <v>0</v>
      </c>
      <c r="J192" s="35">
        <f t="shared" si="53"/>
        <v>12915000</v>
      </c>
    </row>
    <row r="193" spans="1:10" s="4" customFormat="1" x14ac:dyDescent="0.2">
      <c r="A193" s="4" t="s">
        <v>308</v>
      </c>
      <c r="B193" s="9" t="s">
        <v>309</v>
      </c>
      <c r="C193" s="27">
        <v>10400000</v>
      </c>
      <c r="D193" s="36">
        <f>+D194</f>
        <v>-1106005.54</v>
      </c>
      <c r="E193" s="27">
        <f>+E194</f>
        <v>9293994.4600000009</v>
      </c>
      <c r="F193" s="35">
        <v>0</v>
      </c>
      <c r="G193" s="35">
        <v>0</v>
      </c>
      <c r="H193" s="35">
        <f>+H194</f>
        <v>0</v>
      </c>
      <c r="I193" s="35">
        <f>+I194</f>
        <v>0</v>
      </c>
      <c r="J193" s="26">
        <f t="shared" si="53"/>
        <v>9293994.4600000009</v>
      </c>
    </row>
    <row r="194" spans="1:10" x14ac:dyDescent="0.2">
      <c r="A194" s="1" t="s">
        <v>310</v>
      </c>
      <c r="B194" s="3" t="s">
        <v>309</v>
      </c>
      <c r="C194" s="33">
        <v>10400000</v>
      </c>
      <c r="D194" s="34">
        <v>-1106005.54</v>
      </c>
      <c r="E194" s="33">
        <v>9293994.4600000009</v>
      </c>
      <c r="F194" s="35">
        <f>+F195</f>
        <v>0</v>
      </c>
      <c r="G194" s="35">
        <f>+G195</f>
        <v>0</v>
      </c>
      <c r="H194" s="35">
        <v>0</v>
      </c>
      <c r="I194" s="35">
        <v>0</v>
      </c>
      <c r="J194" s="35">
        <f t="shared" si="53"/>
        <v>9293994.4600000009</v>
      </c>
    </row>
    <row r="195" spans="1:10" x14ac:dyDescent="0.2">
      <c r="A195" s="4" t="s">
        <v>311</v>
      </c>
      <c r="B195" s="9" t="s">
        <v>312</v>
      </c>
      <c r="C195" s="27">
        <v>500000</v>
      </c>
      <c r="D195" s="36">
        <f>+D196</f>
        <v>-200000</v>
      </c>
      <c r="E195" s="27">
        <f>+E196</f>
        <v>300000</v>
      </c>
      <c r="F195" s="35">
        <v>0</v>
      </c>
      <c r="G195" s="35">
        <v>0</v>
      </c>
      <c r="H195" s="35">
        <f>+H196</f>
        <v>0</v>
      </c>
      <c r="I195" s="35">
        <f>+I196</f>
        <v>0</v>
      </c>
      <c r="J195" s="26">
        <f t="shared" si="53"/>
        <v>300000</v>
      </c>
    </row>
    <row r="196" spans="1:10" x14ac:dyDescent="0.2">
      <c r="A196" s="1" t="s">
        <v>313</v>
      </c>
      <c r="B196" s="3" t="s">
        <v>314</v>
      </c>
      <c r="C196" s="33">
        <v>500000</v>
      </c>
      <c r="D196" s="34">
        <v>-200000</v>
      </c>
      <c r="E196" s="33">
        <v>300000</v>
      </c>
      <c r="F196" s="35">
        <f>+F197</f>
        <v>0</v>
      </c>
      <c r="G196" s="35">
        <f>+G197</f>
        <v>0</v>
      </c>
      <c r="H196" s="35">
        <v>0</v>
      </c>
      <c r="I196" s="35">
        <v>0</v>
      </c>
      <c r="J196" s="35">
        <f t="shared" si="53"/>
        <v>300000</v>
      </c>
    </row>
    <row r="197" spans="1:10" x14ac:dyDescent="0.2">
      <c r="A197" s="4" t="s">
        <v>315</v>
      </c>
      <c r="B197" s="9" t="s">
        <v>316</v>
      </c>
      <c r="C197" s="27">
        <v>1000000</v>
      </c>
      <c r="D197" s="34">
        <f>+D198</f>
        <v>0</v>
      </c>
      <c r="E197" s="27">
        <f>+E198</f>
        <v>1000000</v>
      </c>
      <c r="F197" s="35">
        <v>0</v>
      </c>
      <c r="G197" s="35">
        <v>0</v>
      </c>
      <c r="H197" s="35">
        <f>+H198</f>
        <v>0</v>
      </c>
      <c r="I197" s="35">
        <f>+I198</f>
        <v>0</v>
      </c>
      <c r="J197" s="26">
        <f t="shared" si="53"/>
        <v>1000000</v>
      </c>
    </row>
    <row r="198" spans="1:10" s="4" customFormat="1" x14ac:dyDescent="0.2">
      <c r="A198" s="1" t="s">
        <v>317</v>
      </c>
      <c r="B198" s="3" t="s">
        <v>318</v>
      </c>
      <c r="C198" s="33">
        <v>1000000</v>
      </c>
      <c r="D198" s="34">
        <v>0</v>
      </c>
      <c r="E198" s="33">
        <v>1000000</v>
      </c>
      <c r="F198" s="35">
        <f>+F199</f>
        <v>0</v>
      </c>
      <c r="G198" s="35">
        <f>+G199</f>
        <v>0</v>
      </c>
      <c r="H198" s="35">
        <v>0</v>
      </c>
      <c r="I198" s="35">
        <v>0</v>
      </c>
      <c r="J198" s="35">
        <f t="shared" si="53"/>
        <v>1000000</v>
      </c>
    </row>
    <row r="199" spans="1:10" s="4" customFormat="1" x14ac:dyDescent="0.2">
      <c r="A199" s="4" t="s">
        <v>319</v>
      </c>
      <c r="B199" s="9" t="s">
        <v>320</v>
      </c>
      <c r="C199" s="27">
        <v>200000</v>
      </c>
      <c r="D199" s="34">
        <f>+D200</f>
        <v>0</v>
      </c>
      <c r="E199" s="27">
        <f>+E200</f>
        <v>200000</v>
      </c>
      <c r="F199" s="35">
        <v>0</v>
      </c>
      <c r="G199" s="35">
        <v>0</v>
      </c>
      <c r="H199" s="35">
        <f>+H200</f>
        <v>0</v>
      </c>
      <c r="I199" s="35">
        <f>+I200</f>
        <v>0</v>
      </c>
      <c r="J199" s="26">
        <f t="shared" si="53"/>
        <v>200000</v>
      </c>
    </row>
    <row r="200" spans="1:10" x14ac:dyDescent="0.2">
      <c r="A200" s="1" t="s">
        <v>321</v>
      </c>
      <c r="B200" s="3" t="s">
        <v>320</v>
      </c>
      <c r="C200" s="33">
        <v>200000</v>
      </c>
      <c r="D200" s="34">
        <v>0</v>
      </c>
      <c r="E200" s="33">
        <v>200000</v>
      </c>
      <c r="F200" s="35">
        <f>+F201</f>
        <v>0</v>
      </c>
      <c r="G200" s="35">
        <f>+G201</f>
        <v>0</v>
      </c>
      <c r="H200" s="35">
        <v>0</v>
      </c>
      <c r="I200" s="35">
        <v>0</v>
      </c>
      <c r="J200" s="35">
        <f t="shared" si="53"/>
        <v>200000</v>
      </c>
    </row>
    <row r="201" spans="1:10" s="4" customFormat="1" x14ac:dyDescent="0.2">
      <c r="A201" s="4" t="s">
        <v>322</v>
      </c>
      <c r="B201" s="9" t="s">
        <v>323</v>
      </c>
      <c r="C201" s="27">
        <v>1000000</v>
      </c>
      <c r="D201" s="34">
        <f>+D202</f>
        <v>0</v>
      </c>
      <c r="E201" s="27">
        <f>+E202</f>
        <v>1000000</v>
      </c>
      <c r="F201" s="35">
        <v>0</v>
      </c>
      <c r="G201" s="35">
        <v>0</v>
      </c>
      <c r="H201" s="35">
        <f>+H202</f>
        <v>0</v>
      </c>
      <c r="I201" s="35">
        <f>+I202</f>
        <v>0</v>
      </c>
      <c r="J201" s="26">
        <f t="shared" si="53"/>
        <v>1000000</v>
      </c>
    </row>
    <row r="202" spans="1:10" x14ac:dyDescent="0.2">
      <c r="A202" s="1" t="s">
        <v>324</v>
      </c>
      <c r="B202" s="3" t="s">
        <v>323</v>
      </c>
      <c r="C202" s="33">
        <v>1000000</v>
      </c>
      <c r="D202" s="34">
        <v>0</v>
      </c>
      <c r="E202" s="33">
        <v>1000000</v>
      </c>
      <c r="F202" s="35">
        <f>+F203</f>
        <v>0</v>
      </c>
      <c r="G202" s="35">
        <f>+G203</f>
        <v>0</v>
      </c>
      <c r="H202" s="35">
        <v>0</v>
      </c>
      <c r="I202" s="35">
        <v>0</v>
      </c>
      <c r="J202" s="35">
        <f t="shared" si="53"/>
        <v>1000000</v>
      </c>
    </row>
    <row r="203" spans="1:10" s="4" customFormat="1" x14ac:dyDescent="0.2">
      <c r="A203" s="4" t="s">
        <v>325</v>
      </c>
      <c r="B203" s="9" t="s">
        <v>326</v>
      </c>
      <c r="C203" s="27">
        <v>500000</v>
      </c>
      <c r="D203" s="36">
        <f>+D204</f>
        <v>663753.76</v>
      </c>
      <c r="E203" s="27">
        <f>+E204</f>
        <v>1163753.76</v>
      </c>
      <c r="F203" s="35">
        <v>0</v>
      </c>
      <c r="G203" s="35">
        <v>0</v>
      </c>
      <c r="H203" s="35">
        <f>+H204</f>
        <v>0</v>
      </c>
      <c r="I203" s="35">
        <f>+I204</f>
        <v>0</v>
      </c>
      <c r="J203" s="26">
        <f t="shared" si="53"/>
        <v>1163753.76</v>
      </c>
    </row>
    <row r="204" spans="1:10" x14ac:dyDescent="0.2">
      <c r="A204" s="1" t="s">
        <v>327</v>
      </c>
      <c r="B204" s="3" t="s">
        <v>326</v>
      </c>
      <c r="C204" s="33">
        <v>500000</v>
      </c>
      <c r="D204" s="34">
        <v>663753.76</v>
      </c>
      <c r="E204" s="33">
        <v>1163753.76</v>
      </c>
      <c r="F204" s="35">
        <f>+F205</f>
        <v>0</v>
      </c>
      <c r="G204" s="35">
        <f>+G205</f>
        <v>0</v>
      </c>
      <c r="H204" s="35">
        <v>0</v>
      </c>
      <c r="I204" s="35">
        <v>0</v>
      </c>
      <c r="J204" s="35">
        <f t="shared" si="53"/>
        <v>1163753.76</v>
      </c>
    </row>
    <row r="205" spans="1:10" s="4" customFormat="1" x14ac:dyDescent="0.2">
      <c r="A205" s="4" t="s">
        <v>435</v>
      </c>
      <c r="B205" s="9" t="s">
        <v>438</v>
      </c>
      <c r="C205" s="27">
        <f>+C206</f>
        <v>0</v>
      </c>
      <c r="D205" s="36">
        <f>+D206</f>
        <v>280000</v>
      </c>
      <c r="E205" s="27">
        <f>+E206</f>
        <v>280000</v>
      </c>
      <c r="F205" s="35">
        <v>0</v>
      </c>
      <c r="G205" s="35">
        <v>0</v>
      </c>
      <c r="H205" s="35">
        <f>+H206</f>
        <v>0</v>
      </c>
      <c r="I205" s="35">
        <f>+I206</f>
        <v>0</v>
      </c>
      <c r="J205" s="26">
        <f t="shared" si="53"/>
        <v>280000</v>
      </c>
    </row>
    <row r="206" spans="1:10" s="4" customFormat="1" x14ac:dyDescent="0.2">
      <c r="A206" s="1" t="s">
        <v>436</v>
      </c>
      <c r="B206" s="3" t="s">
        <v>438</v>
      </c>
      <c r="C206" s="33">
        <v>0</v>
      </c>
      <c r="D206" s="34">
        <v>280000</v>
      </c>
      <c r="E206" s="33">
        <v>280000</v>
      </c>
      <c r="F206" s="35">
        <f>+F207</f>
        <v>0</v>
      </c>
      <c r="G206" s="35">
        <f>+G207</f>
        <v>0</v>
      </c>
      <c r="H206" s="35">
        <v>0</v>
      </c>
      <c r="I206" s="35">
        <v>0</v>
      </c>
      <c r="J206" s="35">
        <f t="shared" si="53"/>
        <v>280000</v>
      </c>
    </row>
    <row r="207" spans="1:10" x14ac:dyDescent="0.2">
      <c r="A207" s="4" t="s">
        <v>328</v>
      </c>
      <c r="B207" s="9" t="s">
        <v>329</v>
      </c>
      <c r="C207" s="27">
        <v>500000</v>
      </c>
      <c r="D207" s="41">
        <f>+D208</f>
        <v>-280000</v>
      </c>
      <c r="E207" s="27">
        <f>+E208</f>
        <v>220000</v>
      </c>
      <c r="F207" s="35">
        <v>0</v>
      </c>
      <c r="G207" s="35">
        <v>0</v>
      </c>
      <c r="H207" s="35">
        <f>+H208</f>
        <v>0</v>
      </c>
      <c r="I207" s="35">
        <f>+I208</f>
        <v>0</v>
      </c>
      <c r="J207" s="26">
        <f t="shared" ref="J207:J253" si="59">+E207-F207-G207-H207-I207</f>
        <v>220000</v>
      </c>
    </row>
    <row r="208" spans="1:10" s="4" customFormat="1" x14ac:dyDescent="0.2">
      <c r="A208" s="1" t="s">
        <v>330</v>
      </c>
      <c r="B208" s="3" t="s">
        <v>329</v>
      </c>
      <c r="C208" s="33">
        <v>500000</v>
      </c>
      <c r="D208" s="34">
        <v>-280000</v>
      </c>
      <c r="E208" s="33">
        <v>220000</v>
      </c>
      <c r="F208" s="35">
        <f>+F209</f>
        <v>0</v>
      </c>
      <c r="G208" s="35">
        <f>+G209</f>
        <v>0</v>
      </c>
      <c r="H208" s="35">
        <v>0</v>
      </c>
      <c r="I208" s="35">
        <v>0</v>
      </c>
      <c r="J208" s="35">
        <f t="shared" si="59"/>
        <v>220000</v>
      </c>
    </row>
    <row r="209" spans="1:10" x14ac:dyDescent="0.2">
      <c r="A209" s="4" t="s">
        <v>331</v>
      </c>
      <c r="B209" s="9" t="s">
        <v>332</v>
      </c>
      <c r="C209" s="27">
        <v>50000</v>
      </c>
      <c r="D209" s="34">
        <f>+D210</f>
        <v>0</v>
      </c>
      <c r="E209" s="27">
        <f>+E210</f>
        <v>50000</v>
      </c>
      <c r="F209" s="35">
        <v>0</v>
      </c>
      <c r="G209" s="35">
        <v>0</v>
      </c>
      <c r="H209" s="35">
        <f>+H210</f>
        <v>0</v>
      </c>
      <c r="I209" s="35">
        <f>+I210</f>
        <v>0</v>
      </c>
      <c r="J209" s="26">
        <f t="shared" si="59"/>
        <v>50000</v>
      </c>
    </row>
    <row r="210" spans="1:10" s="4" customFormat="1" x14ac:dyDescent="0.2">
      <c r="A210" s="1" t="s">
        <v>333</v>
      </c>
      <c r="B210" s="3" t="s">
        <v>334</v>
      </c>
      <c r="C210" s="33">
        <v>50000</v>
      </c>
      <c r="D210" s="34">
        <v>0</v>
      </c>
      <c r="E210" s="33">
        <v>50000</v>
      </c>
      <c r="F210" s="35">
        <f>+F211</f>
        <v>0</v>
      </c>
      <c r="G210" s="35">
        <f>+G211</f>
        <v>0</v>
      </c>
      <c r="H210" s="35">
        <v>0</v>
      </c>
      <c r="I210" s="35">
        <v>0</v>
      </c>
      <c r="J210" s="35">
        <f t="shared" si="59"/>
        <v>50000</v>
      </c>
    </row>
    <row r="211" spans="1:10" x14ac:dyDescent="0.2">
      <c r="A211" s="4" t="s">
        <v>335</v>
      </c>
      <c r="B211" s="9" t="s">
        <v>336</v>
      </c>
      <c r="C211" s="27">
        <v>12600000</v>
      </c>
      <c r="D211" s="34">
        <f>+D212</f>
        <v>0</v>
      </c>
      <c r="E211" s="27">
        <f>+E212</f>
        <v>12600000</v>
      </c>
      <c r="F211" s="35">
        <v>0</v>
      </c>
      <c r="G211" s="35">
        <v>0</v>
      </c>
      <c r="H211" s="35">
        <f>+H212</f>
        <v>0</v>
      </c>
      <c r="I211" s="35">
        <f>+I212</f>
        <v>0</v>
      </c>
      <c r="J211" s="26">
        <f t="shared" si="59"/>
        <v>12600000</v>
      </c>
    </row>
    <row r="212" spans="1:10" s="4" customFormat="1" x14ac:dyDescent="0.2">
      <c r="A212" s="1" t="s">
        <v>337</v>
      </c>
      <c r="B212" s="3" t="s">
        <v>336</v>
      </c>
      <c r="C212" s="33">
        <v>12600000</v>
      </c>
      <c r="D212" s="34">
        <v>0</v>
      </c>
      <c r="E212" s="33">
        <v>12600000</v>
      </c>
      <c r="F212" s="35">
        <f>+F213</f>
        <v>0</v>
      </c>
      <c r="G212" s="35">
        <f>+G213</f>
        <v>0</v>
      </c>
      <c r="H212" s="35">
        <v>0</v>
      </c>
      <c r="I212" s="35">
        <v>0</v>
      </c>
      <c r="J212" s="35">
        <f t="shared" si="59"/>
        <v>12600000</v>
      </c>
    </row>
    <row r="213" spans="1:10" x14ac:dyDescent="0.2">
      <c r="A213" s="4" t="s">
        <v>338</v>
      </c>
      <c r="B213" s="9" t="s">
        <v>339</v>
      </c>
      <c r="C213" s="27">
        <v>100000</v>
      </c>
      <c r="D213" s="34">
        <f>+D214</f>
        <v>0</v>
      </c>
      <c r="E213" s="27">
        <f>+E214</f>
        <v>100000</v>
      </c>
      <c r="F213" s="35">
        <v>0</v>
      </c>
      <c r="G213" s="35">
        <v>0</v>
      </c>
      <c r="H213" s="35">
        <f>+H214</f>
        <v>0</v>
      </c>
      <c r="I213" s="35">
        <f>+I214</f>
        <v>0</v>
      </c>
      <c r="J213" s="26">
        <f t="shared" si="59"/>
        <v>100000</v>
      </c>
    </row>
    <row r="214" spans="1:10" s="4" customFormat="1" x14ac:dyDescent="0.2">
      <c r="A214" s="1" t="s">
        <v>340</v>
      </c>
      <c r="B214" s="3" t="s">
        <v>339</v>
      </c>
      <c r="C214" s="33">
        <v>100000</v>
      </c>
      <c r="D214" s="34">
        <v>0</v>
      </c>
      <c r="E214" s="33">
        <v>100000</v>
      </c>
      <c r="F214" s="35">
        <f>+F215</f>
        <v>0</v>
      </c>
      <c r="G214" s="35">
        <f>+G215</f>
        <v>0</v>
      </c>
      <c r="H214" s="35">
        <v>0</v>
      </c>
      <c r="I214" s="35">
        <v>0</v>
      </c>
      <c r="J214" s="35">
        <f t="shared" si="59"/>
        <v>100000</v>
      </c>
    </row>
    <row r="215" spans="1:10" x14ac:dyDescent="0.2">
      <c r="A215" s="4" t="s">
        <v>341</v>
      </c>
      <c r="B215" s="9" t="s">
        <v>342</v>
      </c>
      <c r="C215" s="27">
        <v>1500000</v>
      </c>
      <c r="D215" s="36">
        <f>+D216</f>
        <v>-1000000</v>
      </c>
      <c r="E215" s="27">
        <f>+E216</f>
        <v>500000</v>
      </c>
      <c r="F215" s="35">
        <v>0</v>
      </c>
      <c r="G215" s="35">
        <v>0</v>
      </c>
      <c r="H215" s="35">
        <f>+H216</f>
        <v>0</v>
      </c>
      <c r="I215" s="35">
        <f>+I216</f>
        <v>0</v>
      </c>
      <c r="J215" s="26">
        <f t="shared" si="59"/>
        <v>500000</v>
      </c>
    </row>
    <row r="216" spans="1:10" s="4" customFormat="1" x14ac:dyDescent="0.2">
      <c r="A216" s="1" t="s">
        <v>343</v>
      </c>
      <c r="B216" s="3" t="s">
        <v>342</v>
      </c>
      <c r="C216" s="33">
        <v>1500000</v>
      </c>
      <c r="D216" s="34">
        <v>-1000000</v>
      </c>
      <c r="E216" s="33">
        <v>500000</v>
      </c>
      <c r="F216" s="35">
        <f>+F217</f>
        <v>0</v>
      </c>
      <c r="G216" s="35">
        <f>+G217</f>
        <v>0</v>
      </c>
      <c r="H216" s="35">
        <v>0</v>
      </c>
      <c r="I216" s="35">
        <v>0</v>
      </c>
      <c r="J216" s="35">
        <f t="shared" si="59"/>
        <v>500000</v>
      </c>
    </row>
    <row r="217" spans="1:10" x14ac:dyDescent="0.2">
      <c r="A217" s="4" t="s">
        <v>344</v>
      </c>
      <c r="B217" s="9" t="s">
        <v>345</v>
      </c>
      <c r="C217" s="27">
        <v>50000</v>
      </c>
      <c r="D217" s="36">
        <f>+D218</f>
        <v>298625.89</v>
      </c>
      <c r="E217" s="27">
        <f>+E218</f>
        <v>348625.89</v>
      </c>
      <c r="F217" s="35">
        <v>0</v>
      </c>
      <c r="G217" s="35">
        <v>0</v>
      </c>
      <c r="H217" s="35">
        <f>+H218</f>
        <v>0</v>
      </c>
      <c r="I217" s="35">
        <f>+I218</f>
        <v>0</v>
      </c>
      <c r="J217" s="26">
        <f t="shared" si="59"/>
        <v>348625.89</v>
      </c>
    </row>
    <row r="218" spans="1:10" s="4" customFormat="1" x14ac:dyDescent="0.2">
      <c r="A218" s="1" t="s">
        <v>346</v>
      </c>
      <c r="B218" s="3" t="s">
        <v>345</v>
      </c>
      <c r="C218" s="33">
        <v>50000</v>
      </c>
      <c r="D218" s="34">
        <v>298625.89</v>
      </c>
      <c r="E218" s="33">
        <v>348625.89</v>
      </c>
      <c r="F218" s="35">
        <f>+F219</f>
        <v>0</v>
      </c>
      <c r="G218" s="35">
        <f>+G219</f>
        <v>0</v>
      </c>
      <c r="H218" s="35">
        <v>0</v>
      </c>
      <c r="I218" s="35">
        <v>0</v>
      </c>
      <c r="J218" s="35">
        <f t="shared" si="59"/>
        <v>348625.89</v>
      </c>
    </row>
    <row r="219" spans="1:10" x14ac:dyDescent="0.2">
      <c r="A219" s="4" t="s">
        <v>347</v>
      </c>
      <c r="B219" s="9" t="s">
        <v>348</v>
      </c>
      <c r="C219" s="27">
        <v>100000</v>
      </c>
      <c r="D219" s="36">
        <f>+D220</f>
        <v>2243625.89</v>
      </c>
      <c r="E219" s="27">
        <f>+E220</f>
        <v>2343625.89</v>
      </c>
      <c r="F219" s="35">
        <v>0</v>
      </c>
      <c r="G219" s="35">
        <v>0</v>
      </c>
      <c r="H219" s="35">
        <f>+H220</f>
        <v>0</v>
      </c>
      <c r="I219" s="35">
        <f>+I220</f>
        <v>0</v>
      </c>
      <c r="J219" s="26">
        <f t="shared" si="59"/>
        <v>2343625.89</v>
      </c>
    </row>
    <row r="220" spans="1:10" s="4" customFormat="1" x14ac:dyDescent="0.2">
      <c r="A220" s="1" t="s">
        <v>349</v>
      </c>
      <c r="B220" s="3" t="s">
        <v>348</v>
      </c>
      <c r="C220" s="33">
        <v>100000</v>
      </c>
      <c r="D220" s="34">
        <v>2243625.89</v>
      </c>
      <c r="E220" s="33">
        <v>2343625.89</v>
      </c>
      <c r="F220" s="35">
        <f>+F221</f>
        <v>0</v>
      </c>
      <c r="G220" s="35">
        <f>+G221</f>
        <v>0</v>
      </c>
      <c r="H220" s="35">
        <v>0</v>
      </c>
      <c r="I220" s="35">
        <v>0</v>
      </c>
      <c r="J220" s="35">
        <f t="shared" si="59"/>
        <v>2343625.89</v>
      </c>
    </row>
    <row r="221" spans="1:10" x14ac:dyDescent="0.2">
      <c r="A221" s="4" t="s">
        <v>350</v>
      </c>
      <c r="B221" s="9" t="s">
        <v>351</v>
      </c>
      <c r="C221" s="27">
        <v>50000</v>
      </c>
      <c r="D221" s="36">
        <f>+D222</f>
        <v>0</v>
      </c>
      <c r="E221" s="27">
        <f>+E222</f>
        <v>50000</v>
      </c>
      <c r="F221" s="35">
        <v>0</v>
      </c>
      <c r="G221" s="35">
        <v>0</v>
      </c>
      <c r="H221" s="35">
        <f>+H222</f>
        <v>0</v>
      </c>
      <c r="I221" s="35">
        <f>+I222</f>
        <v>0</v>
      </c>
      <c r="J221" s="26">
        <f t="shared" si="59"/>
        <v>50000</v>
      </c>
    </row>
    <row r="222" spans="1:10" s="4" customFormat="1" x14ac:dyDescent="0.2">
      <c r="A222" s="1" t="s">
        <v>352</v>
      </c>
      <c r="B222" s="3" t="s">
        <v>351</v>
      </c>
      <c r="C222" s="33">
        <v>50000</v>
      </c>
      <c r="D222" s="34">
        <v>0</v>
      </c>
      <c r="E222" s="33">
        <v>50000</v>
      </c>
      <c r="F222" s="35">
        <f>+F223+F224</f>
        <v>0</v>
      </c>
      <c r="G222" s="35">
        <f>+G223+G224</f>
        <v>0</v>
      </c>
      <c r="H222" s="35">
        <v>0</v>
      </c>
      <c r="I222" s="35">
        <v>0</v>
      </c>
      <c r="J222" s="35">
        <f t="shared" si="59"/>
        <v>50000</v>
      </c>
    </row>
    <row r="223" spans="1:10" x14ac:dyDescent="0.2">
      <c r="A223" s="4" t="s">
        <v>353</v>
      </c>
      <c r="B223" s="9" t="s">
        <v>354</v>
      </c>
      <c r="C223" s="27">
        <v>5700000</v>
      </c>
      <c r="D223" s="36">
        <f>+D224+D225</f>
        <v>6800000</v>
      </c>
      <c r="E223" s="27">
        <f>+E224+E225</f>
        <v>12500000</v>
      </c>
      <c r="F223" s="35">
        <v>0</v>
      </c>
      <c r="G223" s="35">
        <v>0</v>
      </c>
      <c r="H223" s="35">
        <f>+H224+H225</f>
        <v>0</v>
      </c>
      <c r="I223" s="35">
        <f>+I224+I225</f>
        <v>0</v>
      </c>
      <c r="J223" s="26">
        <f t="shared" si="59"/>
        <v>12500000</v>
      </c>
    </row>
    <row r="224" spans="1:10" s="4" customFormat="1" x14ac:dyDescent="0.2">
      <c r="A224" s="1" t="s">
        <v>355</v>
      </c>
      <c r="B224" s="3" t="s">
        <v>354</v>
      </c>
      <c r="C224" s="33">
        <v>500000</v>
      </c>
      <c r="D224" s="34">
        <v>0</v>
      </c>
      <c r="E224" s="33">
        <v>500000</v>
      </c>
      <c r="F224" s="35">
        <v>0</v>
      </c>
      <c r="G224" s="35">
        <v>0</v>
      </c>
      <c r="H224" s="35">
        <v>0</v>
      </c>
      <c r="I224" s="35">
        <v>0</v>
      </c>
      <c r="J224" s="35">
        <f t="shared" si="59"/>
        <v>500000</v>
      </c>
    </row>
    <row r="225" spans="1:10" x14ac:dyDescent="0.2">
      <c r="A225" s="1" t="s">
        <v>356</v>
      </c>
      <c r="B225" s="3" t="s">
        <v>357</v>
      </c>
      <c r="C225" s="33">
        <v>5200000</v>
      </c>
      <c r="D225" s="34">
        <v>6800000</v>
      </c>
      <c r="E225" s="33">
        <v>12000000</v>
      </c>
      <c r="F225" s="35">
        <f>+F226</f>
        <v>0</v>
      </c>
      <c r="G225" s="35">
        <f>+G226</f>
        <v>0</v>
      </c>
      <c r="H225" s="35">
        <v>0</v>
      </c>
      <c r="I225" s="35">
        <v>0</v>
      </c>
      <c r="J225" s="38">
        <f t="shared" si="59"/>
        <v>12000000</v>
      </c>
    </row>
    <row r="226" spans="1:10" s="4" customFormat="1" x14ac:dyDescent="0.2">
      <c r="A226" s="4" t="s">
        <v>358</v>
      </c>
      <c r="B226" s="9" t="s">
        <v>359</v>
      </c>
      <c r="C226" s="27">
        <v>50000</v>
      </c>
      <c r="D226" s="34">
        <f>+D227</f>
        <v>0</v>
      </c>
      <c r="E226" s="27">
        <f>+E227</f>
        <v>50000</v>
      </c>
      <c r="F226" s="35">
        <v>0</v>
      </c>
      <c r="G226" s="35">
        <v>0</v>
      </c>
      <c r="H226" s="35">
        <f>+H227</f>
        <v>0</v>
      </c>
      <c r="I226" s="35">
        <f>+I227</f>
        <v>0</v>
      </c>
      <c r="J226" s="37">
        <f t="shared" si="59"/>
        <v>50000</v>
      </c>
    </row>
    <row r="227" spans="1:10" x14ac:dyDescent="0.2">
      <c r="A227" s="1" t="s">
        <v>360</v>
      </c>
      <c r="B227" s="3" t="s">
        <v>359</v>
      </c>
      <c r="C227" s="33">
        <v>50000</v>
      </c>
      <c r="D227" s="34">
        <v>0</v>
      </c>
      <c r="E227" s="33">
        <v>50000</v>
      </c>
      <c r="F227" s="35">
        <f>+F228</f>
        <v>0</v>
      </c>
      <c r="G227" s="35">
        <f>+G228</f>
        <v>0</v>
      </c>
      <c r="H227" s="35">
        <v>0</v>
      </c>
      <c r="I227" s="35">
        <v>0</v>
      </c>
      <c r="J227" s="38">
        <f t="shared" si="59"/>
        <v>50000</v>
      </c>
    </row>
    <row r="228" spans="1:10" s="4" customFormat="1" x14ac:dyDescent="0.2">
      <c r="A228" s="4" t="s">
        <v>361</v>
      </c>
      <c r="B228" s="9" t="s">
        <v>362</v>
      </c>
      <c r="C228" s="27">
        <v>400000</v>
      </c>
      <c r="D228" s="36">
        <f>+D229</f>
        <v>3400000</v>
      </c>
      <c r="E228" s="27">
        <f>+E229</f>
        <v>3800000</v>
      </c>
      <c r="F228" s="35">
        <v>0</v>
      </c>
      <c r="G228" s="35">
        <v>0</v>
      </c>
      <c r="H228" s="35">
        <f>+H229</f>
        <v>0</v>
      </c>
      <c r="I228" s="35">
        <f>+I229</f>
        <v>0</v>
      </c>
      <c r="J228" s="37">
        <f t="shared" si="59"/>
        <v>3800000</v>
      </c>
    </row>
    <row r="229" spans="1:10" x14ac:dyDescent="0.2">
      <c r="A229" s="1" t="s">
        <v>363</v>
      </c>
      <c r="B229" s="3" t="s">
        <v>362</v>
      </c>
      <c r="C229" s="33">
        <v>400000</v>
      </c>
      <c r="D229" s="34">
        <v>3400000</v>
      </c>
      <c r="E229" s="33">
        <v>3800000</v>
      </c>
      <c r="F229" s="35">
        <f>+F230</f>
        <v>0</v>
      </c>
      <c r="G229" s="35">
        <f>+G230</f>
        <v>0</v>
      </c>
      <c r="H229" s="35">
        <v>0</v>
      </c>
      <c r="I229" s="35">
        <v>0</v>
      </c>
      <c r="J229" s="38">
        <f t="shared" si="59"/>
        <v>3800000</v>
      </c>
    </row>
    <row r="230" spans="1:10" s="4" customFormat="1" x14ac:dyDescent="0.2">
      <c r="A230" s="4" t="s">
        <v>364</v>
      </c>
      <c r="B230" s="9" t="s">
        <v>365</v>
      </c>
      <c r="C230" s="27">
        <v>500000</v>
      </c>
      <c r="D230" s="34">
        <f>+D231</f>
        <v>0</v>
      </c>
      <c r="E230" s="27">
        <f>+E231</f>
        <v>500000</v>
      </c>
      <c r="F230" s="35">
        <v>0</v>
      </c>
      <c r="G230" s="35">
        <v>0</v>
      </c>
      <c r="H230" s="35">
        <f>+H231</f>
        <v>0</v>
      </c>
      <c r="I230" s="35">
        <f>+I231</f>
        <v>0</v>
      </c>
      <c r="J230" s="37">
        <f t="shared" si="59"/>
        <v>500000</v>
      </c>
    </row>
    <row r="231" spans="1:10" x14ac:dyDescent="0.2">
      <c r="A231" s="1" t="s">
        <v>366</v>
      </c>
      <c r="B231" s="3" t="s">
        <v>365</v>
      </c>
      <c r="C231" s="33">
        <v>500000</v>
      </c>
      <c r="D231" s="34">
        <v>0</v>
      </c>
      <c r="E231" s="33">
        <v>500000</v>
      </c>
      <c r="F231" s="35">
        <f>+F232</f>
        <v>0</v>
      </c>
      <c r="G231" s="35">
        <f>+G232</f>
        <v>0</v>
      </c>
      <c r="H231" s="35">
        <v>0</v>
      </c>
      <c r="I231" s="35">
        <v>0</v>
      </c>
      <c r="J231" s="38">
        <f t="shared" si="59"/>
        <v>500000</v>
      </c>
    </row>
    <row r="232" spans="1:10" s="4" customFormat="1" x14ac:dyDescent="0.2">
      <c r="A232" s="4" t="s">
        <v>367</v>
      </c>
      <c r="B232" s="9" t="s">
        <v>368</v>
      </c>
      <c r="C232" s="27">
        <v>500000</v>
      </c>
      <c r="D232" s="36">
        <f>+D233</f>
        <v>-150000</v>
      </c>
      <c r="E232" s="27">
        <f>+E233</f>
        <v>350000</v>
      </c>
      <c r="F232" s="35">
        <v>0</v>
      </c>
      <c r="G232" s="35">
        <v>0</v>
      </c>
      <c r="H232" s="35">
        <f>+H233</f>
        <v>0</v>
      </c>
      <c r="I232" s="35">
        <f>+I233</f>
        <v>0</v>
      </c>
      <c r="J232" s="37">
        <f t="shared" si="59"/>
        <v>350000</v>
      </c>
    </row>
    <row r="233" spans="1:10" x14ac:dyDescent="0.2">
      <c r="A233" s="1" t="s">
        <v>369</v>
      </c>
      <c r="B233" s="3" t="s">
        <v>368</v>
      </c>
      <c r="C233" s="33">
        <v>500000</v>
      </c>
      <c r="D233" s="34">
        <v>-150000</v>
      </c>
      <c r="E233" s="33">
        <v>350000</v>
      </c>
      <c r="F233" s="35">
        <f>+F234</f>
        <v>0</v>
      </c>
      <c r="G233" s="35">
        <f>+G234</f>
        <v>0</v>
      </c>
      <c r="H233" s="35">
        <v>0</v>
      </c>
      <c r="I233" s="35">
        <v>0</v>
      </c>
      <c r="J233" s="38">
        <f t="shared" si="59"/>
        <v>350000</v>
      </c>
    </row>
    <row r="234" spans="1:10" s="4" customFormat="1" x14ac:dyDescent="0.2">
      <c r="A234" s="4" t="s">
        <v>370</v>
      </c>
      <c r="B234" s="9" t="s">
        <v>371</v>
      </c>
      <c r="C234" s="27">
        <v>300000</v>
      </c>
      <c r="D234" s="36">
        <f>+D235</f>
        <v>-100000</v>
      </c>
      <c r="E234" s="27">
        <f>+E235</f>
        <v>200000</v>
      </c>
      <c r="F234" s="35">
        <v>0</v>
      </c>
      <c r="G234" s="35">
        <v>0</v>
      </c>
      <c r="H234" s="35">
        <f>+H235</f>
        <v>0</v>
      </c>
      <c r="I234" s="35">
        <f>+I235</f>
        <v>0</v>
      </c>
      <c r="J234" s="37">
        <f t="shared" si="59"/>
        <v>200000</v>
      </c>
    </row>
    <row r="235" spans="1:10" s="4" customFormat="1" x14ac:dyDescent="0.2">
      <c r="A235" s="1" t="s">
        <v>372</v>
      </c>
      <c r="B235" s="3" t="s">
        <v>371</v>
      </c>
      <c r="C235" s="33">
        <v>300000</v>
      </c>
      <c r="D235" s="34">
        <v>-100000</v>
      </c>
      <c r="E235" s="33">
        <v>200000</v>
      </c>
      <c r="F235" s="35">
        <f>+F236</f>
        <v>0</v>
      </c>
      <c r="G235" s="35">
        <f>+G236</f>
        <v>0</v>
      </c>
      <c r="H235" s="35">
        <v>0</v>
      </c>
      <c r="I235" s="35">
        <v>0</v>
      </c>
      <c r="J235" s="38">
        <f t="shared" si="59"/>
        <v>200000</v>
      </c>
    </row>
    <row r="236" spans="1:10" s="4" customFormat="1" x14ac:dyDescent="0.2">
      <c r="A236" s="4" t="s">
        <v>373</v>
      </c>
      <c r="B236" s="9" t="s">
        <v>374</v>
      </c>
      <c r="C236" s="27">
        <v>400000</v>
      </c>
      <c r="D236" s="36">
        <f>+D237</f>
        <v>-150000</v>
      </c>
      <c r="E236" s="27">
        <f>+E237</f>
        <v>250000</v>
      </c>
      <c r="F236" s="35">
        <v>0</v>
      </c>
      <c r="G236" s="35">
        <v>0</v>
      </c>
      <c r="H236" s="35">
        <f>+H237</f>
        <v>0</v>
      </c>
      <c r="I236" s="35">
        <f>+I237</f>
        <v>0</v>
      </c>
      <c r="J236" s="37">
        <f t="shared" si="59"/>
        <v>250000</v>
      </c>
    </row>
    <row r="237" spans="1:10" x14ac:dyDescent="0.2">
      <c r="A237" s="1" t="s">
        <v>375</v>
      </c>
      <c r="B237" s="3" t="s">
        <v>374</v>
      </c>
      <c r="C237" s="33">
        <v>400000</v>
      </c>
      <c r="D237" s="34">
        <v>-150000</v>
      </c>
      <c r="E237" s="33">
        <v>250000</v>
      </c>
      <c r="F237" s="35">
        <f>+F238</f>
        <v>0</v>
      </c>
      <c r="G237" s="35">
        <f>+G238</f>
        <v>0</v>
      </c>
      <c r="H237" s="35">
        <v>0</v>
      </c>
      <c r="I237" s="35">
        <v>0</v>
      </c>
      <c r="J237" s="38">
        <f t="shared" si="59"/>
        <v>250000</v>
      </c>
    </row>
    <row r="238" spans="1:10" s="4" customFormat="1" x14ac:dyDescent="0.2">
      <c r="A238" s="4" t="s">
        <v>376</v>
      </c>
      <c r="B238" s="9" t="s">
        <v>408</v>
      </c>
      <c r="C238" s="27">
        <v>200000</v>
      </c>
      <c r="D238" s="34">
        <f>+D239</f>
        <v>0</v>
      </c>
      <c r="E238" s="27">
        <f>+E239</f>
        <v>200000</v>
      </c>
      <c r="F238" s="35">
        <v>0</v>
      </c>
      <c r="G238" s="35">
        <v>0</v>
      </c>
      <c r="H238" s="35">
        <f>+H239</f>
        <v>0</v>
      </c>
      <c r="I238" s="35">
        <f>+I239</f>
        <v>0</v>
      </c>
      <c r="J238" s="37">
        <f t="shared" si="59"/>
        <v>200000</v>
      </c>
    </row>
    <row r="239" spans="1:10" x14ac:dyDescent="0.2">
      <c r="A239" s="1" t="s">
        <v>377</v>
      </c>
      <c r="B239" s="3" t="s">
        <v>408</v>
      </c>
      <c r="C239" s="33">
        <v>200000</v>
      </c>
      <c r="D239" s="34">
        <v>0</v>
      </c>
      <c r="E239" s="33">
        <v>200000</v>
      </c>
      <c r="F239" s="35">
        <f>+F240</f>
        <v>0</v>
      </c>
      <c r="G239" s="35">
        <v>0</v>
      </c>
      <c r="H239" s="35">
        <v>0</v>
      </c>
      <c r="I239" s="35">
        <v>0</v>
      </c>
      <c r="J239" s="38">
        <f t="shared" si="59"/>
        <v>200000</v>
      </c>
    </row>
    <row r="240" spans="1:10" s="4" customFormat="1" x14ac:dyDescent="0.2">
      <c r="A240" s="4" t="s">
        <v>378</v>
      </c>
      <c r="B240" s="9" t="s">
        <v>379</v>
      </c>
      <c r="C240" s="27">
        <v>100000</v>
      </c>
      <c r="D240" s="34">
        <f>+D241</f>
        <v>0</v>
      </c>
      <c r="E240" s="27">
        <f>+E241</f>
        <v>100000</v>
      </c>
      <c r="F240" s="35">
        <v>0</v>
      </c>
      <c r="G240" s="35">
        <v>0</v>
      </c>
      <c r="H240" s="35">
        <f>+H241</f>
        <v>0</v>
      </c>
      <c r="I240" s="35">
        <f>+I241</f>
        <v>0</v>
      </c>
      <c r="J240" s="37">
        <f t="shared" si="59"/>
        <v>100000</v>
      </c>
    </row>
    <row r="241" spans="1:11" x14ac:dyDescent="0.2">
      <c r="A241" s="1" t="s">
        <v>380</v>
      </c>
      <c r="B241" s="3" t="s">
        <v>381</v>
      </c>
      <c r="C241" s="33">
        <v>100000</v>
      </c>
      <c r="D241" s="34">
        <v>0</v>
      </c>
      <c r="E241" s="33">
        <v>100000</v>
      </c>
      <c r="F241" s="35">
        <f>+F242</f>
        <v>0</v>
      </c>
      <c r="G241" s="35">
        <f>+G242</f>
        <v>0</v>
      </c>
      <c r="H241" s="35">
        <v>0</v>
      </c>
      <c r="I241" s="35">
        <v>0</v>
      </c>
      <c r="J241" s="38">
        <f t="shared" si="59"/>
        <v>100000</v>
      </c>
    </row>
    <row r="242" spans="1:11" s="4" customFormat="1" x14ac:dyDescent="0.2">
      <c r="A242" s="4" t="s">
        <v>382</v>
      </c>
      <c r="B242" s="9" t="s">
        <v>383</v>
      </c>
      <c r="C242" s="27">
        <v>50000</v>
      </c>
      <c r="D242" s="34">
        <f>+D243</f>
        <v>0</v>
      </c>
      <c r="E242" s="27">
        <f>+E243</f>
        <v>50000</v>
      </c>
      <c r="F242" s="35">
        <v>0</v>
      </c>
      <c r="G242" s="35">
        <v>0</v>
      </c>
      <c r="H242" s="35">
        <f>+H243</f>
        <v>0</v>
      </c>
      <c r="I242" s="35">
        <f>+I243</f>
        <v>0</v>
      </c>
      <c r="J242" s="37">
        <f t="shared" si="59"/>
        <v>50000</v>
      </c>
    </row>
    <row r="243" spans="1:11" x14ac:dyDescent="0.2">
      <c r="A243" s="1" t="s">
        <v>384</v>
      </c>
      <c r="B243" s="3" t="s">
        <v>385</v>
      </c>
      <c r="C243" s="33">
        <v>50000</v>
      </c>
      <c r="D243" s="34">
        <v>0</v>
      </c>
      <c r="E243" s="33">
        <v>50000</v>
      </c>
      <c r="F243" s="35">
        <f>+F244</f>
        <v>0</v>
      </c>
      <c r="G243" s="35">
        <f>+G244</f>
        <v>0</v>
      </c>
      <c r="H243" s="35">
        <v>0</v>
      </c>
      <c r="I243" s="35">
        <v>0</v>
      </c>
      <c r="J243" s="38">
        <f t="shared" si="59"/>
        <v>50000</v>
      </c>
    </row>
    <row r="244" spans="1:11" x14ac:dyDescent="0.2">
      <c r="A244" s="4" t="s">
        <v>386</v>
      </c>
      <c r="B244" s="9" t="s">
        <v>387</v>
      </c>
      <c r="C244" s="27">
        <v>50000</v>
      </c>
      <c r="D244" s="34">
        <f>+D245</f>
        <v>0</v>
      </c>
      <c r="E244" s="27">
        <f>+E245</f>
        <v>50000</v>
      </c>
      <c r="F244" s="35">
        <v>0</v>
      </c>
      <c r="G244" s="35">
        <v>0</v>
      </c>
      <c r="H244" s="27">
        <f>+H245</f>
        <v>21771</v>
      </c>
      <c r="I244" s="27">
        <f>+I245</f>
        <v>0</v>
      </c>
      <c r="J244" s="37">
        <f t="shared" si="59"/>
        <v>28229</v>
      </c>
      <c r="K244" s="13"/>
    </row>
    <row r="245" spans="1:11" x14ac:dyDescent="0.2">
      <c r="A245" s="1" t="s">
        <v>388</v>
      </c>
      <c r="B245" s="3" t="s">
        <v>387</v>
      </c>
      <c r="C245" s="33">
        <v>50000</v>
      </c>
      <c r="D245" s="34">
        <v>0</v>
      </c>
      <c r="E245" s="33">
        <v>50000</v>
      </c>
      <c r="F245" s="35">
        <f>+F246</f>
        <v>0</v>
      </c>
      <c r="G245" s="35">
        <f>+G246</f>
        <v>0</v>
      </c>
      <c r="H245" s="33">
        <v>21771</v>
      </c>
      <c r="I245" s="33">
        <v>0</v>
      </c>
      <c r="J245" s="38">
        <f t="shared" si="59"/>
        <v>28229</v>
      </c>
      <c r="K245" s="13"/>
    </row>
    <row r="246" spans="1:11" x14ac:dyDescent="0.2">
      <c r="A246" s="4" t="s">
        <v>389</v>
      </c>
      <c r="B246" s="9" t="s">
        <v>390</v>
      </c>
      <c r="C246" s="27">
        <v>500000</v>
      </c>
      <c r="D246" s="36">
        <f>+D247</f>
        <v>-200000</v>
      </c>
      <c r="E246" s="27">
        <f>+E247</f>
        <v>300000</v>
      </c>
      <c r="F246" s="43">
        <v>0</v>
      </c>
      <c r="G246" s="43">
        <v>0</v>
      </c>
      <c r="H246" s="33">
        <f>+H247</f>
        <v>0</v>
      </c>
      <c r="I246" s="33">
        <f>+I247</f>
        <v>0</v>
      </c>
      <c r="J246" s="37">
        <f t="shared" si="59"/>
        <v>300000</v>
      </c>
      <c r="K246" s="13"/>
    </row>
    <row r="247" spans="1:11" x14ac:dyDescent="0.2">
      <c r="A247" s="1" t="s">
        <v>391</v>
      </c>
      <c r="B247" s="3" t="s">
        <v>390</v>
      </c>
      <c r="C247" s="33">
        <v>500000</v>
      </c>
      <c r="D247" s="34">
        <v>-200000</v>
      </c>
      <c r="E247" s="33">
        <v>300000</v>
      </c>
      <c r="F247" s="16">
        <f>+F248</f>
        <v>0</v>
      </c>
      <c r="G247" s="16">
        <f>+G248</f>
        <v>0</v>
      </c>
      <c r="H247" s="16">
        <v>0</v>
      </c>
      <c r="I247" s="16">
        <v>0</v>
      </c>
      <c r="J247" s="38">
        <f t="shared" si="59"/>
        <v>300000</v>
      </c>
      <c r="K247" s="13"/>
    </row>
    <row r="248" spans="1:11" x14ac:dyDescent="0.2">
      <c r="A248" s="4" t="s">
        <v>392</v>
      </c>
      <c r="B248" s="9" t="s">
        <v>393</v>
      </c>
      <c r="C248" s="27">
        <v>7500000</v>
      </c>
      <c r="D248" s="34">
        <f>+D249</f>
        <v>0</v>
      </c>
      <c r="E248" s="27">
        <f>+E249</f>
        <v>7500000</v>
      </c>
      <c r="F248" s="16">
        <v>0</v>
      </c>
      <c r="G248" s="16">
        <v>0</v>
      </c>
      <c r="H248" s="16">
        <f>+H249</f>
        <v>0</v>
      </c>
      <c r="I248" s="16">
        <f>+I249</f>
        <v>0</v>
      </c>
      <c r="J248" s="37">
        <f t="shared" si="59"/>
        <v>7500000</v>
      </c>
      <c r="K248" s="13"/>
    </row>
    <row r="249" spans="1:11" x14ac:dyDescent="0.2">
      <c r="A249" s="1" t="s">
        <v>394</v>
      </c>
      <c r="B249" s="3" t="s">
        <v>393</v>
      </c>
      <c r="C249" s="33">
        <v>7500000</v>
      </c>
      <c r="D249" s="34">
        <v>0</v>
      </c>
      <c r="E249" s="33">
        <v>7500000</v>
      </c>
      <c r="F249" s="16">
        <f>+F250</f>
        <v>0</v>
      </c>
      <c r="G249" s="16">
        <f>+G250</f>
        <v>0</v>
      </c>
      <c r="H249" s="16">
        <v>0</v>
      </c>
      <c r="I249" s="16">
        <v>0</v>
      </c>
      <c r="J249" s="38">
        <f t="shared" si="59"/>
        <v>7500000</v>
      </c>
      <c r="K249" s="13"/>
    </row>
    <row r="250" spans="1:11" x14ac:dyDescent="0.2">
      <c r="A250" s="4" t="s">
        <v>395</v>
      </c>
      <c r="B250" s="9" t="s">
        <v>396</v>
      </c>
      <c r="C250" s="27">
        <v>30000000</v>
      </c>
      <c r="D250" s="34">
        <f>+D251</f>
        <v>0</v>
      </c>
      <c r="E250" s="27">
        <f>+E251</f>
        <v>30000000</v>
      </c>
      <c r="F250" s="16">
        <v>0</v>
      </c>
      <c r="G250" s="16">
        <v>0</v>
      </c>
      <c r="H250" s="16">
        <f>+H251</f>
        <v>0</v>
      </c>
      <c r="I250" s="27">
        <f>+I251</f>
        <v>10118454.15</v>
      </c>
      <c r="J250" s="37">
        <f t="shared" si="59"/>
        <v>19881545.850000001</v>
      </c>
      <c r="K250" s="13"/>
    </row>
    <row r="251" spans="1:11" x14ac:dyDescent="0.2">
      <c r="A251" s="1" t="s">
        <v>397</v>
      </c>
      <c r="B251" s="3" t="s">
        <v>396</v>
      </c>
      <c r="C251" s="33">
        <v>30000000</v>
      </c>
      <c r="D251" s="34">
        <v>0</v>
      </c>
      <c r="E251" s="33">
        <v>30000000</v>
      </c>
      <c r="F251" s="16">
        <f>+F252</f>
        <v>0</v>
      </c>
      <c r="G251" s="16">
        <f>+G252</f>
        <v>0</v>
      </c>
      <c r="H251" s="16">
        <v>0</v>
      </c>
      <c r="I251" s="33">
        <v>10118454.15</v>
      </c>
      <c r="J251" s="38">
        <f t="shared" si="59"/>
        <v>19881545.850000001</v>
      </c>
      <c r="K251" s="13"/>
    </row>
    <row r="252" spans="1:11" x14ac:dyDescent="0.2">
      <c r="A252" s="4" t="s">
        <v>403</v>
      </c>
      <c r="B252" s="9" t="s">
        <v>409</v>
      </c>
      <c r="C252" s="27">
        <v>542250000</v>
      </c>
      <c r="D252" s="34">
        <f>+D253</f>
        <v>0</v>
      </c>
      <c r="E252" s="27">
        <f>+E253</f>
        <v>542250000</v>
      </c>
      <c r="F252" s="16">
        <f>+F253</f>
        <v>0</v>
      </c>
      <c r="G252" s="16">
        <f>+G253</f>
        <v>0</v>
      </c>
      <c r="H252" s="16">
        <f>+H253</f>
        <v>0</v>
      </c>
      <c r="I252" s="16">
        <f>+I253</f>
        <v>0</v>
      </c>
      <c r="J252" s="37">
        <f t="shared" si="59"/>
        <v>542250000</v>
      </c>
      <c r="K252" s="13"/>
    </row>
    <row r="253" spans="1:11" x14ac:dyDescent="0.2">
      <c r="A253" s="1" t="s">
        <v>404</v>
      </c>
      <c r="B253" s="3" t="s">
        <v>410</v>
      </c>
      <c r="C253" s="33">
        <v>542250000</v>
      </c>
      <c r="D253" s="34">
        <v>0</v>
      </c>
      <c r="E253" s="33">
        <v>542250000</v>
      </c>
      <c r="F253" s="16">
        <v>0</v>
      </c>
      <c r="G253" s="16">
        <v>0</v>
      </c>
      <c r="H253" s="16">
        <v>0</v>
      </c>
      <c r="I253" s="16">
        <v>0</v>
      </c>
      <c r="J253" s="38">
        <f t="shared" si="59"/>
        <v>542250000</v>
      </c>
      <c r="K253" s="13"/>
    </row>
    <row r="254" spans="1:11" x14ac:dyDescent="0.2">
      <c r="A254" s="13"/>
      <c r="B254" s="14"/>
      <c r="C254" s="15"/>
      <c r="D254" s="15"/>
      <c r="E254" s="15"/>
      <c r="F254" s="16"/>
      <c r="G254" s="16"/>
      <c r="H254" s="16"/>
      <c r="I254" s="16"/>
      <c r="J254" s="26"/>
      <c r="K254" s="13"/>
    </row>
    <row r="255" spans="1:11" x14ac:dyDescent="0.2">
      <c r="A255" s="13"/>
      <c r="B255" s="14"/>
      <c r="C255" s="15"/>
      <c r="D255" s="15"/>
      <c r="E255" s="15"/>
      <c r="F255" s="16"/>
      <c r="G255" s="16"/>
      <c r="H255" s="16"/>
      <c r="I255" s="16"/>
      <c r="J255" s="26"/>
      <c r="K255" s="13"/>
    </row>
    <row r="256" spans="1:11" x14ac:dyDescent="0.2">
      <c r="A256" s="13"/>
      <c r="B256" s="14"/>
      <c r="C256" s="15"/>
      <c r="D256" s="15"/>
      <c r="E256" s="15"/>
      <c r="F256" s="16"/>
      <c r="G256" s="16"/>
      <c r="H256" s="16"/>
      <c r="I256" s="16"/>
      <c r="J256" s="26"/>
      <c r="K256" s="13"/>
    </row>
    <row r="257" spans="1:13" x14ac:dyDescent="0.2">
      <c r="A257" s="13"/>
      <c r="B257" s="14"/>
      <c r="C257" s="15"/>
      <c r="D257" s="15"/>
      <c r="E257" s="15"/>
      <c r="F257" s="16"/>
      <c r="G257" s="16"/>
      <c r="H257" s="16"/>
      <c r="I257" s="16"/>
      <c r="J257" s="16"/>
      <c r="K257" s="13"/>
    </row>
    <row r="258" spans="1:13" x14ac:dyDescent="0.2">
      <c r="A258" s="13"/>
      <c r="B258" s="14"/>
      <c r="C258" s="15"/>
      <c r="D258" s="15"/>
      <c r="E258" s="15"/>
      <c r="F258" s="13"/>
      <c r="G258" s="13"/>
      <c r="H258" s="13"/>
      <c r="I258" s="13"/>
      <c r="J258" s="13"/>
      <c r="K258" s="13"/>
    </row>
    <row r="259" spans="1:13" x14ac:dyDescent="0.2">
      <c r="B259" s="11" t="s">
        <v>411</v>
      </c>
      <c r="C259" s="1"/>
      <c r="D259" s="32" t="s">
        <v>413</v>
      </c>
      <c r="E259" s="32"/>
      <c r="J259" s="30" t="s">
        <v>414</v>
      </c>
      <c r="K259" s="30"/>
      <c r="L259" s="22"/>
    </row>
    <row r="260" spans="1:13" ht="26.25" x14ac:dyDescent="0.2">
      <c r="B260" s="10"/>
      <c r="C260" s="17"/>
      <c r="D260" s="18"/>
      <c r="E260" s="18"/>
      <c r="J260" s="19"/>
      <c r="K260" s="20"/>
    </row>
    <row r="261" spans="1:13" x14ac:dyDescent="0.2">
      <c r="A261" s="21"/>
      <c r="B261" s="12" t="s">
        <v>412</v>
      </c>
      <c r="C261" s="1"/>
      <c r="D261" s="31" t="s">
        <v>415</v>
      </c>
      <c r="E261" s="31"/>
      <c r="J261" s="31" t="s">
        <v>416</v>
      </c>
      <c r="K261" s="31"/>
      <c r="L261" s="24"/>
      <c r="M261" s="23"/>
    </row>
    <row r="262" spans="1:13" x14ac:dyDescent="0.2">
      <c r="B262" s="11" t="s">
        <v>10</v>
      </c>
      <c r="D262" s="32" t="s">
        <v>417</v>
      </c>
      <c r="E262" s="32"/>
      <c r="J262" s="32" t="s">
        <v>418</v>
      </c>
      <c r="K262" s="32"/>
      <c r="L262" s="11"/>
      <c r="M262" s="11"/>
    </row>
    <row r="263" spans="1:13" x14ac:dyDescent="0.2">
      <c r="B263" s="1"/>
      <c r="C263" s="1"/>
      <c r="D263" s="1"/>
      <c r="E263" s="1"/>
    </row>
  </sheetData>
  <mergeCells count="6">
    <mergeCell ref="J259:K259"/>
    <mergeCell ref="J261:K261"/>
    <mergeCell ref="J262:K262"/>
    <mergeCell ref="D259:E259"/>
    <mergeCell ref="D262:E262"/>
    <mergeCell ref="D261:E261"/>
  </mergeCells>
  <pageMargins left="0.7" right="0.7" top="0.75" bottom="0.75" header="0.3" footer="0.3"/>
  <pageSetup scale="41" fitToHeight="0" orientation="landscape" r:id="rId1"/>
  <rowBreaks count="1" manualBreakCount="1">
    <brk id="269" max="16383" man="1"/>
  </rowBreaks>
  <ignoredErrors>
    <ignoredError sqref="E74 D10 I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2024-05-02T18:27:55Z</cp:lastPrinted>
  <dcterms:created xsi:type="dcterms:W3CDTF">2023-11-10T14:57:18Z</dcterms:created>
  <dcterms:modified xsi:type="dcterms:W3CDTF">2024-05-02T18:28:01Z</dcterms:modified>
</cp:coreProperties>
</file>