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fa83c0bcbf1e54a5/Dirección Admimistrativa/Desktop/"/>
    </mc:Choice>
  </mc:AlternateContent>
  <xr:revisionPtr revIDLastSave="632" documentId="8_{FDFC4405-7CD2-43E1-8D7C-67A01CBAC34E}" xr6:coauthVersionLast="47" xr6:coauthVersionMax="47" xr10:uidLastSave="{3CEC69C6-E7FE-4AA9-8937-4E656A81267F}"/>
  <bookViews>
    <workbookView xWindow="-20610" yWindow="-120" windowWidth="20730" windowHeight="11160" xr2:uid="{00000000-000D-0000-FFFF-FFFF00000000}"/>
  </bookViews>
  <sheets>
    <sheet name="Ejecucion Mensual Diciembre" sheetId="2" r:id="rId1"/>
  </sheets>
  <definedNames>
    <definedName name="_xlnm.Print_Area" localSheetId="0">'Ejecucion Mensual Diciembre'!$A$1:$R$410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2" l="1"/>
  <c r="P12" i="2"/>
  <c r="P11" i="2" s="1"/>
  <c r="C388" i="2"/>
  <c r="D388" i="2"/>
  <c r="F388" i="2"/>
  <c r="G388" i="2"/>
  <c r="H388" i="2"/>
  <c r="I388" i="2"/>
  <c r="J388" i="2"/>
  <c r="K388" i="2"/>
  <c r="L388" i="2"/>
  <c r="M388" i="2"/>
  <c r="E389" i="2"/>
  <c r="R389" i="2"/>
  <c r="Q269" i="2"/>
  <c r="R14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5" i="2"/>
  <c r="R76" i="2"/>
  <c r="R77" i="2"/>
  <c r="R78" i="2"/>
  <c r="R79" i="2"/>
  <c r="R80" i="2"/>
  <c r="R81" i="2"/>
  <c r="R82" i="2"/>
  <c r="R83" i="2"/>
  <c r="R84" i="2"/>
  <c r="R85" i="2"/>
  <c r="R86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2" i="2"/>
  <c r="R253" i="2"/>
  <c r="R254" i="2"/>
  <c r="R255" i="2"/>
  <c r="R256" i="2"/>
  <c r="R258" i="2"/>
  <c r="R260" i="2"/>
  <c r="R261" i="2"/>
  <c r="R262" i="2"/>
  <c r="R263" i="2"/>
  <c r="R264" i="2"/>
  <c r="R265" i="2"/>
  <c r="R266" i="2"/>
  <c r="R267" i="2"/>
  <c r="R268" i="2"/>
  <c r="R270" i="2"/>
  <c r="R272" i="2"/>
  <c r="R273" i="2"/>
  <c r="R274" i="2"/>
  <c r="R275" i="2"/>
  <c r="R276" i="2"/>
  <c r="R278" i="2"/>
  <c r="R279" i="2"/>
  <c r="R280" i="2"/>
  <c r="R281" i="2"/>
  <c r="R282" i="2"/>
  <c r="R283" i="2"/>
  <c r="R285" i="2"/>
  <c r="R287" i="2"/>
  <c r="R289" i="2"/>
  <c r="R290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7" i="2"/>
  <c r="R308" i="2"/>
  <c r="R309" i="2"/>
  <c r="R311" i="2"/>
  <c r="R312" i="2"/>
  <c r="R313" i="2"/>
  <c r="R315" i="2"/>
  <c r="R316" i="2"/>
  <c r="R317" i="2"/>
  <c r="R318" i="2"/>
  <c r="R319" i="2"/>
  <c r="R320" i="2"/>
  <c r="R321" i="2"/>
  <c r="R322" i="2"/>
  <c r="R323" i="2"/>
  <c r="R324" i="2"/>
  <c r="R325" i="2"/>
  <c r="R327" i="2"/>
  <c r="R328" i="2"/>
  <c r="R330" i="2"/>
  <c r="R332" i="2"/>
  <c r="R333" i="2"/>
  <c r="R334" i="2"/>
  <c r="R336" i="2"/>
  <c r="R338" i="2"/>
  <c r="R340" i="2"/>
  <c r="R342" i="2"/>
  <c r="R344" i="2"/>
  <c r="R345" i="2"/>
  <c r="R347" i="2"/>
  <c r="R349" i="2"/>
  <c r="R351" i="2"/>
  <c r="R353" i="2"/>
  <c r="R355" i="2"/>
  <c r="R357" i="2"/>
  <c r="R359" i="2"/>
  <c r="R361" i="2"/>
  <c r="R364" i="2"/>
  <c r="R366" i="2"/>
  <c r="R367" i="2"/>
  <c r="R368" i="2"/>
  <c r="R369" i="2"/>
  <c r="R370" i="2"/>
  <c r="R371" i="2"/>
  <c r="R372" i="2"/>
  <c r="R373" i="2"/>
  <c r="R375" i="2"/>
  <c r="R377" i="2"/>
  <c r="R379" i="2"/>
  <c r="R382" i="2"/>
  <c r="R385" i="2"/>
  <c r="R391" i="2"/>
  <c r="R393" i="2"/>
  <c r="R388" i="2" l="1"/>
  <c r="E388" i="2"/>
  <c r="E391" i="2"/>
  <c r="M390" i="2"/>
  <c r="L390" i="2"/>
  <c r="K390" i="2"/>
  <c r="J390" i="2"/>
  <c r="I390" i="2"/>
  <c r="H390" i="2"/>
  <c r="G390" i="2"/>
  <c r="F390" i="2"/>
  <c r="D390" i="2"/>
  <c r="C390" i="2"/>
  <c r="C392" i="2"/>
  <c r="D392" i="2"/>
  <c r="F392" i="2"/>
  <c r="G392" i="2"/>
  <c r="H392" i="2"/>
  <c r="I392" i="2"/>
  <c r="J392" i="2"/>
  <c r="K392" i="2"/>
  <c r="L392" i="2"/>
  <c r="M392" i="2"/>
  <c r="E393" i="2"/>
  <c r="O15" i="2"/>
  <c r="P380" i="2"/>
  <c r="E385" i="2"/>
  <c r="N384" i="2"/>
  <c r="N383" i="2" s="1"/>
  <c r="M384" i="2"/>
  <c r="L384" i="2"/>
  <c r="K384" i="2"/>
  <c r="J384" i="2"/>
  <c r="I384" i="2"/>
  <c r="H384" i="2"/>
  <c r="G384" i="2"/>
  <c r="F384" i="2"/>
  <c r="D384" i="2"/>
  <c r="C384" i="2"/>
  <c r="E382" i="2"/>
  <c r="M381" i="2"/>
  <c r="M380" i="2" s="1"/>
  <c r="L381" i="2"/>
  <c r="L380" i="2" s="1"/>
  <c r="K381" i="2"/>
  <c r="K380" i="2" s="1"/>
  <c r="J381" i="2"/>
  <c r="J380" i="2" s="1"/>
  <c r="I381" i="2"/>
  <c r="I380" i="2" s="1"/>
  <c r="H381" i="2"/>
  <c r="G381" i="2"/>
  <c r="F381" i="2"/>
  <c r="F380" i="2" s="1"/>
  <c r="D381" i="2"/>
  <c r="D380" i="2" s="1"/>
  <c r="C381" i="2"/>
  <c r="C380" i="2" s="1"/>
  <c r="O380" i="2"/>
  <c r="N380" i="2"/>
  <c r="E379" i="2"/>
  <c r="M378" i="2"/>
  <c r="L378" i="2"/>
  <c r="K378" i="2"/>
  <c r="J378" i="2"/>
  <c r="I378" i="2"/>
  <c r="H378" i="2"/>
  <c r="G378" i="2"/>
  <c r="F378" i="2"/>
  <c r="D378" i="2"/>
  <c r="C378" i="2"/>
  <c r="E377" i="2"/>
  <c r="M376" i="2"/>
  <c r="L376" i="2"/>
  <c r="K376" i="2"/>
  <c r="J376" i="2"/>
  <c r="I376" i="2"/>
  <c r="H376" i="2"/>
  <c r="G376" i="2"/>
  <c r="F376" i="2"/>
  <c r="D376" i="2"/>
  <c r="C376" i="2"/>
  <c r="E375" i="2"/>
  <c r="M374" i="2"/>
  <c r="L374" i="2"/>
  <c r="K374" i="2"/>
  <c r="J374" i="2"/>
  <c r="I374" i="2"/>
  <c r="H374" i="2"/>
  <c r="G374" i="2"/>
  <c r="F374" i="2"/>
  <c r="D374" i="2"/>
  <c r="C374" i="2"/>
  <c r="E373" i="2"/>
  <c r="E372" i="2"/>
  <c r="E371" i="2"/>
  <c r="E370" i="2"/>
  <c r="E369" i="2"/>
  <c r="E368" i="2"/>
  <c r="E367" i="2"/>
  <c r="E366" i="2"/>
  <c r="M365" i="2"/>
  <c r="L365" i="2"/>
  <c r="K365" i="2"/>
  <c r="J365" i="2"/>
  <c r="I365" i="2"/>
  <c r="H365" i="2"/>
  <c r="G365" i="2"/>
  <c r="F365" i="2"/>
  <c r="D365" i="2"/>
  <c r="C365" i="2"/>
  <c r="E364" i="2"/>
  <c r="M363" i="2"/>
  <c r="L363" i="2"/>
  <c r="K363" i="2"/>
  <c r="J363" i="2"/>
  <c r="I363" i="2"/>
  <c r="H363" i="2"/>
  <c r="G363" i="2"/>
  <c r="F363" i="2"/>
  <c r="D363" i="2"/>
  <c r="C363" i="2"/>
  <c r="E361" i="2"/>
  <c r="M360" i="2"/>
  <c r="L360" i="2"/>
  <c r="K360" i="2"/>
  <c r="J360" i="2"/>
  <c r="I360" i="2"/>
  <c r="H360" i="2"/>
  <c r="G360" i="2"/>
  <c r="F360" i="2"/>
  <c r="D360" i="2"/>
  <c r="C360" i="2"/>
  <c r="E359" i="2"/>
  <c r="M358" i="2"/>
  <c r="L358" i="2"/>
  <c r="K358" i="2"/>
  <c r="J358" i="2"/>
  <c r="I358" i="2"/>
  <c r="H358" i="2"/>
  <c r="G358" i="2"/>
  <c r="F358" i="2"/>
  <c r="D358" i="2"/>
  <c r="C358" i="2"/>
  <c r="E357" i="2"/>
  <c r="M356" i="2"/>
  <c r="L356" i="2"/>
  <c r="K356" i="2"/>
  <c r="J356" i="2"/>
  <c r="I356" i="2"/>
  <c r="H356" i="2"/>
  <c r="G356" i="2"/>
  <c r="F356" i="2"/>
  <c r="D356" i="2"/>
  <c r="C356" i="2"/>
  <c r="E355" i="2"/>
  <c r="M354" i="2"/>
  <c r="L354" i="2"/>
  <c r="K354" i="2"/>
  <c r="J354" i="2"/>
  <c r="I354" i="2"/>
  <c r="H354" i="2"/>
  <c r="G354" i="2"/>
  <c r="F354" i="2"/>
  <c r="D354" i="2"/>
  <c r="C354" i="2"/>
  <c r="E353" i="2"/>
  <c r="M352" i="2"/>
  <c r="L352" i="2"/>
  <c r="K352" i="2"/>
  <c r="J352" i="2"/>
  <c r="I352" i="2"/>
  <c r="H352" i="2"/>
  <c r="G352" i="2"/>
  <c r="F352" i="2"/>
  <c r="D352" i="2"/>
  <c r="C352" i="2"/>
  <c r="E351" i="2"/>
  <c r="M350" i="2"/>
  <c r="L350" i="2"/>
  <c r="K350" i="2"/>
  <c r="J350" i="2"/>
  <c r="I350" i="2"/>
  <c r="H350" i="2"/>
  <c r="G350" i="2"/>
  <c r="F350" i="2"/>
  <c r="D350" i="2"/>
  <c r="C350" i="2"/>
  <c r="E349" i="2"/>
  <c r="M348" i="2"/>
  <c r="L348" i="2"/>
  <c r="K348" i="2"/>
  <c r="J348" i="2"/>
  <c r="I348" i="2"/>
  <c r="H348" i="2"/>
  <c r="G348" i="2"/>
  <c r="F348" i="2"/>
  <c r="D348" i="2"/>
  <c r="C348" i="2"/>
  <c r="E347" i="2"/>
  <c r="M346" i="2"/>
  <c r="L346" i="2"/>
  <c r="K346" i="2"/>
  <c r="J346" i="2"/>
  <c r="I346" i="2"/>
  <c r="H346" i="2"/>
  <c r="G346" i="2"/>
  <c r="F346" i="2"/>
  <c r="D346" i="2"/>
  <c r="C346" i="2"/>
  <c r="E345" i="2"/>
  <c r="E344" i="2"/>
  <c r="M343" i="2"/>
  <c r="L343" i="2"/>
  <c r="K343" i="2"/>
  <c r="J343" i="2"/>
  <c r="I343" i="2"/>
  <c r="H343" i="2"/>
  <c r="G343" i="2"/>
  <c r="F343" i="2"/>
  <c r="D343" i="2"/>
  <c r="C343" i="2"/>
  <c r="E342" i="2"/>
  <c r="M341" i="2"/>
  <c r="L341" i="2"/>
  <c r="K341" i="2"/>
  <c r="J341" i="2"/>
  <c r="I341" i="2"/>
  <c r="H341" i="2"/>
  <c r="G341" i="2"/>
  <c r="F341" i="2"/>
  <c r="D341" i="2"/>
  <c r="C341" i="2"/>
  <c r="E340" i="2"/>
  <c r="M339" i="2"/>
  <c r="L339" i="2"/>
  <c r="K339" i="2"/>
  <c r="J339" i="2"/>
  <c r="I339" i="2"/>
  <c r="H339" i="2"/>
  <c r="G339" i="2"/>
  <c r="F339" i="2"/>
  <c r="D339" i="2"/>
  <c r="C339" i="2"/>
  <c r="E338" i="2"/>
  <c r="M337" i="2"/>
  <c r="L337" i="2"/>
  <c r="K337" i="2"/>
  <c r="J337" i="2"/>
  <c r="I337" i="2"/>
  <c r="H337" i="2"/>
  <c r="G337" i="2"/>
  <c r="F337" i="2"/>
  <c r="D337" i="2"/>
  <c r="C337" i="2"/>
  <c r="E336" i="2"/>
  <c r="M335" i="2"/>
  <c r="L335" i="2"/>
  <c r="K335" i="2"/>
  <c r="J335" i="2"/>
  <c r="I335" i="2"/>
  <c r="H335" i="2"/>
  <c r="G335" i="2"/>
  <c r="F335" i="2"/>
  <c r="D335" i="2"/>
  <c r="C335" i="2"/>
  <c r="E334" i="2"/>
  <c r="E333" i="2"/>
  <c r="E332" i="2"/>
  <c r="M331" i="2"/>
  <c r="L331" i="2"/>
  <c r="K331" i="2"/>
  <c r="J331" i="2"/>
  <c r="I331" i="2"/>
  <c r="H331" i="2"/>
  <c r="G331" i="2"/>
  <c r="F331" i="2"/>
  <c r="C331" i="2"/>
  <c r="E331" i="2" s="1"/>
  <c r="E330" i="2"/>
  <c r="M329" i="2"/>
  <c r="L329" i="2"/>
  <c r="K329" i="2"/>
  <c r="J329" i="2"/>
  <c r="I329" i="2"/>
  <c r="H329" i="2"/>
  <c r="G329" i="2"/>
  <c r="F329" i="2"/>
  <c r="D329" i="2"/>
  <c r="C329" i="2"/>
  <c r="E328" i="2"/>
  <c r="E327" i="2"/>
  <c r="M326" i="2"/>
  <c r="L326" i="2"/>
  <c r="K326" i="2"/>
  <c r="J326" i="2"/>
  <c r="I326" i="2"/>
  <c r="H326" i="2"/>
  <c r="G326" i="2"/>
  <c r="F326" i="2"/>
  <c r="C326" i="2"/>
  <c r="E326" i="2" s="1"/>
  <c r="E325" i="2"/>
  <c r="E324" i="2"/>
  <c r="E323" i="2"/>
  <c r="E322" i="2"/>
  <c r="E321" i="2"/>
  <c r="E320" i="2"/>
  <c r="E319" i="2"/>
  <c r="E318" i="2"/>
  <c r="E317" i="2"/>
  <c r="E316" i="2"/>
  <c r="E315" i="2"/>
  <c r="M314" i="2"/>
  <c r="L314" i="2"/>
  <c r="K314" i="2"/>
  <c r="J314" i="2"/>
  <c r="I314" i="2"/>
  <c r="H314" i="2"/>
  <c r="G314" i="2"/>
  <c r="F314" i="2"/>
  <c r="C314" i="2"/>
  <c r="E314" i="2" s="1"/>
  <c r="E313" i="2"/>
  <c r="E312" i="2"/>
  <c r="E311" i="2"/>
  <c r="M310" i="2"/>
  <c r="L310" i="2"/>
  <c r="K310" i="2"/>
  <c r="J310" i="2"/>
  <c r="I310" i="2"/>
  <c r="H310" i="2"/>
  <c r="G310" i="2"/>
  <c r="F310" i="2"/>
  <c r="D310" i="2"/>
  <c r="C310" i="2"/>
  <c r="E309" i="2"/>
  <c r="E308" i="2"/>
  <c r="E307" i="2"/>
  <c r="M306" i="2"/>
  <c r="L306" i="2"/>
  <c r="K306" i="2"/>
  <c r="J306" i="2"/>
  <c r="I306" i="2"/>
  <c r="H306" i="2"/>
  <c r="G306" i="2"/>
  <c r="F306" i="2"/>
  <c r="C306" i="2"/>
  <c r="E306" i="2" s="1"/>
  <c r="E304" i="2"/>
  <c r="E303" i="2"/>
  <c r="E302" i="2"/>
  <c r="E301" i="2"/>
  <c r="E300" i="2"/>
  <c r="E299" i="2"/>
  <c r="E298" i="2"/>
  <c r="E297" i="2"/>
  <c r="E296" i="2"/>
  <c r="E295" i="2"/>
  <c r="E294" i="2"/>
  <c r="E293" i="2"/>
  <c r="N292" i="2"/>
  <c r="N291" i="2" s="1"/>
  <c r="M292" i="2"/>
  <c r="M291" i="2" s="1"/>
  <c r="L292" i="2"/>
  <c r="L291" i="2" s="1"/>
  <c r="K292" i="2"/>
  <c r="K291" i="2" s="1"/>
  <c r="J292" i="2"/>
  <c r="J291" i="2" s="1"/>
  <c r="I292" i="2"/>
  <c r="I291" i="2" s="1"/>
  <c r="H292" i="2"/>
  <c r="G292" i="2"/>
  <c r="G291" i="2" s="1"/>
  <c r="F292" i="2"/>
  <c r="F291" i="2" s="1"/>
  <c r="D292" i="2"/>
  <c r="D291" i="2" s="1"/>
  <c r="C292" i="2"/>
  <c r="C291" i="2" s="1"/>
  <c r="E290" i="2"/>
  <c r="E289" i="2"/>
  <c r="N288" i="2"/>
  <c r="M288" i="2"/>
  <c r="L288" i="2"/>
  <c r="K288" i="2"/>
  <c r="J288" i="2"/>
  <c r="I288" i="2"/>
  <c r="H288" i="2"/>
  <c r="G288" i="2"/>
  <c r="F288" i="2"/>
  <c r="D288" i="2"/>
  <c r="C288" i="2"/>
  <c r="E287" i="2"/>
  <c r="N286" i="2"/>
  <c r="M286" i="2"/>
  <c r="L286" i="2"/>
  <c r="K286" i="2"/>
  <c r="J286" i="2"/>
  <c r="I286" i="2"/>
  <c r="H286" i="2"/>
  <c r="G286" i="2"/>
  <c r="F286" i="2"/>
  <c r="D286" i="2"/>
  <c r="C286" i="2"/>
  <c r="E285" i="2"/>
  <c r="M284" i="2"/>
  <c r="L284" i="2"/>
  <c r="K284" i="2"/>
  <c r="J284" i="2"/>
  <c r="I284" i="2"/>
  <c r="H284" i="2"/>
  <c r="G284" i="2"/>
  <c r="F284" i="2"/>
  <c r="D284" i="2"/>
  <c r="C284" i="2"/>
  <c r="E283" i="2"/>
  <c r="E282" i="2"/>
  <c r="E281" i="2"/>
  <c r="E279" i="2"/>
  <c r="E278" i="2"/>
  <c r="N277" i="2"/>
  <c r="M277" i="2"/>
  <c r="L277" i="2"/>
  <c r="K277" i="2"/>
  <c r="J277" i="2"/>
  <c r="I277" i="2"/>
  <c r="H277" i="2"/>
  <c r="G277" i="2"/>
  <c r="F277" i="2"/>
  <c r="D277" i="2"/>
  <c r="C277" i="2"/>
  <c r="E276" i="2"/>
  <c r="E275" i="2"/>
  <c r="E274" i="2"/>
  <c r="E273" i="2"/>
  <c r="E272" i="2"/>
  <c r="M271" i="2"/>
  <c r="L271" i="2"/>
  <c r="K271" i="2"/>
  <c r="J271" i="2"/>
  <c r="I271" i="2"/>
  <c r="H271" i="2"/>
  <c r="G271" i="2"/>
  <c r="F271" i="2"/>
  <c r="D271" i="2"/>
  <c r="C271" i="2"/>
  <c r="E270" i="2"/>
  <c r="N269" i="2"/>
  <c r="M269" i="2"/>
  <c r="L269" i="2"/>
  <c r="K269" i="2"/>
  <c r="J269" i="2"/>
  <c r="I269" i="2"/>
  <c r="H269" i="2"/>
  <c r="G269" i="2"/>
  <c r="F269" i="2"/>
  <c r="D269" i="2"/>
  <c r="C269" i="2"/>
  <c r="E268" i="2"/>
  <c r="E267" i="2"/>
  <c r="E266" i="2"/>
  <c r="E265" i="2"/>
  <c r="E264" i="2"/>
  <c r="E263" i="2"/>
  <c r="E262" i="2"/>
  <c r="E261" i="2"/>
  <c r="E260" i="2"/>
  <c r="N259" i="2"/>
  <c r="M259" i="2"/>
  <c r="L259" i="2"/>
  <c r="K259" i="2"/>
  <c r="J259" i="2"/>
  <c r="I259" i="2"/>
  <c r="H259" i="2"/>
  <c r="G259" i="2"/>
  <c r="F259" i="2"/>
  <c r="D259" i="2"/>
  <c r="C259" i="2"/>
  <c r="E258" i="2"/>
  <c r="N257" i="2"/>
  <c r="M257" i="2"/>
  <c r="L257" i="2"/>
  <c r="K257" i="2"/>
  <c r="J257" i="2"/>
  <c r="I257" i="2"/>
  <c r="H257" i="2"/>
  <c r="G257" i="2"/>
  <c r="F257" i="2"/>
  <c r="D257" i="2"/>
  <c r="C257" i="2"/>
  <c r="E256" i="2"/>
  <c r="E255" i="2"/>
  <c r="E254" i="2"/>
  <c r="E253" i="2"/>
  <c r="E252" i="2"/>
  <c r="N251" i="2"/>
  <c r="M251" i="2"/>
  <c r="L251" i="2"/>
  <c r="K251" i="2"/>
  <c r="J251" i="2"/>
  <c r="I251" i="2"/>
  <c r="H251" i="2"/>
  <c r="G251" i="2"/>
  <c r="F251" i="2"/>
  <c r="D251" i="2"/>
  <c r="C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N221" i="2"/>
  <c r="M221" i="2"/>
  <c r="L221" i="2"/>
  <c r="K221" i="2"/>
  <c r="J221" i="2"/>
  <c r="I221" i="2"/>
  <c r="H221" i="2"/>
  <c r="G221" i="2"/>
  <c r="F221" i="2"/>
  <c r="D221" i="2"/>
  <c r="C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6" i="2"/>
  <c r="E85" i="2"/>
  <c r="E84" i="2"/>
  <c r="E83" i="2"/>
  <c r="E82" i="2"/>
  <c r="E81" i="2"/>
  <c r="E80" i="2"/>
  <c r="E79" i="2"/>
  <c r="E78" i="2"/>
  <c r="E77" i="2"/>
  <c r="E76" i="2"/>
  <c r="E75" i="2"/>
  <c r="L74" i="2"/>
  <c r="K74" i="2"/>
  <c r="J74" i="2"/>
  <c r="H74" i="2"/>
  <c r="F74" i="2"/>
  <c r="D74" i="2"/>
  <c r="C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N15" i="2"/>
  <c r="M15" i="2"/>
  <c r="L15" i="2"/>
  <c r="K15" i="2"/>
  <c r="J15" i="2"/>
  <c r="I15" i="2"/>
  <c r="H15" i="2"/>
  <c r="G15" i="2"/>
  <c r="F15" i="2"/>
  <c r="D15" i="2"/>
  <c r="C15" i="2"/>
  <c r="E14" i="2"/>
  <c r="E13" i="2" s="1"/>
  <c r="O13" i="2"/>
  <c r="N13" i="2"/>
  <c r="M13" i="2"/>
  <c r="L13" i="2"/>
  <c r="K13" i="2"/>
  <c r="J13" i="2"/>
  <c r="I13" i="2"/>
  <c r="H13" i="2"/>
  <c r="G13" i="2"/>
  <c r="F13" i="2"/>
  <c r="D13" i="2"/>
  <c r="C13" i="2"/>
  <c r="I383" i="2" l="1"/>
  <c r="E392" i="2"/>
  <c r="R221" i="2"/>
  <c r="R251" i="2"/>
  <c r="R257" i="2"/>
  <c r="E259" i="2"/>
  <c r="R269" i="2"/>
  <c r="E271" i="2"/>
  <c r="E339" i="2"/>
  <c r="E390" i="2"/>
  <c r="R392" i="2"/>
  <c r="R13" i="2"/>
  <c r="R346" i="2"/>
  <c r="R363" i="2"/>
  <c r="R376" i="2"/>
  <c r="R314" i="2"/>
  <c r="R329" i="2"/>
  <c r="H291" i="2"/>
  <c r="R291" i="2" s="1"/>
  <c r="R292" i="2"/>
  <c r="R341" i="2"/>
  <c r="R15" i="2"/>
  <c r="R277" i="2"/>
  <c r="R284" i="2"/>
  <c r="R348" i="2"/>
  <c r="R365" i="2"/>
  <c r="R378" i="2"/>
  <c r="F12" i="2"/>
  <c r="R259" i="2"/>
  <c r="R271" i="2"/>
  <c r="R310" i="2"/>
  <c r="R326" i="2"/>
  <c r="R343" i="2"/>
  <c r="R354" i="2"/>
  <c r="R384" i="2"/>
  <c r="R360" i="2"/>
  <c r="R374" i="2"/>
  <c r="R350" i="2"/>
  <c r="R286" i="2"/>
  <c r="R339" i="2"/>
  <c r="R74" i="2"/>
  <c r="R306" i="2"/>
  <c r="R335" i="2"/>
  <c r="R356" i="2"/>
  <c r="E365" i="2"/>
  <c r="E378" i="2"/>
  <c r="R352" i="2"/>
  <c r="H380" i="2"/>
  <c r="R380" i="2" s="1"/>
  <c r="R381" i="2"/>
  <c r="R390" i="2"/>
  <c r="R288" i="2"/>
  <c r="R331" i="2"/>
  <c r="R337" i="2"/>
  <c r="R358" i="2"/>
  <c r="O12" i="2"/>
  <c r="O11" i="2" s="1"/>
  <c r="E346" i="2"/>
  <c r="E376" i="2"/>
  <c r="E358" i="2"/>
  <c r="E291" i="2"/>
  <c r="E329" i="2"/>
  <c r="E341" i="2"/>
  <c r="E277" i="2"/>
  <c r="E284" i="2"/>
  <c r="N11" i="2"/>
  <c r="E343" i="2"/>
  <c r="E350" i="2"/>
  <c r="E74" i="2"/>
  <c r="E221" i="2"/>
  <c r="E251" i="2"/>
  <c r="E257" i="2"/>
  <c r="E269" i="2"/>
  <c r="E354" i="2"/>
  <c r="E360" i="2"/>
  <c r="J383" i="2"/>
  <c r="K383" i="2"/>
  <c r="E335" i="2"/>
  <c r="C383" i="2"/>
  <c r="L383" i="2"/>
  <c r="H383" i="2"/>
  <c r="C12" i="2"/>
  <c r="F305" i="2"/>
  <c r="C362" i="2"/>
  <c r="G380" i="2"/>
  <c r="M383" i="2"/>
  <c r="L305" i="2"/>
  <c r="E286" i="2"/>
  <c r="E337" i="2"/>
  <c r="E352" i="2"/>
  <c r="D362" i="2"/>
  <c r="M362" i="2"/>
  <c r="D383" i="2"/>
  <c r="C305" i="2"/>
  <c r="E305" i="2" s="1"/>
  <c r="H305" i="2"/>
  <c r="E384" i="2"/>
  <c r="J12" i="2"/>
  <c r="G305" i="2"/>
  <c r="H362" i="2"/>
  <c r="G383" i="2"/>
  <c r="K12" i="2"/>
  <c r="H12" i="2"/>
  <c r="M305" i="2"/>
  <c r="E348" i="2"/>
  <c r="I362" i="2"/>
  <c r="I305" i="2"/>
  <c r="J305" i="2"/>
  <c r="L12" i="2"/>
  <c r="G362" i="2"/>
  <c r="J362" i="2"/>
  <c r="L362" i="2"/>
  <c r="E15" i="2"/>
  <c r="D12" i="2"/>
  <c r="E288" i="2"/>
  <c r="K362" i="2"/>
  <c r="E374" i="2"/>
  <c r="E380" i="2"/>
  <c r="K305" i="2"/>
  <c r="E356" i="2"/>
  <c r="F362" i="2"/>
  <c r="E363" i="2"/>
  <c r="E292" i="2"/>
  <c r="E310" i="2"/>
  <c r="F383" i="2"/>
  <c r="E381" i="2"/>
  <c r="E383" i="2" l="1"/>
  <c r="M11" i="2"/>
  <c r="R362" i="2"/>
  <c r="R383" i="2"/>
  <c r="R305" i="2"/>
  <c r="R12" i="2"/>
  <c r="E362" i="2"/>
  <c r="H11" i="2"/>
  <c r="D11" i="2"/>
  <c r="F11" i="2"/>
  <c r="L11" i="2"/>
  <c r="E12" i="2"/>
  <c r="J11" i="2"/>
  <c r="K11" i="2"/>
  <c r="I11" i="2"/>
  <c r="G11" i="2"/>
  <c r="C11" i="2"/>
  <c r="R11" i="2" l="1"/>
  <c r="E11" i="2"/>
</calcChain>
</file>

<file path=xl/sharedStrings.xml><?xml version="1.0" encoding="utf-8"?>
<sst xmlns="http://schemas.openxmlformats.org/spreadsheetml/2006/main" count="798" uniqueCount="417">
  <si>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</si>
  <si>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</si>
  <si>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</si>
  <si>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</si>
  <si>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</si>
  <si>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</si>
  <si>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</si>
  <si>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</si>
  <si>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</si>
  <si>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</si>
  <si>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</si>
  <si>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</si>
  <si>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2.1.1.1.01</t>
  </si>
  <si>
    <t>Sueldos empleados fijos</t>
  </si>
  <si>
    <t>2.1.1.2.06</t>
  </si>
  <si>
    <t>Jornales</t>
  </si>
  <si>
    <t>2.1.1.2.08</t>
  </si>
  <si>
    <t>Empleados temporales</t>
  </si>
  <si>
    <t>2.1.1.4.01</t>
  </si>
  <si>
    <t>Sueldo Anual No. 13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</si>
  <si>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</si>
  <si>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</si>
  <si>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</si>
  <si>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</si>
  <si>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</si>
  <si>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</si>
  <si>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</si>
  <si>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</si>
  <si>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</si>
  <si>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</si>
  <si>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</si>
  <si>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</si>
  <si>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</si>
  <si>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</si>
  <si>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</si>
  <si>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Contribuciones al seguro de salud</t>
  </si>
  <si>
    <t>2.1.5.1.01</t>
  </si>
  <si>
    <t>Contribuciones al seguro de pensiones</t>
  </si>
  <si>
    <t>2.1.5.2.01</t>
  </si>
  <si>
    <t>Contribuciones al seguro de riesgo laboral</t>
  </si>
  <si>
    <t>2.1.5.3.01</t>
  </si>
  <si>
    <t>Teléfono local</t>
  </si>
  <si>
    <t>2.2.1.3.01</t>
  </si>
  <si>
    <t>Servicio de internet y televisión por cable</t>
  </si>
  <si>
    <t>2.2.1.5.01</t>
  </si>
  <si>
    <t>2.2.1.6.01</t>
  </si>
  <si>
    <t>Energía eléctrica</t>
  </si>
  <si>
    <t>Agua</t>
  </si>
  <si>
    <t>2.2.1.7.01</t>
  </si>
  <si>
    <t>Recolección de residuos</t>
  </si>
  <si>
    <t>2.2.1.8.01</t>
  </si>
  <si>
    <t>Publicidad y propaganda</t>
  </si>
  <si>
    <t>2.2.2.1.01</t>
  </si>
  <si>
    <t>2.2.2.1.03</t>
  </si>
  <si>
    <t>Publicaciones de avisos oficiales</t>
  </si>
  <si>
    <t>Impresión, encuadernación y rotulación</t>
  </si>
  <si>
    <t>2.2.2.2.01</t>
  </si>
  <si>
    <t>Viáticos dentro del país</t>
  </si>
  <si>
    <t>2.2.3.1.01</t>
  </si>
  <si>
    <t>Peaje</t>
  </si>
  <si>
    <t>2.2.4.4.01</t>
  </si>
  <si>
    <t>Alquileres y rentas de edificaciones y locales</t>
  </si>
  <si>
    <t>2.2.5.1.01</t>
  </si>
  <si>
    <t>2.2.5.1.02</t>
  </si>
  <si>
    <t>Hospedaje</t>
  </si>
  <si>
    <t>2.2.5.3.02</t>
  </si>
  <si>
    <t>Alquiler de equipo de tecnología y almacenamiento de datos</t>
  </si>
  <si>
    <t>2.2.5.3.04</t>
  </si>
  <si>
    <t>Alquiler de equipo de oficina y muebles</t>
  </si>
  <si>
    <t>Alquileres de equipos de transporte, tracción y elevación</t>
  </si>
  <si>
    <t>2.2.5.4.01</t>
  </si>
  <si>
    <t>2.2.5.9.01</t>
  </si>
  <si>
    <t>Licencias Informáticas</t>
  </si>
  <si>
    <t>2.2.6.1.01</t>
  </si>
  <si>
    <t>Seguro de bienes inmuebles e infraestructura</t>
  </si>
  <si>
    <t>Seguro de bienes muebles</t>
  </si>
  <si>
    <t>2.2.6.2.01</t>
  </si>
  <si>
    <t>Seguros de personas</t>
  </si>
  <si>
    <t>2.2.6.3.01</t>
  </si>
  <si>
    <t>Otros seguros</t>
  </si>
  <si>
    <t>2.2.6.9.01</t>
  </si>
  <si>
    <t>2.2.7.1.01</t>
  </si>
  <si>
    <t>Reparaciones y mantenimientos menores en edificaciones</t>
  </si>
  <si>
    <t>2.2.7.1.02</t>
  </si>
  <si>
    <t>Mantenimientos y reparaciones especiales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</si>
  <si>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</si>
  <si>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</si>
  <si>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</si>
  <si>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</si>
  <si>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</si>
  <si>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</si>
  <si>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</si>
  <si>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</si>
  <si>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</si>
  <si>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</si>
  <si>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Comisiones y gastos</t>
  </si>
  <si>
    <t>2.2.8.2.01</t>
  </si>
  <si>
    <t>2.2.8.5.01</t>
  </si>
  <si>
    <t>Fumigación</t>
  </si>
  <si>
    <t>2.2.8.6.01</t>
  </si>
  <si>
    <t>Eventos generales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</si>
  <si>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</si>
  <si>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</si>
  <si>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</si>
  <si>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</si>
  <si>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</si>
  <si>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</si>
  <si>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</si>
  <si>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</si>
  <si>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</si>
  <si>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Otras contrataciones de servicios</t>
  </si>
  <si>
    <t>2.2.9.1.01</t>
  </si>
  <si>
    <t>Servicios de alimentación</t>
  </si>
  <si>
    <t>2.2.9.2.01</t>
  </si>
  <si>
    <t>2.2.9.2.03</t>
  </si>
  <si>
    <t>Servicios de Catering</t>
  </si>
  <si>
    <t>Alimentos y bebidas para personas</t>
  </si>
  <si>
    <t>2.3.1.1.01</t>
  </si>
  <si>
    <t>2.3.1.3.03</t>
  </si>
  <si>
    <t>Productos forestales</t>
  </si>
  <si>
    <t>Madera, corcho y sus manufacturas</t>
  </si>
  <si>
    <t>2.3.1.4.01</t>
  </si>
  <si>
    <t>Hilados, fibras, telas y útiles de costura</t>
  </si>
  <si>
    <t>2.3.2.1.01</t>
  </si>
  <si>
    <t>Acabados textiles</t>
  </si>
  <si>
    <t>2.3.2.2.01</t>
  </si>
  <si>
    <t>Prendas y accesorios de vestir</t>
  </si>
  <si>
    <t>2.3.2.3.01</t>
  </si>
  <si>
    <t>Papel de escritorio</t>
  </si>
  <si>
    <t>2.3.3.1.01</t>
  </si>
  <si>
    <t>Papel y cartón</t>
  </si>
  <si>
    <t>2.3.3.2.01</t>
  </si>
  <si>
    <t>Productos de artes gráficas</t>
  </si>
  <si>
    <t>2.3.3.3.01</t>
  </si>
  <si>
    <t>Productos medicinales para uso humano</t>
  </si>
  <si>
    <t>2.3.4.1.01</t>
  </si>
  <si>
    <t>Llantas y neumáticos</t>
  </si>
  <si>
    <t>2.3.5.3.01</t>
  </si>
  <si>
    <t>Artículos de caucho</t>
  </si>
  <si>
    <t>2.3.5.4.01</t>
  </si>
  <si>
    <t>Plástico</t>
  </si>
  <si>
    <t>2.3.5.5.01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</si>
  <si>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</si>
  <si>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</si>
  <si>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</si>
  <si>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</si>
  <si>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</si>
  <si>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</si>
  <si>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2.3.6.2.01</t>
  </si>
  <si>
    <t>Productos de vidrio</t>
  </si>
  <si>
    <t>2.3.6.2.02</t>
  </si>
  <si>
    <t>Productos de loza</t>
  </si>
  <si>
    <t>2.3.6.3.04</t>
  </si>
  <si>
    <t>Herramientas menores</t>
  </si>
  <si>
    <t>2.3.6.3.06</t>
  </si>
  <si>
    <t>Productos metálicos</t>
  </si>
  <si>
    <t>2.3.6.4.04</t>
  </si>
  <si>
    <t>Piedra, arcilla y arena</t>
  </si>
  <si>
    <t>2.3.6.4.06</t>
  </si>
  <si>
    <t>Productos abrasivos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</si>
  <si>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</si>
  <si>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</si>
  <si>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</si>
  <si>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</si>
  <si>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</si>
  <si>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</si>
  <si>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</si>
  <si>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</si>
  <si>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</si>
  <si>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</si>
  <si>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</si>
  <si>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</si>
  <si>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</si>
  <si>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</si>
  <si>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</si>
  <si>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</si>
  <si>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</si>
  <si>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</si>
  <si>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Útiles y materiales de limpieza e higiene</t>
  </si>
  <si>
    <t>2.3.9.1.01</t>
  </si>
  <si>
    <t>2.3.9.2.01</t>
  </si>
  <si>
    <t>Útiles  y materiales de escritorio, oficina e informática</t>
  </si>
  <si>
    <t>2.3.9.2.02</t>
  </si>
  <si>
    <t>Útiles y materiales  escolares y de enseñanzas</t>
  </si>
  <si>
    <t>Útiles menores médico, quirúrgicos o de laboratorio</t>
  </si>
  <si>
    <t>2.3.9.3.01</t>
  </si>
  <si>
    <t>Útiles destinados a actividades deportivas, culturales y recreativas</t>
  </si>
  <si>
    <t>2.3.9.4.01</t>
  </si>
  <si>
    <t>Útiles de cocina y comedor</t>
  </si>
  <si>
    <t>2.3.9.5.01</t>
  </si>
  <si>
    <t>Productos eléctricos y afines</t>
  </si>
  <si>
    <t>2.3.9.6.01</t>
  </si>
  <si>
    <t>2.3.9.8.01</t>
  </si>
  <si>
    <t>Repuestos</t>
  </si>
  <si>
    <t>2.3.9.8.02</t>
  </si>
  <si>
    <t>Accesorios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</si>
  <si>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</si>
  <si>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</si>
  <si>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</si>
  <si>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</si>
  <si>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</si>
  <si>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</si>
  <si>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</si>
  <si>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2.4.1.2.02</t>
  </si>
  <si>
    <t>Ayudas y donaciones ocasionales a hogares y personas</t>
  </si>
  <si>
    <t>2.4.1.4.01</t>
  </si>
  <si>
    <t>Becas nacionales</t>
  </si>
  <si>
    <t>Muebles, equipos de oficina y estantería</t>
  </si>
  <si>
    <t>2.6.1.1.01</t>
  </si>
  <si>
    <t>Muebles de alojamiento</t>
  </si>
  <si>
    <t>2.6.1.2.01</t>
  </si>
  <si>
    <t>Equipos de tecnología de la información y comunicación</t>
  </si>
  <si>
    <t>2.6.1.3.01</t>
  </si>
  <si>
    <t>Electrodomésticos</t>
  </si>
  <si>
    <t>2.6.1.4.01</t>
  </si>
  <si>
    <t>2.6.1.9.01</t>
  </si>
  <si>
    <t>Otros Mobiliarios y Equipos no Identificados Precedentemente</t>
  </si>
  <si>
    <t>2.6.2.1.01</t>
  </si>
  <si>
    <t>Equipos y Aparatos Audiovisuales</t>
  </si>
  <si>
    <t>Aparatos deportivos</t>
  </si>
  <si>
    <t>2.6.2.2.01</t>
  </si>
  <si>
    <t>Cámaras fotográficas y de video</t>
  </si>
  <si>
    <t>2.6.2.3.01</t>
  </si>
  <si>
    <t>Mobiliario y equipo educacional y recreativo</t>
  </si>
  <si>
    <t>2.6.2.4.01</t>
  </si>
  <si>
    <t>Instrumental médico y de laboratorio</t>
  </si>
  <si>
    <t>2.6.3.2.01</t>
  </si>
  <si>
    <t>2.6.3.4.01</t>
  </si>
  <si>
    <t>Equipos e instrumentos de medición científica</t>
  </si>
  <si>
    <t>Automóviles y camiones</t>
  </si>
  <si>
    <t>2.6.4.1.01</t>
  </si>
  <si>
    <t>Equipo de tracción</t>
  </si>
  <si>
    <t>2.6.4.6.01</t>
  </si>
  <si>
    <t>2.6.4.8.01</t>
  </si>
  <si>
    <t>Maquinaria y equipo industrial</t>
  </si>
  <si>
    <t>2.6.5.2.01</t>
  </si>
  <si>
    <t>Maquinaria y equipo de construcción</t>
  </si>
  <si>
    <t>2.6.5.3.01</t>
  </si>
  <si>
    <t>Sistemas y equipos de climatización</t>
  </si>
  <si>
    <t>2.6.5.4.01</t>
  </si>
  <si>
    <t>2.6.5.4.02</t>
  </si>
  <si>
    <t>Equipos de climatización</t>
  </si>
  <si>
    <t>Equipo de comunicación, telecomunicaciones y señalamiento</t>
  </si>
  <si>
    <t>2.6.5.5.01</t>
  </si>
  <si>
    <t>Equipo de generación eléctrica y a fines</t>
  </si>
  <si>
    <t>2.6.5.6.01</t>
  </si>
  <si>
    <t>Máquinas-herramientas</t>
  </si>
  <si>
    <t>2.6.5.7.01</t>
  </si>
  <si>
    <t>Otros equipos</t>
  </si>
  <si>
    <t>2.6.5.8.01</t>
  </si>
  <si>
    <t>Equipos de defensa</t>
  </si>
  <si>
    <t>2.6.6.1.01</t>
  </si>
  <si>
    <t>Equipos de seguridad</t>
  </si>
  <si>
    <t>2.6.6.2.01</t>
  </si>
  <si>
    <t>2.6.7.9.01</t>
  </si>
  <si>
    <t>2.6.8.3.01</t>
  </si>
  <si>
    <t>Programas de informática</t>
  </si>
  <si>
    <t>2.6.9.5.01</t>
  </si>
  <si>
    <t>Metales y piedras preciosas</t>
  </si>
  <si>
    <t>Accesorios para edificaciones residenciales y no residenciales</t>
  </si>
  <si>
    <t>2.6.9.6.01</t>
  </si>
  <si>
    <t>Otras estructuras y objetos de valor</t>
  </si>
  <si>
    <t>2.6.9.9.01</t>
  </si>
  <si>
    <t>Obras para edificación no residencial</t>
  </si>
  <si>
    <t>2.7.1.2.01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</si>
  <si>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</si>
  <si>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</si>
  <si>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</si>
  <si>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>Semillas, cultivos, plantas y árboles  que generan productos  recurrentes</t>
  </si>
  <si>
    <t>Encargado de Presupuesto</t>
  </si>
  <si>
    <t>2.1.1.5.01</t>
  </si>
  <si>
    <t>2.1.4.2.04</t>
  </si>
  <si>
    <t>2.2.4.1.01</t>
  </si>
  <si>
    <t>2.2.4.3.01</t>
  </si>
  <si>
    <t>2.2.7.2.03</t>
  </si>
  <si>
    <t>2.2.8.5.03</t>
  </si>
  <si>
    <t>2.3.3.5.01</t>
  </si>
  <si>
    <t>2.3.9.1.02</t>
  </si>
  <si>
    <t>2.4.9.1.03</t>
  </si>
  <si>
    <t>2.6.3.1.01</t>
  </si>
  <si>
    <t xml:space="preserve">Otras  Gratificaciones </t>
  </si>
  <si>
    <t>Pasajes y gastos de transporte</t>
  </si>
  <si>
    <t>Almacenaje</t>
  </si>
  <si>
    <t>Mantenimiento y reparación de equipo educacionales y recreación</t>
  </si>
  <si>
    <t xml:space="preserve"> Limpieza e higiene</t>
  </si>
  <si>
    <t>Textos de enseñanza</t>
  </si>
  <si>
    <t>Materiales de limpieza e higiene personal</t>
  </si>
  <si>
    <t>Bonos para útiles diversos</t>
  </si>
  <si>
    <t>Transferencias corrientes  a otras instituciones públicas destinadas a gasto</t>
  </si>
  <si>
    <t xml:space="preserve"> Equipo médico y de laboratorio </t>
  </si>
  <si>
    <t>Fernando Pichardo Taveras</t>
  </si>
  <si>
    <t xml:space="preserve">PREPARADO POR </t>
  </si>
  <si>
    <t xml:space="preserve">REVISADO POR </t>
  </si>
  <si>
    <t xml:space="preserve">APROBADO POR </t>
  </si>
  <si>
    <t xml:space="preserve"> Elpidio José García Álvarez</t>
  </si>
  <si>
    <t xml:space="preserve">         Sub-Director Administrativo y Financiero </t>
  </si>
  <si>
    <t>Febrero</t>
  </si>
  <si>
    <t>2.2.3.2.01</t>
  </si>
  <si>
    <t>Viáticos fuera del país</t>
  </si>
  <si>
    <t>Marzo</t>
  </si>
  <si>
    <t>Maquinaria y equipo agropecuario</t>
  </si>
  <si>
    <t>2.6.5.1.01</t>
  </si>
  <si>
    <t>Abril</t>
  </si>
  <si>
    <t>2.1.4.2.02</t>
  </si>
  <si>
    <t>Gratificaciones por pasantías</t>
  </si>
  <si>
    <t>2.4.1.4.02</t>
  </si>
  <si>
    <t>Becas Extranjeras</t>
  </si>
  <si>
    <t>Mayo</t>
  </si>
  <si>
    <t>TESORO  NACIONAL</t>
  </si>
  <si>
    <t>0001</t>
  </si>
  <si>
    <t xml:space="preserve">Apoyo  económico a hogares elegibles - Aliméntate </t>
  </si>
  <si>
    <t>2.4.1.2.01</t>
  </si>
  <si>
    <t>Ayudas y donaciones programadas  a hogares y personas</t>
  </si>
  <si>
    <t>Gestión de apoyo y coordinación</t>
  </si>
  <si>
    <t>2.1.1.2.09</t>
  </si>
  <si>
    <t xml:space="preserve">Personal de carácter eventual </t>
  </si>
  <si>
    <t>2.2.5.8.01</t>
  </si>
  <si>
    <t xml:space="preserve">Otros alquileres  y arrendamientos por derechos de usos </t>
  </si>
  <si>
    <t>2.2.7.1.07</t>
  </si>
  <si>
    <t>Mantenimiento, reparación, servicios de pintura y sus derivados</t>
  </si>
  <si>
    <t xml:space="preserve">Otros equipos de transporte </t>
  </si>
  <si>
    <t xml:space="preserve"> Jóvenes participantes reciben orientaciones sobre salud sexual reproductiva</t>
  </si>
  <si>
    <t>Pacientes TB con factores de baja adherencia acceden a soporte nutricional</t>
  </si>
  <si>
    <t>0002</t>
  </si>
  <si>
    <t xml:space="preserve">Apoyo económico y acompañamiento Supérate Mujer </t>
  </si>
  <si>
    <t>Formación y profesionalización de las cuidadoras y cuidadores</t>
  </si>
  <si>
    <t>Gestión del subsidio focalizado Bonoluz</t>
  </si>
  <si>
    <t>0003</t>
  </si>
  <si>
    <t xml:space="preserve">Gestión del sistema de referencia y contrarreferencia de cuidados </t>
  </si>
  <si>
    <t>0004</t>
  </si>
  <si>
    <t xml:space="preserve">Gestión  y entrega Bono Navideño </t>
  </si>
  <si>
    <t>0007</t>
  </si>
  <si>
    <t>Apoyo  económico a hogares de personas en situación de discapacidad-Bono Dis</t>
  </si>
  <si>
    <t>0023</t>
  </si>
  <si>
    <t>Apoyo  económico a madres elegibles - Bono Madre</t>
  </si>
  <si>
    <t xml:space="preserve">FUNDACION AES DOMINICANA </t>
  </si>
  <si>
    <t>BANCO INTERAMERICANO DE DESARROLLO (BID)</t>
  </si>
  <si>
    <t xml:space="preserve">Consolidación e innovaciones al SIUBEN </t>
  </si>
  <si>
    <t>0005</t>
  </si>
  <si>
    <t>Fortalecimiento de la capacidad operativa del Programa  Supérate</t>
  </si>
  <si>
    <t>0006</t>
  </si>
  <si>
    <t>Asesorías técnicas para el fortalecimiento de los servicios y estrategias o</t>
  </si>
  <si>
    <t>Para la Creación  de una red de cuidados en Supérate</t>
  </si>
  <si>
    <t>0008</t>
  </si>
  <si>
    <t>Obras - Centro de Atención Integral a la Primera Infancia (CAIPI) Familias</t>
  </si>
  <si>
    <t>0009</t>
  </si>
  <si>
    <t xml:space="preserve">Administración del proyecto, monitoreo y evaluación </t>
  </si>
  <si>
    <t>0010</t>
  </si>
  <si>
    <t>Obras - Centro de Desarrollo Integral (CDI) Supérate - Los Cartones, Azua</t>
  </si>
  <si>
    <t>0011</t>
  </si>
  <si>
    <t>0012</t>
  </si>
  <si>
    <t>Obras - Hogar de Día CONAPE y Personas Adultas Mayores Supérate - Córbano N</t>
  </si>
  <si>
    <t>0013</t>
  </si>
  <si>
    <t>Obras - Centro de Desarrollo Integral (CDI) Supérate - San Lorenzo Mártir</t>
  </si>
  <si>
    <t>0014</t>
  </si>
  <si>
    <t>Obras - Centro de Desarrollo Integral (CDI) Supérate - Sabana Perdida</t>
  </si>
  <si>
    <t>2.6.9.2.01</t>
  </si>
  <si>
    <t>Edificios no residenciales</t>
  </si>
  <si>
    <t>0015</t>
  </si>
  <si>
    <t>Obras - Centro de Desarrollo Integral (CDI) Supérate - Guaricano Villa Mell</t>
  </si>
  <si>
    <t>0016</t>
  </si>
  <si>
    <t>Obras - Centro de Desarrollo Integral (CDI) Supérate - Punta Villa Mella</t>
  </si>
  <si>
    <t>0017</t>
  </si>
  <si>
    <t>Obras - Centro de Desarrollo Integral (CDI) Supérate - Samaná</t>
  </si>
  <si>
    <t>0018</t>
  </si>
  <si>
    <t>Obras - Centro de Atención Integral a la Primera Infancia (CAIPI) - Familia</t>
  </si>
  <si>
    <t>0019</t>
  </si>
  <si>
    <t>0020</t>
  </si>
  <si>
    <t xml:space="preserve">Obras - Centro de Capacitación y Producción Supérate - La Cuaba </t>
  </si>
  <si>
    <t>0021</t>
  </si>
  <si>
    <t>0022</t>
  </si>
  <si>
    <t xml:space="preserve">Obras: Hogar de Día Conape y Personas Adultas Mayores Supérate - Vista Bella </t>
  </si>
  <si>
    <t>BANCO INTERNACIONAL DE RECONSTRUCCIÓN  Y FOMENTO (BIRF)</t>
  </si>
  <si>
    <t>0026</t>
  </si>
  <si>
    <t>Mejoramiento de la Eficiencia en la Prestación de Servicios Integrados de P</t>
  </si>
  <si>
    <t>0027</t>
  </si>
  <si>
    <t xml:space="preserve">Gestión y Evaluación del Proyecto </t>
  </si>
  <si>
    <t>0028</t>
  </si>
  <si>
    <t xml:space="preserve"> Promoción de la Inclusión Económica de los Hogares Pobres y Extremadamente </t>
  </si>
  <si>
    <t>0029</t>
  </si>
  <si>
    <t>Estipendios para que los jóvenes  participen en las oportunidades de formaci</t>
  </si>
  <si>
    <t>0030</t>
  </si>
  <si>
    <t>Evaluación Técnicay Supervisión de cursos y Certificación de Jóvenes</t>
  </si>
  <si>
    <t xml:space="preserve">OTROS ORGANISMOS MULTILATERALES </t>
  </si>
  <si>
    <t xml:space="preserve">BONOS GLOBALES EXTERNOS </t>
  </si>
  <si>
    <t>Gestión del subsidio focalizado Bonogas</t>
  </si>
  <si>
    <t>Total General</t>
  </si>
  <si>
    <t>Devengado Aprobado</t>
  </si>
  <si>
    <t>Junio</t>
  </si>
  <si>
    <t>Gestión y apoyo contigente de protección social adaptativa</t>
  </si>
  <si>
    <t xml:space="preserve">Julio </t>
  </si>
  <si>
    <t>Utiles menores medico, quirurgicos o de laboraratorio</t>
  </si>
  <si>
    <t>Agosto</t>
  </si>
  <si>
    <t>NOTAS:</t>
  </si>
  <si>
    <t>1. Gasto devengado</t>
  </si>
  <si>
    <t>2. Se presenta el gasto por mes, cada mes se debe actualizar el gasto devengado de los meses anteriores.</t>
  </si>
  <si>
    <t>3. Se presenta la clasificación objetal del gasto al nivel de cuenta.</t>
  </si>
  <si>
    <t>4. Fecha de imputación, último dia del mes analizado.</t>
  </si>
  <si>
    <t>5. Fecha de registro, el dia 10 del mes siguiente al mes analizado.</t>
  </si>
  <si>
    <t>6. Fuente: Reporte del -SIGEF</t>
  </si>
  <si>
    <t>Septiembre</t>
  </si>
  <si>
    <t>2.3.7.2.01</t>
  </si>
  <si>
    <t>Productors explosivos y pirotecnia</t>
  </si>
  <si>
    <t>Charina Almanzar Martinez</t>
  </si>
  <si>
    <t>Octubre</t>
  </si>
  <si>
    <t>2.2.8.1.01</t>
  </si>
  <si>
    <t>Gastos Judiciales</t>
  </si>
  <si>
    <t>Alquiles de equipos de transporte, tracción y elevación</t>
  </si>
  <si>
    <t>Licencias Informaticas</t>
  </si>
  <si>
    <t>Viaticos Fuera del pais</t>
  </si>
  <si>
    <t>Noviembre</t>
  </si>
  <si>
    <t>Apoyo  económico y acompañamiento Supérate Mujer</t>
  </si>
  <si>
    <t>Diciembre</t>
  </si>
  <si>
    <t>2.1.2.2.15</t>
  </si>
  <si>
    <t>Compensacion extraordinaria anual</t>
  </si>
  <si>
    <t>Gestión del subsidio focalizado-Aliméntate</t>
  </si>
  <si>
    <t>Al 31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</si>
</sst>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10"/>
      <name val="Times New Roman"/>
      <family val="1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FF0000"/>
      <name val="Times New Roman"/>
      <family val="1"/>
    </font>
    <font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left" vertical="top"/>
    </xf>
    <xf numFmtId="43" fontId="2" fillId="0" borderId="0" xfId="1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" fillId="2" borderId="0" xfId="0" applyFont="1" applyFill="1" applyAlignment="1">
      <alignment vertical="center"/>
    </xf>
    <xf numFmtId="43" fontId="8" fillId="0" borderId="0" xfId="1" applyFont="1" applyFill="1" applyBorder="1" applyAlignment="1">
      <alignment vertical="top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2" borderId="0" xfId="0" applyFont="1" applyFill="1" applyAlignment="1">
      <alignment vertical="center"/>
    </xf>
    <xf numFmtId="43" fontId="12" fillId="0" borderId="0" xfId="1" applyFont="1" applyFill="1" applyBorder="1" applyAlignment="1">
      <alignment vertical="top"/>
    </xf>
    <xf numFmtId="0" fontId="13" fillId="0" borderId="0" xfId="0" applyFont="1"/>
    <xf numFmtId="0" fontId="11" fillId="2" borderId="0" xfId="0" applyFont="1" applyFill="1" applyAlignment="1">
      <alignment horizontal="left" vertical="top"/>
    </xf>
    <xf numFmtId="43" fontId="11" fillId="2" borderId="0" xfId="1" applyFont="1" applyFill="1" applyBorder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43" fontId="15" fillId="0" borderId="0" xfId="1" applyFont="1" applyFill="1" applyBorder="1" applyAlignment="1">
      <alignment horizontal="center" vertical="top"/>
    </xf>
    <xf numFmtId="43" fontId="11" fillId="0" borderId="0" xfId="0" applyNumberFormat="1" applyFont="1" applyAlignment="1">
      <alignment horizontal="center" vertical="top"/>
    </xf>
    <xf numFmtId="43" fontId="17" fillId="2" borderId="0" xfId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19" fillId="3" borderId="0" xfId="0" applyFont="1" applyFill="1" applyAlignment="1">
      <alignment vertical="top"/>
    </xf>
    <xf numFmtId="43" fontId="19" fillId="4" borderId="0" xfId="1" applyFont="1" applyFill="1" applyBorder="1" applyAlignment="1">
      <alignment vertical="top"/>
    </xf>
    <xf numFmtId="0" fontId="20" fillId="0" borderId="0" xfId="0" applyFont="1" applyAlignment="1">
      <alignment vertical="top"/>
    </xf>
    <xf numFmtId="43" fontId="20" fillId="0" borderId="0" xfId="1" applyFont="1" applyFill="1" applyBorder="1" applyAlignment="1">
      <alignment horizontal="right"/>
    </xf>
    <xf numFmtId="43" fontId="20" fillId="0" borderId="0" xfId="1" applyFont="1" applyFill="1" applyBorder="1" applyAlignment="1">
      <alignment horizontal="left" vertical="top"/>
    </xf>
    <xf numFmtId="43" fontId="20" fillId="0" borderId="0" xfId="1" applyFont="1" applyFill="1" applyBorder="1" applyAlignment="1">
      <alignment vertical="top"/>
    </xf>
    <xf numFmtId="0" fontId="18" fillId="3" borderId="0" xfId="0" applyFont="1" applyFill="1" applyAlignment="1">
      <alignment horizontal="center" vertical="top"/>
    </xf>
    <xf numFmtId="0" fontId="17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17" fillId="2" borderId="0" xfId="0" applyFont="1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1" fillId="0" borderId="0" xfId="0" applyFont="1"/>
    <xf numFmtId="0" fontId="16" fillId="2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top" wrapText="1"/>
    </xf>
    <xf numFmtId="0" fontId="4" fillId="5" borderId="0" xfId="0" applyFont="1" applyFill="1" applyAlignment="1">
      <alignment horizontal="center" wrapText="1"/>
    </xf>
    <xf numFmtId="0" fontId="22" fillId="5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 vertical="top"/>
    </xf>
    <xf numFmtId="43" fontId="4" fillId="2" borderId="0" xfId="1" applyFont="1" applyFill="1" applyBorder="1" applyAlignment="1">
      <alignment vertical="top"/>
    </xf>
    <xf numFmtId="43" fontId="2" fillId="2" borderId="0" xfId="1" applyFont="1" applyFill="1" applyBorder="1" applyAlignment="1">
      <alignment vertical="top"/>
    </xf>
    <xf numFmtId="0" fontId="23" fillId="6" borderId="0" xfId="0" applyFont="1" applyFill="1" applyAlignment="1">
      <alignment horizontal="center" vertical="top" wrapText="1"/>
    </xf>
    <xf numFmtId="0" fontId="23" fillId="6" borderId="0" xfId="0" applyFont="1" applyFill="1" applyAlignment="1">
      <alignment horizontal="center" wrapText="1"/>
    </xf>
    <xf numFmtId="43" fontId="23" fillId="6" borderId="0" xfId="1" applyFont="1" applyFill="1" applyBorder="1" applyAlignment="1">
      <alignment horizontal="center" wrapText="1"/>
    </xf>
    <xf numFmtId="4" fontId="23" fillId="6" borderId="0" xfId="0" applyNumberFormat="1" applyFont="1" applyFill="1" applyAlignment="1">
      <alignment horizontal="center" vertical="center" shrinkToFit="1"/>
    </xf>
    <xf numFmtId="4" fontId="23" fillId="6" borderId="0" xfId="0" applyNumberFormat="1" applyFont="1" applyFill="1" applyAlignment="1">
      <alignment horizontal="center" shrinkToFit="1"/>
    </xf>
    <xf numFmtId="0" fontId="14" fillId="6" borderId="0" xfId="0" applyFont="1" applyFill="1" applyAlignment="1">
      <alignment horizontal="right" vertical="top" wrapText="1"/>
    </xf>
    <xf numFmtId="43" fontId="23" fillId="6" borderId="0" xfId="1" applyFont="1" applyFill="1" applyAlignment="1">
      <alignment vertical="top" shrinkToFit="1"/>
    </xf>
    <xf numFmtId="4" fontId="23" fillId="6" borderId="0" xfId="0" applyNumberFormat="1" applyFont="1" applyFill="1" applyAlignment="1">
      <alignment vertical="top" shrinkToFit="1"/>
    </xf>
    <xf numFmtId="43" fontId="0" fillId="0" borderId="0" xfId="1" applyFont="1"/>
    <xf numFmtId="43" fontId="24" fillId="0" borderId="0" xfId="0" applyNumberFormat="1" applyFont="1"/>
    <xf numFmtId="4" fontId="25" fillId="0" borderId="0" xfId="0" applyNumberFormat="1" applyFont="1" applyAlignment="1">
      <alignment horizontal="center" vertical="top"/>
    </xf>
    <xf numFmtId="43" fontId="2" fillId="0" borderId="0" xfId="0" applyNumberFormat="1" applyFont="1" applyAlignment="1">
      <alignment horizontal="left" vertical="top"/>
    </xf>
    <xf numFmtId="43" fontId="2" fillId="0" borderId="0" xfId="1" applyFont="1" applyAlignment="1">
      <alignment horizontal="left" vertical="top"/>
    </xf>
    <xf numFmtId="43" fontId="17" fillId="2" borderId="0" xfId="1" applyFont="1" applyFill="1" applyBorder="1" applyAlignment="1">
      <alignment vertical="top"/>
    </xf>
    <xf numFmtId="43" fontId="17" fillId="2" borderId="0" xfId="1" applyFont="1" applyFill="1" applyBorder="1" applyAlignment="1">
      <alignment horizontal="center" vertical="top"/>
    </xf>
    <xf numFmtId="43" fontId="22" fillId="2" borderId="0" xfId="1" applyFont="1" applyFill="1" applyBorder="1" applyAlignment="1">
      <alignment horizontal="center" vertical="top"/>
    </xf>
    <xf numFmtId="4" fontId="22" fillId="5" borderId="0" xfId="0" applyNumberFormat="1" applyFont="1" applyFill="1" applyAlignment="1">
      <alignment vertical="top" shrinkToFit="1"/>
    </xf>
    <xf numFmtId="43" fontId="22" fillId="2" borderId="0" xfId="1" applyFont="1" applyFill="1" applyBorder="1" applyAlignment="1">
      <alignment vertical="top"/>
    </xf>
    <xf numFmtId="43" fontId="26" fillId="2" borderId="0" xfId="1" applyFont="1" applyFill="1" applyBorder="1" applyAlignment="1">
      <alignment vertical="top"/>
    </xf>
    <xf numFmtId="43" fontId="22" fillId="2" borderId="0" xfId="1" applyFont="1" applyFill="1" applyBorder="1" applyAlignment="1">
      <alignment vertical="top" shrinkToFit="1"/>
    </xf>
    <xf numFmtId="43" fontId="22" fillId="5" borderId="0" xfId="1" applyFont="1" applyFill="1" applyBorder="1" applyAlignment="1">
      <alignment vertical="top" shrinkToFit="1"/>
    </xf>
    <xf numFmtId="43" fontId="27" fillId="2" borderId="0" xfId="1" applyFont="1" applyFill="1" applyBorder="1" applyAlignment="1">
      <alignment vertical="top"/>
    </xf>
    <xf numFmtId="0" fontId="15" fillId="2" borderId="0" xfId="0" applyFont="1" applyFill="1" applyAlignment="1">
      <alignment horizontal="left" vertical="top"/>
    </xf>
    <xf numFmtId="0" fontId="26" fillId="2" borderId="0" xfId="0" applyFont="1" applyFill="1" applyAlignment="1">
      <alignment horizontal="left" vertical="top"/>
    </xf>
    <xf numFmtId="0" fontId="26" fillId="2" borderId="0" xfId="0" applyFont="1" applyFill="1" applyAlignment="1">
      <alignment vertical="top"/>
    </xf>
    <xf numFmtId="0" fontId="26" fillId="0" borderId="0" xfId="0" applyFont="1" applyAlignment="1">
      <alignment horizontal="left" vertical="top"/>
    </xf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43" fontId="5" fillId="2" borderId="0" xfId="1" applyFont="1" applyFill="1" applyBorder="1" applyAlignment="1">
      <alignment vertical="top"/>
    </xf>
    <xf numFmtId="43" fontId="6" fillId="2" borderId="0" xfId="1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3" fillId="0" borderId="0" xfId="0" applyFont="1"/>
    <xf numFmtId="43" fontId="26" fillId="7" borderId="0" xfId="1" applyFont="1" applyFill="1" applyBorder="1" applyAlignment="1">
      <alignment vertical="top"/>
    </xf>
    <xf numFmtId="43" fontId="22" fillId="5" borderId="0" xfId="1" applyFont="1" applyFill="1" applyBorder="1" applyAlignment="1">
      <alignment vertical="top"/>
    </xf>
    <xf numFmtId="43" fontId="26" fillId="0" borderId="0" xfId="1" applyFont="1" applyFill="1" applyBorder="1" applyAlignment="1">
      <alignment vertical="top"/>
    </xf>
    <xf numFmtId="43" fontId="22" fillId="0" borderId="0" xfId="1" applyFont="1" applyFill="1" applyBorder="1" applyAlignment="1">
      <alignment vertical="top"/>
    </xf>
    <xf numFmtId="43" fontId="22" fillId="0" borderId="0" xfId="0" applyNumberFormat="1" applyFont="1" applyAlignment="1">
      <alignment horizontal="left" vertical="top"/>
    </xf>
    <xf numFmtId="43" fontId="26" fillId="0" borderId="0" xfId="0" applyNumberFormat="1" applyFont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7" fillId="2" borderId="0" xfId="0" applyFont="1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43" fontId="26" fillId="2" borderId="0" xfId="0" applyNumberFormat="1" applyFont="1" applyFill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121227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>
          <a:extLst>
            <a:ext uri="{FF2B5EF4-FFF2-40B4-BE49-F238E27FC236}">
              <a16:creationId xmlns:a16="http://schemas.microsoft.com/office/drawing/2014/main" id="{A9143743-5D3F-463B-B02E-536F06D5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7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2C9E-62A1-46F2-AFDF-2D34739C2E5D}">
  <sheetPr>
    <pageSetUpPr fitToPage="1"/>
  </sheetPr>
  <dimension ref="A3:XFD415"/>
  <sheetViews>
    <sheetView showGridLines="0" tabSelected="1" view="pageBreakPreview" topLeftCell="A34" zoomScale="140" zoomScaleNormal="115" zoomScaleSheetLayoutView="140" zoomScalePageLayoutView="90" workbookViewId="0">
      <selection activeCell="B5" sqref="B5"/>
    </sheetView>
  </sheetViews>
  <sheetFormatPr baseColWidth="10" defaultColWidth="8.83203125" defaultRowHeight="12.75" outlineLevelCol="1" x14ac:dyDescent="0.2"/>
  <cols>
    <col min="1" max="1" width="24" style="1" customWidth="1"/>
    <col min="2" max="2" width="51.33203125" style="3" customWidth="1"/>
    <col min="3" max="3" width="22.5" style="2" bestFit="1" customWidth="1" outlineLevel="1"/>
    <col min="4" max="4" width="22" style="2" bestFit="1" customWidth="1" outlineLevel="1"/>
    <col min="5" max="5" width="20.83203125" style="2" bestFit="1" customWidth="1" outlineLevel="1"/>
    <col min="6" max="6" width="20.83203125" style="1" customWidth="1"/>
    <col min="7" max="14" width="19.5" style="1" bestFit="1" customWidth="1"/>
    <col min="15" max="15" width="21" style="1" customWidth="1"/>
    <col min="16" max="16" width="22" style="1" customWidth="1"/>
    <col min="17" max="18" width="21.5" style="1" bestFit="1" customWidth="1"/>
    <col min="19" max="16384" width="8.83203125" style="1"/>
  </cols>
  <sheetData>
    <row r="3" spans="1:18" ht="15.75" x14ac:dyDescent="0.2">
      <c r="F3" s="21" t="s">
        <v>9</v>
      </c>
      <c r="G3" s="21"/>
      <c r="H3" s="21"/>
      <c r="I3" s="21"/>
    </row>
    <row r="4" spans="1:18" ht="15.75" x14ac:dyDescent="0.2">
      <c r="F4" s="20">
        <v>2025</v>
      </c>
      <c r="G4" s="23"/>
      <c r="H4" s="23"/>
      <c r="I4" s="23"/>
    </row>
    <row r="5" spans="1:18" ht="15.75" x14ac:dyDescent="0.2">
      <c r="F5" s="20" t="s">
        <v>8</v>
      </c>
      <c r="G5" s="20"/>
      <c r="H5" s="20"/>
      <c r="I5" s="20"/>
    </row>
    <row r="6" spans="1:18" ht="15.75" x14ac:dyDescent="0.2">
      <c r="F6" s="20" t="s">
        <v>387</v>
      </c>
      <c r="G6" s="20"/>
      <c r="H6" s="20"/>
      <c r="I6" s="60"/>
      <c r="M6" s="61"/>
      <c r="N6" s="61"/>
      <c r="O6" s="61"/>
    </row>
    <row r="7" spans="1:18" ht="15.75" x14ac:dyDescent="0.2">
      <c r="D7"/>
      <c r="E7"/>
      <c r="F7" s="20" t="s">
        <v>416</v>
      </c>
      <c r="G7" s="20"/>
      <c r="H7"/>
      <c r="I7" s="59"/>
      <c r="J7"/>
      <c r="M7" s="62"/>
      <c r="N7" s="62"/>
      <c r="O7" s="62"/>
    </row>
    <row r="8" spans="1:18" ht="15.75" x14ac:dyDescent="0.2">
      <c r="D8"/>
      <c r="E8"/>
      <c r="F8" s="21" t="s">
        <v>7</v>
      </c>
      <c r="G8" s="22"/>
      <c r="H8"/>
      <c r="I8" s="58"/>
      <c r="J8"/>
    </row>
    <row r="9" spans="1:18" x14ac:dyDescent="0.2">
      <c r="D9"/>
      <c r="E9"/>
      <c r="H9"/>
    </row>
    <row r="10" spans="1:18" ht="15" x14ac:dyDescent="0.25">
      <c r="A10" s="50" t="s">
        <v>6</v>
      </c>
      <c r="B10" s="51" t="s">
        <v>5</v>
      </c>
      <c r="C10" s="51" t="s">
        <v>4</v>
      </c>
      <c r="D10" s="52" t="s">
        <v>3</v>
      </c>
      <c r="E10" s="52" t="s">
        <v>2</v>
      </c>
      <c r="F10" s="53" t="s">
        <v>1</v>
      </c>
      <c r="G10" s="54" t="s">
        <v>296</v>
      </c>
      <c r="H10" s="54" t="s">
        <v>299</v>
      </c>
      <c r="I10" s="54" t="s">
        <v>302</v>
      </c>
      <c r="J10" s="54" t="s">
        <v>307</v>
      </c>
      <c r="K10" s="54" t="s">
        <v>388</v>
      </c>
      <c r="L10" s="54" t="s">
        <v>390</v>
      </c>
      <c r="M10" s="54" t="s">
        <v>392</v>
      </c>
      <c r="N10" s="54" t="s">
        <v>400</v>
      </c>
      <c r="O10" s="54" t="s">
        <v>404</v>
      </c>
      <c r="P10" s="54" t="s">
        <v>410</v>
      </c>
      <c r="Q10" s="54" t="s">
        <v>412</v>
      </c>
      <c r="R10" s="54" t="s">
        <v>0</v>
      </c>
    </row>
    <row r="11" spans="1:18" ht="15.75" x14ac:dyDescent="0.2">
      <c r="A11" s="41"/>
      <c r="B11" s="55" t="s">
        <v>386</v>
      </c>
      <c r="C11" s="56">
        <f>+C12+C291+C305+C362+C380+C383</f>
        <v>52193386733</v>
      </c>
      <c r="D11" s="56">
        <f>+D12+D291+D305+D362+D380+D383</f>
        <v>-3013455808.0009999</v>
      </c>
      <c r="E11" s="57">
        <f>+E12+E291+E305+E362+E380+E383</f>
        <v>49179930924.999001</v>
      </c>
      <c r="F11" s="57">
        <f>+F12+F291+F305+F362+F380+F383</f>
        <v>4299197497.46</v>
      </c>
      <c r="G11" s="57">
        <f>+G12+G291+G305+G362+G380+G383</f>
        <v>3735170943.6500001</v>
      </c>
      <c r="H11" s="57">
        <f>+H12+H291+H305+H362+H380+H383</f>
        <v>3753645839.0900002</v>
      </c>
      <c r="I11" s="57">
        <f>+I12+I291+I305+I362+I380+I383</f>
        <v>2201801683.0599999</v>
      </c>
      <c r="J11" s="57">
        <f>+J12+J291+J305+J362+J380+J383</f>
        <v>5251069435.5100002</v>
      </c>
      <c r="K11" s="57">
        <f>+K12+K291+K305+K362+K380+K383</f>
        <v>3819114369.6499996</v>
      </c>
      <c r="L11" s="57">
        <f>+L12+L291+L305+L362+L380+L383</f>
        <v>3816139407.7199998</v>
      </c>
      <c r="M11" s="57">
        <f>+M12+M291+M305+M362+M380+M383</f>
        <v>3135675408.3000002</v>
      </c>
      <c r="N11" s="57">
        <f>+N12+N291+N305+N362+N380+N383</f>
        <v>3204890573.6500001</v>
      </c>
      <c r="O11" s="57">
        <f>+O12+O291+O305+O362+O380+O383</f>
        <v>3731213748.0799999</v>
      </c>
      <c r="P11" s="57">
        <f>+P12+P291+P305+P362+P380+P383</f>
        <v>8135328918.2700005</v>
      </c>
      <c r="Q11" s="57">
        <f>+Q12+Q291+Q305+Q362+Q380+Q383</f>
        <v>4304297172.9099998</v>
      </c>
      <c r="R11" s="57">
        <f>+H11-I11-J11-K11-L11-M11-N11-O11-P11-Q11-G11+F11</f>
        <v>-33281858324.25</v>
      </c>
    </row>
    <row r="12" spans="1:18" s="4" customFormat="1" x14ac:dyDescent="0.2">
      <c r="A12" s="42">
        <v>100</v>
      </c>
      <c r="B12" s="43" t="s">
        <v>308</v>
      </c>
      <c r="C12" s="66">
        <f>+SUM(C13+C15+C74+C221+C251+C257+C259+C269+C271+C277+C286+C288)</f>
        <v>43868158093</v>
      </c>
      <c r="D12" s="66">
        <f>+D13+D15+D74+D221+D251+D257+D259+D269+D271+D277+D284+D286+D288</f>
        <v>-2684478157.0009999</v>
      </c>
      <c r="E12" s="66">
        <f>+SUM(E13+E15+E74+E221+E251+E257+E259+E269+E271+E277+E284+E286+E288)</f>
        <v>41183679935.999001</v>
      </c>
      <c r="F12" s="66">
        <f>+SUM(F13+F15+F74+F221+F251+F257+F259+F269+F271+F277+F286+F288)</f>
        <v>3683785137.46</v>
      </c>
      <c r="G12" s="66">
        <v>3119338403.6500001</v>
      </c>
      <c r="H12" s="66">
        <f>+SUM(H13+H15+H74+H221+H251+H257+H259+H269+H271+H277+H286+H288)</f>
        <v>3136890219.0900002</v>
      </c>
      <c r="I12" s="66">
        <v>1916650016.3499999</v>
      </c>
      <c r="J12" s="66">
        <f>+SUM(J13+J15+J74+J221+J251+J257+J259+J269+J271+J277+J286+J288)</f>
        <v>4634342015.5100002</v>
      </c>
      <c r="K12" s="66">
        <f>+SUM(K13+K15+K74+K221+K251+K257+K259+K269+K271+K277+K284+K286+K288)</f>
        <v>3205372429.6499996</v>
      </c>
      <c r="L12" s="66">
        <f>+SUM(L13+L15+L74+L221+L251+L257+L259+L269+L271+L277+L284+L286+L288)</f>
        <v>3202146017.7199998</v>
      </c>
      <c r="M12" s="66">
        <v>2644029752.3000002</v>
      </c>
      <c r="N12" s="66">
        <v>2681510191.0300002</v>
      </c>
      <c r="O12" s="66">
        <f>+SUM(O13+O15+O74+O221+O251+O257+O259+O269+O271+O277+O284+O286+O288)</f>
        <v>3146918555.0799999</v>
      </c>
      <c r="P12" s="66">
        <f>+SUM(P13+P15+P74+P221+P251+P257+P259+P269+P271+P277+P284+P286+P288)</f>
        <v>7555502094.3500004</v>
      </c>
      <c r="Q12" s="66">
        <v>3262313088.73</v>
      </c>
      <c r="R12" s="66">
        <f>+H12-I12-J12-K12-L12-M12-N12-O12-P12-Q12-G12+F12</f>
        <v>-28547447207.820004</v>
      </c>
    </row>
    <row r="13" spans="1:18" s="4" customFormat="1" x14ac:dyDescent="0.2">
      <c r="A13" s="44" t="s">
        <v>309</v>
      </c>
      <c r="B13" s="45" t="s">
        <v>310</v>
      </c>
      <c r="C13" s="67">
        <f t="shared" ref="C13:J13" si="0">+C14</f>
        <v>29366370800</v>
      </c>
      <c r="D13" s="67">
        <f t="shared" si="0"/>
        <v>-2372433168</v>
      </c>
      <c r="E13" s="67">
        <f>+E14</f>
        <v>26993937632</v>
      </c>
      <c r="F13" s="67">
        <f>+F14</f>
        <v>2432992650</v>
      </c>
      <c r="G13" s="67">
        <f t="shared" si="0"/>
        <v>2436701850</v>
      </c>
      <c r="H13" s="67">
        <f t="shared" si="0"/>
        <v>2441084250</v>
      </c>
      <c r="I13" s="67">
        <f t="shared" si="0"/>
        <v>1272764831.4000001</v>
      </c>
      <c r="J13" s="67">
        <f t="shared" si="0"/>
        <v>2458052850</v>
      </c>
      <c r="K13" s="67">
        <f t="shared" ref="K13:O13" si="1">+K14</f>
        <v>2445867600</v>
      </c>
      <c r="L13" s="67">
        <f t="shared" si="1"/>
        <v>2451170700</v>
      </c>
      <c r="M13" s="67">
        <f t="shared" si="1"/>
        <v>1986596644.49</v>
      </c>
      <c r="N13" s="67">
        <f t="shared" si="1"/>
        <v>2139870498.98</v>
      </c>
      <c r="O13" s="67">
        <f t="shared" si="1"/>
        <v>2338881600</v>
      </c>
      <c r="P13" s="67">
        <v>2191912426.3899999</v>
      </c>
      <c r="Q13" s="87">
        <v>2028888728.6900001</v>
      </c>
      <c r="R13" s="87">
        <f>+H13-I13-J13-K13-L13-M13-N13-O13-P13-Q13-G13+F13</f>
        <v>-16876630829.949997</v>
      </c>
    </row>
    <row r="14" spans="1:18" s="4" customFormat="1" x14ac:dyDescent="0.2">
      <c r="A14" s="46" t="s">
        <v>311</v>
      </c>
      <c r="B14" s="25" t="s">
        <v>312</v>
      </c>
      <c r="C14" s="68">
        <v>29366370800</v>
      </c>
      <c r="D14" s="68">
        <v>-2372433168</v>
      </c>
      <c r="E14" s="68">
        <f>+C14+D14</f>
        <v>26993937632</v>
      </c>
      <c r="F14" s="68">
        <v>2432992650</v>
      </c>
      <c r="G14" s="68">
        <v>2436701850</v>
      </c>
      <c r="H14" s="68">
        <v>2441084250</v>
      </c>
      <c r="I14" s="68">
        <v>1272764831.4000001</v>
      </c>
      <c r="J14" s="68">
        <v>2458052850</v>
      </c>
      <c r="K14" s="68">
        <v>2445867600</v>
      </c>
      <c r="L14" s="68">
        <v>2451170700</v>
      </c>
      <c r="M14" s="68">
        <v>1986596644.49</v>
      </c>
      <c r="N14" s="68">
        <v>2139870498.98</v>
      </c>
      <c r="O14" s="68">
        <v>2338881600</v>
      </c>
      <c r="P14" s="68">
        <v>2191912426.3899999</v>
      </c>
      <c r="Q14" s="88">
        <v>2028888728.6900001</v>
      </c>
      <c r="R14" s="88">
        <f t="shared" ref="R14:R77" si="2">+H14-I14-J14-K14-L14-M14-N14-O14-P14-Q14-G14+F14</f>
        <v>-16876630829.949997</v>
      </c>
    </row>
    <row r="15" spans="1:18" x14ac:dyDescent="0.2">
      <c r="A15" s="44" t="s">
        <v>309</v>
      </c>
      <c r="B15" s="45" t="s">
        <v>313</v>
      </c>
      <c r="C15" s="67">
        <f t="shared" ref="C15:O15" si="3">+SUM(C16:C73)</f>
        <v>109671764</v>
      </c>
      <c r="D15" s="67">
        <f t="shared" si="3"/>
        <v>-413818</v>
      </c>
      <c r="E15" s="67">
        <f t="shared" si="3"/>
        <v>109257946</v>
      </c>
      <c r="F15" s="67">
        <f t="shared" si="3"/>
        <v>3680991.1500000004</v>
      </c>
      <c r="G15" s="67">
        <f t="shared" si="3"/>
        <v>6314448.4199999999</v>
      </c>
      <c r="H15" s="67">
        <f t="shared" si="3"/>
        <v>3674908.93</v>
      </c>
      <c r="I15" s="67">
        <f t="shared" si="3"/>
        <v>4939713.92</v>
      </c>
      <c r="J15" s="67">
        <f t="shared" si="3"/>
        <v>3875583.6500000004</v>
      </c>
      <c r="K15" s="67">
        <f t="shared" si="3"/>
        <v>3894555.7600000002</v>
      </c>
      <c r="L15" s="67">
        <f t="shared" si="3"/>
        <v>4236422.2699999996</v>
      </c>
      <c r="M15" s="67">
        <f t="shared" si="3"/>
        <v>3887862.92</v>
      </c>
      <c r="N15" s="67">
        <f t="shared" si="3"/>
        <v>4767847.33</v>
      </c>
      <c r="O15" s="67">
        <f t="shared" si="3"/>
        <v>3997706.43</v>
      </c>
      <c r="P15" s="67">
        <v>17012151.66</v>
      </c>
      <c r="Q15" s="86">
        <v>40582431.299999997</v>
      </c>
      <c r="R15" s="87">
        <f>+H15-I15-J15-K15-L15-M15-N15-O15-P15-Q15-G15+F15</f>
        <v>-86152823.579999998</v>
      </c>
    </row>
    <row r="16" spans="1:18" s="4" customFormat="1" x14ac:dyDescent="0.2">
      <c r="A16" s="46" t="s">
        <v>12</v>
      </c>
      <c r="B16" s="25" t="s">
        <v>13</v>
      </c>
      <c r="C16" s="68">
        <v>41172000</v>
      </c>
      <c r="D16" s="68">
        <v>0</v>
      </c>
      <c r="E16" s="68">
        <f>+D16+C16</f>
        <v>41172000</v>
      </c>
      <c r="F16" s="68">
        <v>2931500</v>
      </c>
      <c r="G16" s="68">
        <v>2894500</v>
      </c>
      <c r="H16" s="68">
        <v>2826500</v>
      </c>
      <c r="I16" s="68">
        <v>2826500</v>
      </c>
      <c r="J16" s="68">
        <v>2856500</v>
      </c>
      <c r="K16" s="68">
        <v>2979833.33</v>
      </c>
      <c r="L16" s="68">
        <v>3026500</v>
      </c>
      <c r="M16" s="68">
        <v>2986500</v>
      </c>
      <c r="N16" s="68">
        <v>2986500</v>
      </c>
      <c r="O16" s="68">
        <v>3011500</v>
      </c>
      <c r="P16" s="67">
        <v>2938166.67</v>
      </c>
      <c r="Q16" s="85">
        <v>2976500</v>
      </c>
      <c r="R16" s="87">
        <f t="shared" si="2"/>
        <v>-23725000</v>
      </c>
    </row>
    <row r="17" spans="1:18" x14ac:dyDescent="0.2">
      <c r="A17" s="46" t="s">
        <v>314</v>
      </c>
      <c r="B17" s="25" t="s">
        <v>315</v>
      </c>
      <c r="C17" s="68">
        <v>1100000</v>
      </c>
      <c r="D17" s="68">
        <v>0</v>
      </c>
      <c r="E17" s="68">
        <f t="shared" ref="E17:E73" si="4">+D17+C17</f>
        <v>1100000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85">
        <v>5684000</v>
      </c>
      <c r="R17" s="88">
        <f t="shared" si="2"/>
        <v>-5684000</v>
      </c>
    </row>
    <row r="18" spans="1:18" x14ac:dyDescent="0.2">
      <c r="A18" s="46" t="s">
        <v>18</v>
      </c>
      <c r="B18" s="25" t="s">
        <v>19</v>
      </c>
      <c r="C18" s="68">
        <v>3431000</v>
      </c>
      <c r="D18" s="68">
        <v>0</v>
      </c>
      <c r="E18" s="68">
        <f t="shared" si="4"/>
        <v>3431000</v>
      </c>
      <c r="F18" s="68">
        <v>0</v>
      </c>
      <c r="G18" s="68">
        <v>0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3205111.11</v>
      </c>
      <c r="Q18" s="85">
        <v>0</v>
      </c>
      <c r="R18" s="88">
        <f t="shared" si="2"/>
        <v>-3205111.11</v>
      </c>
    </row>
    <row r="19" spans="1:18" s="4" customFormat="1" x14ac:dyDescent="0.2">
      <c r="A19" s="46" t="s">
        <v>25</v>
      </c>
      <c r="B19" s="25" t="s">
        <v>26</v>
      </c>
      <c r="C19" s="68">
        <v>3000000</v>
      </c>
      <c r="D19" s="68">
        <v>0</v>
      </c>
      <c r="E19" s="68">
        <f t="shared" si="4"/>
        <v>3000000</v>
      </c>
      <c r="F19" s="68">
        <v>14847.72</v>
      </c>
      <c r="G19" s="68">
        <v>10179.68</v>
      </c>
      <c r="H19" s="68">
        <v>0</v>
      </c>
      <c r="I19" s="68">
        <v>0</v>
      </c>
      <c r="J19" s="68">
        <v>36525.160000000003</v>
      </c>
      <c r="K19" s="68">
        <v>1874.71</v>
      </c>
      <c r="L19" s="68">
        <v>15692.78</v>
      </c>
      <c r="M19" s="68">
        <v>46005.42</v>
      </c>
      <c r="N19" s="68">
        <v>12719.2</v>
      </c>
      <c r="O19" s="68">
        <v>54352.19</v>
      </c>
      <c r="P19" s="68">
        <v>2999.54</v>
      </c>
      <c r="Q19" s="85">
        <v>0</v>
      </c>
      <c r="R19" s="88">
        <f t="shared" si="2"/>
        <v>-165500.96000000002</v>
      </c>
    </row>
    <row r="20" spans="1:18" x14ac:dyDescent="0.2">
      <c r="A20" s="46" t="s">
        <v>29</v>
      </c>
      <c r="B20" s="25" t="s">
        <v>30</v>
      </c>
      <c r="C20" s="68">
        <v>3600000</v>
      </c>
      <c r="D20" s="68">
        <v>0</v>
      </c>
      <c r="E20" s="68">
        <f t="shared" si="4"/>
        <v>3600000</v>
      </c>
      <c r="F20" s="68">
        <v>290000</v>
      </c>
      <c r="G20" s="68">
        <v>290000</v>
      </c>
      <c r="H20" s="68">
        <v>282000</v>
      </c>
      <c r="I20" s="68">
        <v>282000</v>
      </c>
      <c r="J20" s="68">
        <v>274000</v>
      </c>
      <c r="K20" s="68">
        <v>274000</v>
      </c>
      <c r="L20" s="68">
        <v>274000</v>
      </c>
      <c r="M20" s="68">
        <v>274000</v>
      </c>
      <c r="N20" s="68">
        <v>274000</v>
      </c>
      <c r="O20" s="68">
        <v>274000</v>
      </c>
      <c r="P20" s="68">
        <v>274000</v>
      </c>
      <c r="Q20" s="85">
        <v>262000</v>
      </c>
      <c r="R20" s="88">
        <f t="shared" si="2"/>
        <v>-2180000</v>
      </c>
    </row>
    <row r="21" spans="1:18" s="4" customFormat="1" x14ac:dyDescent="0.2">
      <c r="A21" s="46" t="s">
        <v>31</v>
      </c>
      <c r="B21" s="25" t="s">
        <v>32</v>
      </c>
      <c r="C21" s="68">
        <v>431000</v>
      </c>
      <c r="D21" s="68">
        <v>0</v>
      </c>
      <c r="E21" s="68">
        <f t="shared" si="4"/>
        <v>431000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85">
        <v>0</v>
      </c>
      <c r="R21" s="88">
        <f t="shared" si="2"/>
        <v>0</v>
      </c>
    </row>
    <row r="22" spans="1:18" x14ac:dyDescent="0.2">
      <c r="A22" s="46" t="s">
        <v>33</v>
      </c>
      <c r="B22" s="25" t="s">
        <v>34</v>
      </c>
      <c r="C22" s="68">
        <v>431000</v>
      </c>
      <c r="D22" s="68">
        <v>0</v>
      </c>
      <c r="E22" s="68">
        <f t="shared" si="4"/>
        <v>431000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85">
        <v>0</v>
      </c>
      <c r="R22" s="88">
        <f t="shared" si="2"/>
        <v>0</v>
      </c>
    </row>
    <row r="23" spans="1:18" x14ac:dyDescent="0.2">
      <c r="A23" s="46" t="s">
        <v>303</v>
      </c>
      <c r="B23" s="25" t="s">
        <v>304</v>
      </c>
      <c r="C23" s="68">
        <v>0</v>
      </c>
      <c r="D23" s="68">
        <v>390000</v>
      </c>
      <c r="E23" s="68">
        <f>+D23+C23</f>
        <v>390000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225000</v>
      </c>
      <c r="Q23" s="85">
        <v>10717880</v>
      </c>
      <c r="R23" s="88">
        <f t="shared" si="2"/>
        <v>-10942880</v>
      </c>
    </row>
    <row r="24" spans="1:18" s="4" customFormat="1" x14ac:dyDescent="0.2">
      <c r="A24" s="46" t="s">
        <v>36</v>
      </c>
      <c r="B24" s="25" t="s">
        <v>35</v>
      </c>
      <c r="C24" s="68">
        <v>2919094</v>
      </c>
      <c r="D24" s="68">
        <v>0</v>
      </c>
      <c r="E24" s="68">
        <f t="shared" si="4"/>
        <v>2919094</v>
      </c>
      <c r="F24" s="68">
        <v>207843.35</v>
      </c>
      <c r="G24" s="68">
        <v>205220.05</v>
      </c>
      <c r="H24" s="68">
        <v>200398.85</v>
      </c>
      <c r="I24" s="68">
        <v>200398.85</v>
      </c>
      <c r="J24" s="68">
        <v>202525.85</v>
      </c>
      <c r="K24" s="68">
        <v>211270.18</v>
      </c>
      <c r="L24" s="68">
        <v>214578.85</v>
      </c>
      <c r="M24" s="68">
        <v>211742.85</v>
      </c>
      <c r="N24" s="68">
        <v>211742.85</v>
      </c>
      <c r="O24" s="68">
        <v>213515.35</v>
      </c>
      <c r="P24" s="68">
        <v>208316.02</v>
      </c>
      <c r="Q24" s="85">
        <v>0</v>
      </c>
      <c r="R24" s="88">
        <f t="shared" si="2"/>
        <v>-1471068.6500000001</v>
      </c>
    </row>
    <row r="25" spans="1:18" x14ac:dyDescent="0.2">
      <c r="A25" s="46" t="s">
        <v>38</v>
      </c>
      <c r="B25" s="25" t="s">
        <v>37</v>
      </c>
      <c r="C25" s="68">
        <v>2923212</v>
      </c>
      <c r="D25" s="68">
        <v>0</v>
      </c>
      <c r="E25" s="68">
        <f t="shared" si="4"/>
        <v>2923212</v>
      </c>
      <c r="F25" s="68">
        <v>208136.5</v>
      </c>
      <c r="G25" s="68">
        <v>205509.5</v>
      </c>
      <c r="H25" s="68">
        <v>200681.5</v>
      </c>
      <c r="I25" s="68">
        <v>200681.5</v>
      </c>
      <c r="J25" s="68">
        <v>202811.5</v>
      </c>
      <c r="K25" s="68">
        <v>211568.17</v>
      </c>
      <c r="L25" s="68">
        <v>214881.5</v>
      </c>
      <c r="M25" s="68">
        <v>212041.5</v>
      </c>
      <c r="N25" s="68">
        <v>212041.5</v>
      </c>
      <c r="O25" s="68">
        <v>213816.5</v>
      </c>
      <c r="P25" s="68">
        <v>208609.83</v>
      </c>
      <c r="Q25" s="85">
        <v>211033.85</v>
      </c>
      <c r="R25" s="88">
        <f t="shared" si="2"/>
        <v>-1684177.35</v>
      </c>
    </row>
    <row r="26" spans="1:18" x14ac:dyDescent="0.2">
      <c r="A26" s="46" t="s">
        <v>40</v>
      </c>
      <c r="B26" s="25" t="s">
        <v>39</v>
      </c>
      <c r="C26" s="68">
        <v>452892</v>
      </c>
      <c r="D26" s="68">
        <v>0</v>
      </c>
      <c r="E26" s="68">
        <f t="shared" si="4"/>
        <v>452892</v>
      </c>
      <c r="F26" s="68">
        <v>28663.58</v>
      </c>
      <c r="G26" s="68">
        <v>28256.58</v>
      </c>
      <c r="H26" s="68">
        <v>27508.58</v>
      </c>
      <c r="I26" s="68">
        <v>28233.64</v>
      </c>
      <c r="J26" s="68">
        <v>28563.64</v>
      </c>
      <c r="K26" s="68">
        <v>29920.31</v>
      </c>
      <c r="L26" s="68">
        <v>30433.64</v>
      </c>
      <c r="M26" s="68">
        <v>29993.64</v>
      </c>
      <c r="N26" s="68">
        <v>29993.64</v>
      </c>
      <c r="O26" s="68">
        <v>30268.639999999999</v>
      </c>
      <c r="P26" s="68">
        <v>29461.97</v>
      </c>
      <c r="Q26" s="85">
        <v>211331.5</v>
      </c>
      <c r="R26" s="88">
        <f t="shared" si="2"/>
        <v>-420285.04000000004</v>
      </c>
    </row>
    <row r="27" spans="1:18" x14ac:dyDescent="0.2">
      <c r="A27" s="46" t="s">
        <v>42</v>
      </c>
      <c r="B27" s="25" t="s">
        <v>41</v>
      </c>
      <c r="C27" s="68">
        <v>30000</v>
      </c>
      <c r="D27" s="68">
        <v>0</v>
      </c>
      <c r="E27" s="68">
        <f t="shared" si="4"/>
        <v>30000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85">
        <v>29388.639999999999</v>
      </c>
      <c r="R27" s="88">
        <f t="shared" si="2"/>
        <v>-29388.639999999999</v>
      </c>
    </row>
    <row r="28" spans="1:18" ht="14.1" customHeight="1" x14ac:dyDescent="0.2">
      <c r="A28" s="46" t="s">
        <v>44</v>
      </c>
      <c r="B28" s="25" t="s">
        <v>43</v>
      </c>
      <c r="C28" s="68">
        <v>220000</v>
      </c>
      <c r="D28" s="68">
        <v>2665038.2000000002</v>
      </c>
      <c r="E28" s="68">
        <f t="shared" si="4"/>
        <v>2885038.2</v>
      </c>
      <c r="F28" s="68">
        <v>0</v>
      </c>
      <c r="G28" s="68">
        <v>2665038.2000000002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85">
        <v>0</v>
      </c>
      <c r="R28" s="88">
        <f t="shared" si="2"/>
        <v>-2665038.2000000002</v>
      </c>
    </row>
    <row r="29" spans="1:18" s="4" customFormat="1" x14ac:dyDescent="0.2">
      <c r="A29" s="46" t="s">
        <v>45</v>
      </c>
      <c r="B29" s="25" t="s">
        <v>46</v>
      </c>
      <c r="C29" s="68">
        <v>900000</v>
      </c>
      <c r="D29" s="68">
        <v>0</v>
      </c>
      <c r="E29" s="68">
        <f t="shared" si="4"/>
        <v>900000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85">
        <v>0</v>
      </c>
      <c r="R29" s="88">
        <f t="shared" si="2"/>
        <v>0</v>
      </c>
    </row>
    <row r="30" spans="1:18" s="4" customFormat="1" x14ac:dyDescent="0.2">
      <c r="A30" s="46" t="s">
        <v>48</v>
      </c>
      <c r="B30" s="25" t="s">
        <v>47</v>
      </c>
      <c r="C30" s="68">
        <v>100000</v>
      </c>
      <c r="D30" s="68">
        <v>0</v>
      </c>
      <c r="E30" s="68">
        <f t="shared" si="4"/>
        <v>100000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85">
        <v>0</v>
      </c>
      <c r="R30" s="88">
        <f t="shared" si="2"/>
        <v>0</v>
      </c>
    </row>
    <row r="31" spans="1:18" s="4" customFormat="1" x14ac:dyDescent="0.2">
      <c r="A31" s="46" t="s">
        <v>52</v>
      </c>
      <c r="B31" s="25" t="s">
        <v>51</v>
      </c>
      <c r="C31" s="68">
        <v>12000000</v>
      </c>
      <c r="D31" s="68">
        <v>-2000000</v>
      </c>
      <c r="E31" s="68">
        <f t="shared" si="4"/>
        <v>10000000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303260</v>
      </c>
      <c r="Q31" s="85">
        <v>0</v>
      </c>
      <c r="R31" s="88">
        <f t="shared" si="2"/>
        <v>-303260</v>
      </c>
    </row>
    <row r="32" spans="1:18" s="4" customFormat="1" x14ac:dyDescent="0.2">
      <c r="A32" s="46" t="s">
        <v>56</v>
      </c>
      <c r="B32" s="25" t="s">
        <v>55</v>
      </c>
      <c r="C32" s="68">
        <v>0</v>
      </c>
      <c r="D32" s="68">
        <v>42500</v>
      </c>
      <c r="E32" s="68">
        <f t="shared" si="4"/>
        <v>42500</v>
      </c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>
        <v>8558531.8800000008</v>
      </c>
      <c r="R32" s="88">
        <f t="shared" si="2"/>
        <v>-8558531.8800000008</v>
      </c>
    </row>
    <row r="33" spans="1:18" s="4" customFormat="1" x14ac:dyDescent="0.2">
      <c r="A33" s="46" t="s">
        <v>58</v>
      </c>
      <c r="B33" s="25" t="s">
        <v>57</v>
      </c>
      <c r="C33" s="68">
        <v>3000000</v>
      </c>
      <c r="D33" s="68">
        <v>-1400000</v>
      </c>
      <c r="E33" s="68">
        <f t="shared" si="4"/>
        <v>1600000</v>
      </c>
      <c r="F33" s="68">
        <v>0</v>
      </c>
      <c r="G33" s="68">
        <v>15744.41</v>
      </c>
      <c r="H33" s="68">
        <v>21000</v>
      </c>
      <c r="I33" s="68">
        <v>35350</v>
      </c>
      <c r="J33" s="68">
        <v>274657.5</v>
      </c>
      <c r="K33" s="68">
        <v>65207.5</v>
      </c>
      <c r="L33" s="68">
        <v>460335.5</v>
      </c>
      <c r="M33" s="68">
        <v>127579.51</v>
      </c>
      <c r="N33" s="68">
        <v>103141.75</v>
      </c>
      <c r="O33" s="68">
        <v>200253.75</v>
      </c>
      <c r="P33" s="68">
        <v>518964.12</v>
      </c>
      <c r="Q33" s="68">
        <v>42480</v>
      </c>
      <c r="R33" s="88">
        <f t="shared" si="2"/>
        <v>-1822714.0399999998</v>
      </c>
    </row>
    <row r="34" spans="1:18" x14ac:dyDescent="0.2">
      <c r="A34" s="46" t="s">
        <v>297</v>
      </c>
      <c r="B34" s="25" t="s">
        <v>298</v>
      </c>
      <c r="C34" s="68">
        <v>2000000</v>
      </c>
      <c r="D34" s="68">
        <v>-1500000</v>
      </c>
      <c r="E34" s="68">
        <f t="shared" si="4"/>
        <v>500000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v>71093.94</v>
      </c>
      <c r="R34" s="88">
        <f t="shared" si="2"/>
        <v>-71093.94</v>
      </c>
    </row>
    <row r="35" spans="1:18" s="4" customFormat="1" x14ac:dyDescent="0.2">
      <c r="A35" s="46" t="s">
        <v>62</v>
      </c>
      <c r="B35" s="25" t="s">
        <v>61</v>
      </c>
      <c r="C35" s="68">
        <v>1979818</v>
      </c>
      <c r="D35" s="68">
        <v>-1979818</v>
      </c>
      <c r="E35" s="68">
        <f t="shared" si="4"/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88">
        <f t="shared" si="2"/>
        <v>0</v>
      </c>
    </row>
    <row r="36" spans="1:18" x14ac:dyDescent="0.2">
      <c r="A36" s="46" t="s">
        <v>67</v>
      </c>
      <c r="B36" s="25" t="s">
        <v>68</v>
      </c>
      <c r="C36" s="68">
        <v>820181</v>
      </c>
      <c r="D36" s="68">
        <v>-752000</v>
      </c>
      <c r="E36" s="68">
        <f t="shared" si="4"/>
        <v>68181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  <c r="R36" s="88">
        <f t="shared" si="2"/>
        <v>0</v>
      </c>
    </row>
    <row r="37" spans="1:18" s="4" customFormat="1" x14ac:dyDescent="0.2">
      <c r="A37" s="46" t="s">
        <v>316</v>
      </c>
      <c r="B37" s="25" t="s">
        <v>317</v>
      </c>
      <c r="C37" s="68">
        <v>0</v>
      </c>
      <c r="D37" s="68">
        <v>118000</v>
      </c>
      <c r="E37" s="68">
        <f t="shared" si="4"/>
        <v>118000</v>
      </c>
      <c r="F37" s="68">
        <v>0</v>
      </c>
      <c r="G37" s="68">
        <v>0</v>
      </c>
      <c r="H37" s="68">
        <v>116820</v>
      </c>
      <c r="I37" s="68">
        <v>0</v>
      </c>
      <c r="J37" s="68">
        <v>0</v>
      </c>
      <c r="K37" s="68">
        <v>0</v>
      </c>
      <c r="L37" s="68">
        <v>0</v>
      </c>
      <c r="M37" s="68">
        <v>0</v>
      </c>
      <c r="N37" s="68">
        <v>0</v>
      </c>
      <c r="O37" s="68">
        <v>0</v>
      </c>
      <c r="P37" s="68">
        <v>0</v>
      </c>
      <c r="Q37" s="68">
        <v>0</v>
      </c>
      <c r="R37" s="88">
        <f t="shared" si="2"/>
        <v>116820</v>
      </c>
    </row>
    <row r="38" spans="1:18" x14ac:dyDescent="0.2">
      <c r="A38" s="46" t="s">
        <v>71</v>
      </c>
      <c r="B38" s="25" t="s">
        <v>72</v>
      </c>
      <c r="C38" s="68">
        <v>0</v>
      </c>
      <c r="D38" s="68">
        <v>1143342.71</v>
      </c>
      <c r="E38" s="68">
        <f t="shared" si="4"/>
        <v>1143342.71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68">
        <v>0</v>
      </c>
      <c r="M38" s="68">
        <v>0</v>
      </c>
      <c r="N38" s="68">
        <v>0</v>
      </c>
      <c r="O38" s="68">
        <v>0</v>
      </c>
      <c r="P38" s="68">
        <v>0</v>
      </c>
      <c r="Q38" s="68">
        <v>0</v>
      </c>
      <c r="R38" s="88">
        <f t="shared" si="2"/>
        <v>0</v>
      </c>
    </row>
    <row r="39" spans="1:18" s="4" customFormat="1" x14ac:dyDescent="0.2">
      <c r="A39" s="46" t="s">
        <v>81</v>
      </c>
      <c r="B39" s="25" t="s">
        <v>82</v>
      </c>
      <c r="C39" s="68">
        <v>300000</v>
      </c>
      <c r="D39" s="68">
        <v>0</v>
      </c>
      <c r="E39" s="68">
        <f t="shared" si="4"/>
        <v>300000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88">
        <f t="shared" si="2"/>
        <v>0</v>
      </c>
    </row>
    <row r="40" spans="1:18" s="4" customFormat="1" x14ac:dyDescent="0.2">
      <c r="A40" s="46" t="s">
        <v>83</v>
      </c>
      <c r="B40" s="82" t="s">
        <v>84</v>
      </c>
      <c r="C40" s="68">
        <v>0</v>
      </c>
      <c r="D40" s="68">
        <v>420000</v>
      </c>
      <c r="E40" s="68">
        <f t="shared" si="4"/>
        <v>420000</v>
      </c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>
        <v>0</v>
      </c>
      <c r="R40" s="88">
        <f t="shared" si="2"/>
        <v>0</v>
      </c>
    </row>
    <row r="41" spans="1:18" x14ac:dyDescent="0.2">
      <c r="A41" s="46" t="s">
        <v>318</v>
      </c>
      <c r="B41" s="25" t="s">
        <v>319</v>
      </c>
      <c r="C41" s="68">
        <v>1000000</v>
      </c>
      <c r="D41" s="68">
        <v>-965038.2</v>
      </c>
      <c r="E41" s="68">
        <f t="shared" si="4"/>
        <v>34961.800000000047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261827.84</v>
      </c>
      <c r="R41" s="88">
        <f t="shared" si="2"/>
        <v>-261827.84</v>
      </c>
    </row>
    <row r="42" spans="1:18" x14ac:dyDescent="0.2">
      <c r="A42" s="46" t="s">
        <v>85</v>
      </c>
      <c r="B42" s="25" t="s">
        <v>86</v>
      </c>
      <c r="C42" s="68">
        <v>0</v>
      </c>
      <c r="D42" s="68">
        <v>4000</v>
      </c>
      <c r="E42" s="68">
        <f t="shared" si="4"/>
        <v>4000</v>
      </c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>
        <v>0</v>
      </c>
      <c r="R42" s="88">
        <f t="shared" si="2"/>
        <v>0</v>
      </c>
    </row>
    <row r="43" spans="1:18" s="4" customFormat="1" x14ac:dyDescent="0.2">
      <c r="A43" s="46" t="s">
        <v>89</v>
      </c>
      <c r="B43" s="25" t="s">
        <v>90</v>
      </c>
      <c r="C43" s="68">
        <v>600000</v>
      </c>
      <c r="D43" s="68">
        <v>390000</v>
      </c>
      <c r="E43" s="68">
        <f t="shared" si="4"/>
        <v>990000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68">
        <v>0</v>
      </c>
      <c r="M43" s="68">
        <v>0</v>
      </c>
      <c r="N43" s="68">
        <v>0</v>
      </c>
      <c r="O43" s="68">
        <v>0</v>
      </c>
      <c r="P43" s="68">
        <v>49239.56</v>
      </c>
      <c r="Q43" s="68">
        <v>0</v>
      </c>
      <c r="R43" s="88">
        <f t="shared" si="2"/>
        <v>-49239.56</v>
      </c>
    </row>
    <row r="44" spans="1:18" s="4" customFormat="1" x14ac:dyDescent="0.2">
      <c r="A44" s="46" t="s">
        <v>93</v>
      </c>
      <c r="B44" s="25" t="s">
        <v>94</v>
      </c>
      <c r="C44" s="68">
        <v>0</v>
      </c>
      <c r="D44" s="68">
        <v>495000</v>
      </c>
      <c r="E44" s="68">
        <f t="shared" si="4"/>
        <v>495000</v>
      </c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>
        <v>128918.16</v>
      </c>
      <c r="R44" s="88">
        <f t="shared" si="2"/>
        <v>-128918.16</v>
      </c>
    </row>
    <row r="45" spans="1:18" s="4" customFormat="1" x14ac:dyDescent="0.2">
      <c r="A45" s="46" t="s">
        <v>99</v>
      </c>
      <c r="B45" s="25" t="s">
        <v>100</v>
      </c>
      <c r="C45" s="68">
        <v>2000000</v>
      </c>
      <c r="D45" s="68">
        <v>-100000</v>
      </c>
      <c r="E45" s="68">
        <f t="shared" si="4"/>
        <v>1900000</v>
      </c>
      <c r="F45" s="68">
        <v>0</v>
      </c>
      <c r="G45" s="68">
        <v>0</v>
      </c>
      <c r="H45" s="68">
        <v>0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v>330400</v>
      </c>
      <c r="R45" s="88">
        <f t="shared" si="2"/>
        <v>-330400</v>
      </c>
    </row>
    <row r="46" spans="1:18" s="4" customFormat="1" x14ac:dyDescent="0.2">
      <c r="A46" s="46" t="s">
        <v>113</v>
      </c>
      <c r="B46" s="25" t="s">
        <v>112</v>
      </c>
      <c r="C46" s="68">
        <v>600000</v>
      </c>
      <c r="D46" s="68">
        <v>-100000</v>
      </c>
      <c r="E46" s="68">
        <f t="shared" si="4"/>
        <v>500000</v>
      </c>
      <c r="F46" s="68">
        <v>0</v>
      </c>
      <c r="G46" s="68">
        <v>0</v>
      </c>
      <c r="H46" s="68">
        <v>0</v>
      </c>
      <c r="I46" s="68">
        <v>0</v>
      </c>
      <c r="J46" s="68">
        <v>0</v>
      </c>
      <c r="K46" s="68">
        <v>0</v>
      </c>
      <c r="L46" s="68">
        <v>0</v>
      </c>
      <c r="M46" s="68">
        <v>0</v>
      </c>
      <c r="N46" s="68">
        <v>0</v>
      </c>
      <c r="O46" s="68">
        <v>0</v>
      </c>
      <c r="P46" s="68">
        <v>0</v>
      </c>
      <c r="Q46" s="68">
        <v>1000000</v>
      </c>
      <c r="R46" s="88">
        <f t="shared" si="2"/>
        <v>-1000000</v>
      </c>
    </row>
    <row r="47" spans="1:18" s="4" customFormat="1" x14ac:dyDescent="0.2">
      <c r="A47" s="46" t="s">
        <v>114</v>
      </c>
      <c r="B47" s="25" t="s">
        <v>115</v>
      </c>
      <c r="C47" s="68">
        <v>400000</v>
      </c>
      <c r="D47" s="68">
        <v>800000</v>
      </c>
      <c r="E47" s="68">
        <f t="shared" si="4"/>
        <v>1200000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v>499981</v>
      </c>
      <c r="R47" s="88">
        <f t="shared" si="2"/>
        <v>-499981</v>
      </c>
    </row>
    <row r="48" spans="1:18" s="4" customFormat="1" x14ac:dyDescent="0.2">
      <c r="A48" s="46" t="s">
        <v>117</v>
      </c>
      <c r="B48" s="25" t="s">
        <v>116</v>
      </c>
      <c r="C48" s="68">
        <v>0</v>
      </c>
      <c r="D48" s="68">
        <v>34000</v>
      </c>
      <c r="E48" s="68">
        <f t="shared" si="4"/>
        <v>34000</v>
      </c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>
        <v>33250.019999999997</v>
      </c>
      <c r="Q48" s="68">
        <v>300000</v>
      </c>
      <c r="R48" s="88">
        <f t="shared" si="2"/>
        <v>-333250.02</v>
      </c>
    </row>
    <row r="49" spans="1:18" x14ac:dyDescent="0.2">
      <c r="A49" s="46" t="s">
        <v>121</v>
      </c>
      <c r="B49" s="25" t="s">
        <v>120</v>
      </c>
      <c r="C49" s="68">
        <v>3600</v>
      </c>
      <c r="D49" s="68">
        <v>0</v>
      </c>
      <c r="E49" s="68">
        <f t="shared" si="4"/>
        <v>3600</v>
      </c>
      <c r="F49" s="68">
        <v>0</v>
      </c>
      <c r="G49" s="68">
        <v>0</v>
      </c>
      <c r="H49" s="68">
        <v>0</v>
      </c>
      <c r="I49" s="68">
        <v>0</v>
      </c>
      <c r="J49" s="68">
        <v>0</v>
      </c>
      <c r="K49" s="68">
        <v>0</v>
      </c>
      <c r="L49" s="68">
        <v>0</v>
      </c>
      <c r="M49" s="68">
        <v>0</v>
      </c>
      <c r="N49" s="68">
        <v>0</v>
      </c>
      <c r="O49" s="68">
        <v>0</v>
      </c>
      <c r="P49" s="68">
        <v>0</v>
      </c>
      <c r="Q49" s="68">
        <v>0</v>
      </c>
      <c r="R49" s="88">
        <f t="shared" si="2"/>
        <v>0</v>
      </c>
    </row>
    <row r="50" spans="1:18" x14ac:dyDescent="0.2">
      <c r="A50" s="46" t="s">
        <v>125</v>
      </c>
      <c r="B50" s="25" t="s">
        <v>124</v>
      </c>
      <c r="C50" s="68">
        <v>0</v>
      </c>
      <c r="D50" s="68">
        <v>21000</v>
      </c>
      <c r="E50" s="68">
        <f t="shared" si="4"/>
        <v>21000</v>
      </c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>
        <v>0</v>
      </c>
      <c r="R50" s="88">
        <f t="shared" si="2"/>
        <v>0</v>
      </c>
    </row>
    <row r="51" spans="1:18" s="4" customFormat="1" x14ac:dyDescent="0.2">
      <c r="A51" s="46" t="s">
        <v>131</v>
      </c>
      <c r="B51" s="25" t="s">
        <v>130</v>
      </c>
      <c r="C51" s="68">
        <v>199330</v>
      </c>
      <c r="D51" s="68">
        <v>-76550</v>
      </c>
      <c r="E51" s="68">
        <f t="shared" si="4"/>
        <v>122780</v>
      </c>
      <c r="F51" s="68">
        <v>0</v>
      </c>
      <c r="G51" s="68">
        <v>0</v>
      </c>
      <c r="H51" s="68">
        <v>0</v>
      </c>
      <c r="I51" s="68">
        <v>0</v>
      </c>
      <c r="J51" s="68">
        <v>0</v>
      </c>
      <c r="K51" s="68">
        <v>0</v>
      </c>
      <c r="L51" s="68">
        <v>0</v>
      </c>
      <c r="M51" s="68">
        <v>0</v>
      </c>
      <c r="N51" s="68">
        <v>0</v>
      </c>
      <c r="O51" s="68">
        <v>0</v>
      </c>
      <c r="P51" s="68">
        <v>0</v>
      </c>
      <c r="Q51" s="68">
        <v>0</v>
      </c>
      <c r="R51" s="88">
        <f t="shared" si="2"/>
        <v>0</v>
      </c>
    </row>
    <row r="52" spans="1:18" s="4" customFormat="1" x14ac:dyDescent="0.2">
      <c r="A52" s="46" t="s">
        <v>142</v>
      </c>
      <c r="B52" s="25" t="s">
        <v>143</v>
      </c>
      <c r="C52" s="68">
        <v>0</v>
      </c>
      <c r="D52" s="68">
        <v>1800</v>
      </c>
      <c r="E52" s="68">
        <f t="shared" si="4"/>
        <v>1800</v>
      </c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>
        <v>25665</v>
      </c>
      <c r="R52" s="88">
        <f t="shared" si="2"/>
        <v>-25665</v>
      </c>
    </row>
    <row r="53" spans="1:18" s="4" customFormat="1" x14ac:dyDescent="0.2">
      <c r="A53" s="46" t="s">
        <v>150</v>
      </c>
      <c r="B53" s="25" t="s">
        <v>151</v>
      </c>
      <c r="C53" s="68">
        <v>0</v>
      </c>
      <c r="D53" s="68">
        <v>124000</v>
      </c>
      <c r="E53" s="68">
        <f t="shared" si="4"/>
        <v>124000</v>
      </c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>
        <v>1038.4000000000001</v>
      </c>
      <c r="R53" s="88">
        <f t="shared" si="2"/>
        <v>-1038.4000000000001</v>
      </c>
    </row>
    <row r="54" spans="1:18" x14ac:dyDescent="0.2">
      <c r="A54" s="46" t="s">
        <v>152</v>
      </c>
      <c r="B54" s="25" t="s">
        <v>153</v>
      </c>
      <c r="C54" s="68">
        <v>901</v>
      </c>
      <c r="D54" s="68">
        <v>9000</v>
      </c>
      <c r="E54" s="68">
        <f t="shared" si="4"/>
        <v>9901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68">
        <v>0</v>
      </c>
      <c r="M54" s="68">
        <v>0</v>
      </c>
      <c r="N54" s="68">
        <v>0</v>
      </c>
      <c r="O54" s="68">
        <v>0</v>
      </c>
      <c r="P54" s="68">
        <v>0</v>
      </c>
      <c r="Q54" s="68">
        <v>114842.32</v>
      </c>
      <c r="R54" s="88">
        <f t="shared" si="2"/>
        <v>-114842.32</v>
      </c>
    </row>
    <row r="55" spans="1:18" s="4" customFormat="1" x14ac:dyDescent="0.2">
      <c r="A55" s="46" t="s">
        <v>154</v>
      </c>
      <c r="B55" s="25" t="s">
        <v>155</v>
      </c>
      <c r="C55" s="68">
        <v>41956</v>
      </c>
      <c r="D55" s="68">
        <v>0</v>
      </c>
      <c r="E55" s="68">
        <f t="shared" si="4"/>
        <v>41956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68">
        <v>0</v>
      </c>
      <c r="M55" s="68">
        <v>0</v>
      </c>
      <c r="N55" s="68">
        <v>0</v>
      </c>
      <c r="O55" s="68">
        <v>0</v>
      </c>
      <c r="P55" s="68">
        <v>0</v>
      </c>
      <c r="Q55" s="68">
        <v>0</v>
      </c>
      <c r="R55" s="88">
        <f t="shared" si="2"/>
        <v>0</v>
      </c>
    </row>
    <row r="56" spans="1:18" x14ac:dyDescent="0.2">
      <c r="A56" s="46" t="s">
        <v>160</v>
      </c>
      <c r="B56" s="25" t="s">
        <v>161</v>
      </c>
      <c r="C56" s="68">
        <v>7489250</v>
      </c>
      <c r="D56" s="68">
        <v>0</v>
      </c>
      <c r="E56" s="68">
        <f t="shared" si="4"/>
        <v>7489250</v>
      </c>
      <c r="F56" s="68">
        <v>0</v>
      </c>
      <c r="G56" s="68">
        <v>0</v>
      </c>
      <c r="H56" s="68">
        <v>0</v>
      </c>
      <c r="I56" s="68">
        <v>0</v>
      </c>
      <c r="J56" s="68">
        <v>0</v>
      </c>
      <c r="K56" s="68">
        <v>0</v>
      </c>
      <c r="L56" s="68">
        <v>0</v>
      </c>
      <c r="M56" s="68">
        <v>0</v>
      </c>
      <c r="N56" s="68">
        <v>0</v>
      </c>
      <c r="O56" s="68">
        <v>0</v>
      </c>
      <c r="P56" s="68">
        <v>7400000</v>
      </c>
      <c r="Q56" s="68">
        <v>4616.16</v>
      </c>
      <c r="R56" s="88">
        <f t="shared" si="2"/>
        <v>-7404616.1600000001</v>
      </c>
    </row>
    <row r="57" spans="1:18" s="4" customFormat="1" x14ac:dyDescent="0.2">
      <c r="A57" s="46" t="s">
        <v>176</v>
      </c>
      <c r="B57" s="25" t="s">
        <v>177</v>
      </c>
      <c r="C57" s="68">
        <v>29856</v>
      </c>
      <c r="D57" s="68">
        <v>415000</v>
      </c>
      <c r="E57" s="68">
        <f t="shared" si="4"/>
        <v>444856</v>
      </c>
      <c r="F57" s="68">
        <v>0</v>
      </c>
      <c r="G57" s="68">
        <v>0</v>
      </c>
      <c r="H57" s="68">
        <v>0</v>
      </c>
      <c r="I57" s="68">
        <v>0</v>
      </c>
      <c r="J57" s="68">
        <v>0</v>
      </c>
      <c r="K57" s="68">
        <v>0</v>
      </c>
      <c r="L57" s="68">
        <v>0</v>
      </c>
      <c r="M57" s="68">
        <v>0</v>
      </c>
      <c r="N57" s="68">
        <v>0</v>
      </c>
      <c r="O57" s="68">
        <v>0</v>
      </c>
      <c r="P57" s="68">
        <v>403371.2</v>
      </c>
      <c r="Q57" s="68">
        <v>0</v>
      </c>
      <c r="R57" s="88">
        <f t="shared" si="2"/>
        <v>-403371.2</v>
      </c>
    </row>
    <row r="58" spans="1:18" x14ac:dyDescent="0.2">
      <c r="A58" s="46" t="s">
        <v>179</v>
      </c>
      <c r="B58" s="25" t="s">
        <v>178</v>
      </c>
      <c r="C58" s="68">
        <v>400000</v>
      </c>
      <c r="D58" s="68">
        <v>-123000</v>
      </c>
      <c r="E58" s="68">
        <f t="shared" si="4"/>
        <v>277000</v>
      </c>
      <c r="F58" s="68">
        <v>0</v>
      </c>
      <c r="G58" s="68">
        <v>0</v>
      </c>
      <c r="H58" s="68">
        <v>0</v>
      </c>
      <c r="I58" s="68">
        <v>0</v>
      </c>
      <c r="J58" s="68">
        <v>0</v>
      </c>
      <c r="K58" s="68">
        <v>0</v>
      </c>
      <c r="L58" s="68">
        <v>0</v>
      </c>
      <c r="M58" s="68">
        <v>0</v>
      </c>
      <c r="N58" s="68">
        <v>0</v>
      </c>
      <c r="O58" s="68">
        <v>0</v>
      </c>
      <c r="P58" s="68">
        <v>0</v>
      </c>
      <c r="Q58" s="68">
        <v>26177.119999999999</v>
      </c>
      <c r="R58" s="88">
        <f t="shared" si="2"/>
        <v>-26177.119999999999</v>
      </c>
    </row>
    <row r="59" spans="1:18" s="4" customFormat="1" x14ac:dyDescent="0.2">
      <c r="A59" s="46" t="s">
        <v>180</v>
      </c>
      <c r="B59" s="25" t="s">
        <v>181</v>
      </c>
      <c r="C59" s="68">
        <v>600000</v>
      </c>
      <c r="D59" s="68">
        <v>-585000</v>
      </c>
      <c r="E59" s="68">
        <f t="shared" si="4"/>
        <v>15000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0</v>
      </c>
      <c r="R59" s="88">
        <f t="shared" si="2"/>
        <v>0</v>
      </c>
    </row>
    <row r="60" spans="1:18" x14ac:dyDescent="0.2">
      <c r="A60" s="46" t="s">
        <v>182</v>
      </c>
      <c r="B60" s="25" t="s">
        <v>183</v>
      </c>
      <c r="C60" s="68">
        <v>0</v>
      </c>
      <c r="D60" s="68">
        <v>50000</v>
      </c>
      <c r="E60" s="68">
        <f t="shared" si="4"/>
        <v>50000</v>
      </c>
      <c r="F60" s="68">
        <v>0</v>
      </c>
      <c r="G60" s="68">
        <v>0</v>
      </c>
      <c r="H60" s="68">
        <v>0</v>
      </c>
      <c r="I60" s="68">
        <v>32313.119999999999</v>
      </c>
      <c r="J60" s="68">
        <v>0</v>
      </c>
      <c r="K60" s="68">
        <v>0</v>
      </c>
      <c r="L60" s="68">
        <v>0</v>
      </c>
      <c r="M60" s="68">
        <v>0</v>
      </c>
      <c r="N60" s="68">
        <v>0</v>
      </c>
      <c r="O60" s="68">
        <v>0</v>
      </c>
      <c r="P60" s="68">
        <v>0</v>
      </c>
      <c r="Q60" s="68">
        <v>91118.26</v>
      </c>
      <c r="R60" s="88">
        <f t="shared" si="2"/>
        <v>-123431.37999999999</v>
      </c>
    </row>
    <row r="61" spans="1:18" x14ac:dyDescent="0.2">
      <c r="A61" s="46" t="s">
        <v>185</v>
      </c>
      <c r="B61" s="25" t="s">
        <v>391</v>
      </c>
      <c r="C61" s="68">
        <v>0</v>
      </c>
      <c r="D61" s="68">
        <v>6000</v>
      </c>
      <c r="E61" s="68">
        <f>+D61+C61</f>
        <v>6000</v>
      </c>
      <c r="F61" s="68"/>
      <c r="G61" s="68"/>
      <c r="H61" s="68"/>
      <c r="I61" s="68"/>
      <c r="J61" s="68"/>
      <c r="K61" s="68"/>
      <c r="L61" s="68"/>
      <c r="M61" s="68"/>
      <c r="N61" s="68">
        <v>0</v>
      </c>
      <c r="O61" s="68">
        <v>0</v>
      </c>
      <c r="P61" s="68">
        <v>0</v>
      </c>
      <c r="Q61" s="68">
        <v>0</v>
      </c>
      <c r="R61" s="88">
        <f t="shared" si="2"/>
        <v>0</v>
      </c>
    </row>
    <row r="62" spans="1:18" x14ac:dyDescent="0.2">
      <c r="A62" s="46" t="s">
        <v>187</v>
      </c>
      <c r="B62" s="25" t="s">
        <v>186</v>
      </c>
      <c r="C62" s="68">
        <v>0</v>
      </c>
      <c r="D62" s="68">
        <v>2500</v>
      </c>
      <c r="E62" s="68">
        <f>+D62+C62</f>
        <v>2500</v>
      </c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>
        <v>1298</v>
      </c>
      <c r="R62" s="88">
        <f t="shared" si="2"/>
        <v>-1298</v>
      </c>
    </row>
    <row r="63" spans="1:18" x14ac:dyDescent="0.2">
      <c r="A63" s="46" t="s">
        <v>189</v>
      </c>
      <c r="B63" s="25" t="s">
        <v>188</v>
      </c>
      <c r="C63" s="68">
        <v>0</v>
      </c>
      <c r="D63" s="68">
        <v>15000</v>
      </c>
      <c r="E63" s="68">
        <f>+D63+C63</f>
        <v>15000</v>
      </c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>
        <v>0</v>
      </c>
      <c r="R63" s="88">
        <f t="shared" si="2"/>
        <v>0</v>
      </c>
    </row>
    <row r="64" spans="1:18" s="4" customFormat="1" x14ac:dyDescent="0.2">
      <c r="A64" s="46" t="s">
        <v>191</v>
      </c>
      <c r="B64" s="25" t="s">
        <v>190</v>
      </c>
      <c r="C64" s="68">
        <v>262468</v>
      </c>
      <c r="D64" s="68">
        <v>212700</v>
      </c>
      <c r="E64" s="68">
        <f t="shared" si="4"/>
        <v>475168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198765.1</v>
      </c>
      <c r="Q64" s="68">
        <v>159651.82999999999</v>
      </c>
      <c r="R64" s="88">
        <f t="shared" si="2"/>
        <v>-358416.93</v>
      </c>
    </row>
    <row r="65" spans="1:18" s="4" customFormat="1" x14ac:dyDescent="0.2">
      <c r="A65" s="46" t="s">
        <v>192</v>
      </c>
      <c r="B65" s="25" t="s">
        <v>193</v>
      </c>
      <c r="C65" s="68">
        <v>0</v>
      </c>
      <c r="D65" s="68">
        <v>72150</v>
      </c>
      <c r="E65" s="68">
        <f t="shared" si="4"/>
        <v>72150</v>
      </c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>
        <v>17110</v>
      </c>
      <c r="Q65" s="68">
        <v>41777.9</v>
      </c>
      <c r="R65" s="88">
        <f t="shared" si="2"/>
        <v>-58887.9</v>
      </c>
    </row>
    <row r="66" spans="1:18" s="4" customFormat="1" x14ac:dyDescent="0.2">
      <c r="A66" s="46" t="s">
        <v>194</v>
      </c>
      <c r="B66" s="25" t="s">
        <v>195</v>
      </c>
      <c r="C66" s="68">
        <v>103103</v>
      </c>
      <c r="D66" s="68">
        <v>324100</v>
      </c>
      <c r="E66" s="68">
        <f t="shared" si="4"/>
        <v>427203</v>
      </c>
      <c r="F66" s="68">
        <v>0</v>
      </c>
      <c r="G66" s="68">
        <v>0</v>
      </c>
      <c r="H66" s="68">
        <v>0</v>
      </c>
      <c r="I66" s="68">
        <v>0</v>
      </c>
      <c r="J66" s="68">
        <v>0</v>
      </c>
      <c r="K66" s="68">
        <v>0</v>
      </c>
      <c r="L66" s="68">
        <v>0</v>
      </c>
      <c r="M66" s="68">
        <v>0</v>
      </c>
      <c r="N66" s="68">
        <v>0</v>
      </c>
      <c r="O66" s="68">
        <v>0</v>
      </c>
      <c r="P66" s="68">
        <v>9876.6</v>
      </c>
      <c r="Q66" s="68">
        <v>236335.12</v>
      </c>
      <c r="R66" s="88">
        <f t="shared" si="2"/>
        <v>-246211.72</v>
      </c>
    </row>
    <row r="67" spans="1:18" s="4" customFormat="1" x14ac:dyDescent="0.2">
      <c r="A67" s="46" t="s">
        <v>201</v>
      </c>
      <c r="B67" s="25" t="s">
        <v>202</v>
      </c>
      <c r="C67" s="68">
        <v>0</v>
      </c>
      <c r="D67" s="68">
        <v>20000</v>
      </c>
      <c r="E67" s="68">
        <f t="shared" si="4"/>
        <v>20000</v>
      </c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>
        <v>9742.08</v>
      </c>
      <c r="Q67" s="68">
        <v>1321.6</v>
      </c>
      <c r="R67" s="88">
        <f t="shared" si="2"/>
        <v>-11063.68</v>
      </c>
    </row>
    <row r="68" spans="1:18" x14ac:dyDescent="0.2">
      <c r="A68" s="46" t="s">
        <v>205</v>
      </c>
      <c r="B68" s="25" t="s">
        <v>206</v>
      </c>
      <c r="C68" s="68">
        <v>700000</v>
      </c>
      <c r="D68" s="68">
        <v>-445542.71</v>
      </c>
      <c r="E68" s="68">
        <f t="shared" si="4"/>
        <v>254457.28999999998</v>
      </c>
      <c r="F68" s="68">
        <v>0</v>
      </c>
      <c r="G68" s="68">
        <v>0</v>
      </c>
      <c r="H68" s="68">
        <v>0</v>
      </c>
      <c r="I68" s="68">
        <v>0</v>
      </c>
      <c r="J68" s="68">
        <v>0</v>
      </c>
      <c r="K68" s="68">
        <v>0</v>
      </c>
      <c r="L68" s="68">
        <v>0</v>
      </c>
      <c r="M68" s="68">
        <v>0</v>
      </c>
      <c r="N68" s="68">
        <v>0</v>
      </c>
      <c r="O68" s="68">
        <v>0</v>
      </c>
      <c r="P68" s="68">
        <v>0</v>
      </c>
      <c r="Q68" s="68">
        <v>0</v>
      </c>
      <c r="R68" s="88">
        <f t="shared" si="2"/>
        <v>0</v>
      </c>
    </row>
    <row r="69" spans="1:18" x14ac:dyDescent="0.2">
      <c r="A69" s="46" t="s">
        <v>208</v>
      </c>
      <c r="B69" s="25" t="s">
        <v>207</v>
      </c>
      <c r="C69" s="68">
        <v>1631103</v>
      </c>
      <c r="D69" s="68">
        <v>724000</v>
      </c>
      <c r="E69" s="68">
        <f t="shared" si="4"/>
        <v>2355103</v>
      </c>
      <c r="F69" s="68">
        <v>0</v>
      </c>
      <c r="G69" s="68">
        <v>0</v>
      </c>
      <c r="H69" s="68">
        <v>0</v>
      </c>
      <c r="I69" s="68">
        <v>0</v>
      </c>
      <c r="J69" s="68">
        <v>0</v>
      </c>
      <c r="K69" s="68">
        <v>120881.56</v>
      </c>
      <c r="L69" s="68">
        <v>0</v>
      </c>
      <c r="M69" s="68">
        <v>0</v>
      </c>
      <c r="N69" s="68">
        <v>937708.39</v>
      </c>
      <c r="O69" s="68">
        <v>0</v>
      </c>
      <c r="P69" s="68">
        <v>976907.84</v>
      </c>
      <c r="Q69" s="68">
        <v>178770</v>
      </c>
      <c r="R69" s="88">
        <f t="shared" si="2"/>
        <v>-2214267.79</v>
      </c>
    </row>
    <row r="70" spans="1:18" x14ac:dyDescent="0.2">
      <c r="A70" s="46" t="s">
        <v>212</v>
      </c>
      <c r="B70" s="25" t="s">
        <v>211</v>
      </c>
      <c r="C70" s="68">
        <v>1800000</v>
      </c>
      <c r="D70" s="68">
        <v>573000</v>
      </c>
      <c r="E70" s="68">
        <f t="shared" si="4"/>
        <v>2373000</v>
      </c>
      <c r="F70" s="68">
        <v>0</v>
      </c>
      <c r="G70" s="68">
        <v>0</v>
      </c>
      <c r="H70" s="68">
        <v>0</v>
      </c>
      <c r="I70" s="68">
        <v>1334236.81</v>
      </c>
      <c r="J70" s="68">
        <v>0</v>
      </c>
      <c r="K70" s="68">
        <v>0</v>
      </c>
      <c r="L70" s="68">
        <v>0</v>
      </c>
      <c r="M70" s="68">
        <v>0</v>
      </c>
      <c r="N70" s="68">
        <v>0</v>
      </c>
      <c r="O70" s="68">
        <v>0</v>
      </c>
      <c r="P70" s="68">
        <v>0</v>
      </c>
      <c r="Q70" s="68">
        <v>0</v>
      </c>
      <c r="R70" s="88">
        <f t="shared" si="2"/>
        <v>-1334236.81</v>
      </c>
    </row>
    <row r="71" spans="1:18" x14ac:dyDescent="0.2">
      <c r="A71" s="46" t="s">
        <v>217</v>
      </c>
      <c r="B71" s="25" t="s">
        <v>218</v>
      </c>
      <c r="C71" s="68">
        <v>0</v>
      </c>
      <c r="D71" s="68">
        <v>270000</v>
      </c>
      <c r="E71" s="68">
        <f t="shared" si="4"/>
        <v>270000</v>
      </c>
      <c r="F71" s="68"/>
      <c r="G71" s="68"/>
      <c r="H71" s="68"/>
      <c r="I71" s="68"/>
      <c r="J71" s="68"/>
      <c r="K71" s="68"/>
      <c r="L71" s="68">
        <v>0</v>
      </c>
      <c r="M71" s="68"/>
      <c r="N71" s="68">
        <v>0</v>
      </c>
      <c r="O71" s="68">
        <v>0</v>
      </c>
      <c r="P71" s="68">
        <v>0</v>
      </c>
      <c r="Q71" s="68">
        <v>276299.98</v>
      </c>
      <c r="R71" s="88">
        <f t="shared" si="2"/>
        <v>-276299.98</v>
      </c>
    </row>
    <row r="72" spans="1:18" s="4" customFormat="1" x14ac:dyDescent="0.2">
      <c r="A72" s="46" t="s">
        <v>230</v>
      </c>
      <c r="B72" s="25" t="s">
        <v>229</v>
      </c>
      <c r="C72" s="68">
        <v>10000000</v>
      </c>
      <c r="D72" s="68">
        <v>-229000</v>
      </c>
      <c r="E72" s="68">
        <f t="shared" si="4"/>
        <v>9771000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68">
        <v>0</v>
      </c>
      <c r="M72" s="68">
        <v>0</v>
      </c>
      <c r="N72" s="68">
        <v>0</v>
      </c>
      <c r="O72" s="68">
        <v>0</v>
      </c>
      <c r="P72" s="68">
        <v>0</v>
      </c>
      <c r="Q72" s="68">
        <v>6744384</v>
      </c>
      <c r="R72" s="88">
        <f t="shared" si="2"/>
        <v>-6744384</v>
      </c>
    </row>
    <row r="73" spans="1:18" x14ac:dyDescent="0.2">
      <c r="A73" s="46" t="s">
        <v>240</v>
      </c>
      <c r="B73" s="25" t="s">
        <v>241</v>
      </c>
      <c r="C73" s="68">
        <v>1000000</v>
      </c>
      <c r="D73" s="68">
        <v>500000</v>
      </c>
      <c r="E73" s="68">
        <f t="shared" si="4"/>
        <v>1500000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68">
        <v>0</v>
      </c>
      <c r="M73" s="68">
        <v>0</v>
      </c>
      <c r="N73" s="68">
        <v>0</v>
      </c>
      <c r="O73" s="68">
        <v>0</v>
      </c>
      <c r="P73" s="68">
        <v>0</v>
      </c>
      <c r="Q73" s="68">
        <v>1393768.8</v>
      </c>
      <c r="R73" s="88">
        <f t="shared" si="2"/>
        <v>-1393768.8</v>
      </c>
    </row>
    <row r="74" spans="1:18" s="4" customFormat="1" x14ac:dyDescent="0.2">
      <c r="A74" s="44" t="s">
        <v>309</v>
      </c>
      <c r="B74" s="45" t="s">
        <v>11</v>
      </c>
      <c r="C74" s="67">
        <f>+SUM(C75:C220)</f>
        <v>3605218413</v>
      </c>
      <c r="D74" s="67">
        <f>+ SUM(D75:D220)</f>
        <v>-38640420.001000002</v>
      </c>
      <c r="E74" s="67">
        <f>+SUM(E75:E220)</f>
        <v>3566577992.999001</v>
      </c>
      <c r="F74" s="67">
        <f>+SUM(F75:F220)</f>
        <v>218905118.24999997</v>
      </c>
      <c r="G74" s="67">
        <v>225065403.03999999</v>
      </c>
      <c r="H74" s="67">
        <f>+SUM(H75:H220)</f>
        <v>247332235.28</v>
      </c>
      <c r="I74" s="67">
        <v>316027597.80000001</v>
      </c>
      <c r="J74" s="67">
        <f>+SUM(J75:J220)</f>
        <v>230425381.34999999</v>
      </c>
      <c r="K74" s="67">
        <f>+SUM(K75:K220)</f>
        <v>274628503.02999991</v>
      </c>
      <c r="L74" s="67">
        <f>+SUM(L75:L220)</f>
        <v>268364435.23000002</v>
      </c>
      <c r="M74" s="67">
        <v>247728904.06</v>
      </c>
      <c r="N74" s="67">
        <v>250052140.40000001</v>
      </c>
      <c r="O74" s="67">
        <v>325924220.39999998</v>
      </c>
      <c r="P74" s="67">
        <v>428052811.29000002</v>
      </c>
      <c r="Q74" s="67">
        <v>596252504.92999995</v>
      </c>
      <c r="R74" s="87">
        <f t="shared" si="2"/>
        <v>-2696284547.9999995</v>
      </c>
    </row>
    <row r="75" spans="1:18" x14ac:dyDescent="0.2">
      <c r="A75" s="46" t="s">
        <v>12</v>
      </c>
      <c r="B75" s="25" t="s">
        <v>13</v>
      </c>
      <c r="C75" s="68">
        <v>1021102270</v>
      </c>
      <c r="D75" s="68">
        <v>-1084670</v>
      </c>
      <c r="E75" s="68">
        <f>+C75+D75</f>
        <v>1020017600</v>
      </c>
      <c r="F75" s="68">
        <v>84156872.200000003</v>
      </c>
      <c r="G75" s="68">
        <v>83151222.620000005</v>
      </c>
      <c r="H75" s="68">
        <v>82980042.200000003</v>
      </c>
      <c r="I75" s="68">
        <v>83702441.450000003</v>
      </c>
      <c r="J75" s="68">
        <v>83634339.859999999</v>
      </c>
      <c r="K75" s="68">
        <v>83318266.790000007</v>
      </c>
      <c r="L75" s="68">
        <v>84229591.180000007</v>
      </c>
      <c r="M75" s="68">
        <v>83697822.450000003</v>
      </c>
      <c r="N75" s="68">
        <v>83843821.530000001</v>
      </c>
      <c r="O75" s="68">
        <v>83995193.5</v>
      </c>
      <c r="P75" s="68">
        <v>84142229.959999993</v>
      </c>
      <c r="Q75" s="68">
        <v>84062782.709999993</v>
      </c>
      <c r="R75" s="88">
        <f t="shared" si="2"/>
        <v>-670640797.6500001</v>
      </c>
    </row>
    <row r="76" spans="1:18" s="4" customFormat="1" x14ac:dyDescent="0.2">
      <c r="A76" s="46" t="s">
        <v>14</v>
      </c>
      <c r="B76" s="25" t="s">
        <v>15</v>
      </c>
      <c r="C76" s="68">
        <v>132000000</v>
      </c>
      <c r="D76" s="68">
        <v>16630400</v>
      </c>
      <c r="E76" s="68">
        <f t="shared" ref="E76:E141" si="5">+C76+D76</f>
        <v>148630400</v>
      </c>
      <c r="F76" s="68">
        <v>11764200</v>
      </c>
      <c r="G76" s="68">
        <v>11173000</v>
      </c>
      <c r="H76" s="68">
        <v>11493500</v>
      </c>
      <c r="I76" s="68">
        <v>11902100</v>
      </c>
      <c r="J76" s="68">
        <v>11789100</v>
      </c>
      <c r="K76" s="68">
        <v>11816600</v>
      </c>
      <c r="L76" s="68">
        <v>11924100</v>
      </c>
      <c r="M76" s="68">
        <v>11846300</v>
      </c>
      <c r="N76" s="68">
        <v>12043800</v>
      </c>
      <c r="O76" s="68">
        <v>11986800</v>
      </c>
      <c r="P76" s="68">
        <v>12223800</v>
      </c>
      <c r="Q76" s="68">
        <v>10507433.33</v>
      </c>
      <c r="R76" s="88">
        <f t="shared" si="2"/>
        <v>-93955333.329999998</v>
      </c>
    </row>
    <row r="77" spans="1:18" x14ac:dyDescent="0.2">
      <c r="A77" s="46" t="s">
        <v>16</v>
      </c>
      <c r="B77" s="25" t="s">
        <v>17</v>
      </c>
      <c r="C77" s="68">
        <v>893725730</v>
      </c>
      <c r="D77" s="68">
        <v>-5725730</v>
      </c>
      <c r="E77" s="68">
        <f t="shared" si="5"/>
        <v>888000000</v>
      </c>
      <c r="F77" s="68">
        <v>73838955</v>
      </c>
      <c r="G77" s="68">
        <v>73232955</v>
      </c>
      <c r="H77" s="68">
        <v>73569454.989999995</v>
      </c>
      <c r="I77" s="68">
        <v>73683955</v>
      </c>
      <c r="J77" s="68">
        <v>73913955</v>
      </c>
      <c r="K77" s="68">
        <v>73843977.5</v>
      </c>
      <c r="L77" s="68">
        <v>73787910.840000004</v>
      </c>
      <c r="M77" s="68">
        <v>73813877.5</v>
      </c>
      <c r="N77" s="68">
        <v>74317210.829999998</v>
      </c>
      <c r="O77" s="68">
        <v>74574877.5</v>
      </c>
      <c r="P77" s="68">
        <v>74574177.5</v>
      </c>
      <c r="Q77" s="68">
        <v>81862577.5</v>
      </c>
      <c r="R77" s="88">
        <f t="shared" si="2"/>
        <v>-600197064.18000007</v>
      </c>
    </row>
    <row r="78" spans="1:18" s="4" customFormat="1" x14ac:dyDescent="0.2">
      <c r="A78" s="46" t="s">
        <v>18</v>
      </c>
      <c r="B78" s="25" t="s">
        <v>19</v>
      </c>
      <c r="C78" s="68">
        <v>172122383</v>
      </c>
      <c r="D78" s="68">
        <v>0</v>
      </c>
      <c r="E78" s="68">
        <f t="shared" si="5"/>
        <v>172122383</v>
      </c>
      <c r="F78" s="68">
        <v>0</v>
      </c>
      <c r="G78" s="68">
        <v>0</v>
      </c>
      <c r="H78" s="68">
        <v>26666.67</v>
      </c>
      <c r="I78" s="68">
        <v>0</v>
      </c>
      <c r="J78" s="68">
        <v>0</v>
      </c>
      <c r="K78" s="68">
        <v>0</v>
      </c>
      <c r="L78" s="68">
        <v>0</v>
      </c>
      <c r="M78" s="68">
        <v>0</v>
      </c>
      <c r="N78" s="68">
        <v>0</v>
      </c>
      <c r="O78" s="68">
        <v>0</v>
      </c>
      <c r="P78" s="68">
        <v>163178732.46000001</v>
      </c>
      <c r="Q78" s="68">
        <v>0</v>
      </c>
      <c r="R78" s="88">
        <f t="shared" ref="R78:R142" si="6">+H78-I78-J78-K78-L78-M78-N78-O78-P78-Q78-G78+F78</f>
        <v>-163152065.79000002</v>
      </c>
    </row>
    <row r="79" spans="1:18" x14ac:dyDescent="0.2">
      <c r="A79" s="46" t="s">
        <v>270</v>
      </c>
      <c r="B79" s="25" t="s">
        <v>20</v>
      </c>
      <c r="C79" s="68">
        <v>1000000</v>
      </c>
      <c r="D79" s="68">
        <v>0</v>
      </c>
      <c r="E79" s="68">
        <f t="shared" si="5"/>
        <v>1000000</v>
      </c>
      <c r="F79" s="68">
        <v>0</v>
      </c>
      <c r="G79" s="68">
        <v>0</v>
      </c>
      <c r="H79" s="68">
        <v>0</v>
      </c>
      <c r="I79" s="68">
        <v>546146.74</v>
      </c>
      <c r="J79" s="68">
        <v>0</v>
      </c>
      <c r="K79" s="68">
        <v>0</v>
      </c>
      <c r="L79" s="68">
        <v>0</v>
      </c>
      <c r="M79" s="68">
        <v>0</v>
      </c>
      <c r="N79" s="68">
        <v>0</v>
      </c>
      <c r="O79" s="68">
        <v>0</v>
      </c>
      <c r="P79" s="68">
        <v>0</v>
      </c>
      <c r="Q79" s="68">
        <v>0</v>
      </c>
      <c r="R79" s="88">
        <f t="shared" si="6"/>
        <v>-546146.74</v>
      </c>
    </row>
    <row r="80" spans="1:18" s="4" customFormat="1" x14ac:dyDescent="0.2">
      <c r="A80" s="46" t="s">
        <v>21</v>
      </c>
      <c r="B80" s="25" t="s">
        <v>22</v>
      </c>
      <c r="C80" s="68">
        <v>11000000</v>
      </c>
      <c r="D80" s="68">
        <v>0</v>
      </c>
      <c r="E80" s="68">
        <f t="shared" si="5"/>
        <v>11000000</v>
      </c>
      <c r="F80" s="68">
        <v>0</v>
      </c>
      <c r="G80" s="68">
        <v>150000</v>
      </c>
      <c r="H80" s="68">
        <v>1674984</v>
      </c>
      <c r="I80" s="68">
        <v>1167600</v>
      </c>
      <c r="J80" s="68">
        <v>1441910</v>
      </c>
      <c r="K80" s="68">
        <v>1741400</v>
      </c>
      <c r="L80" s="68">
        <v>80000</v>
      </c>
      <c r="M80" s="68">
        <v>0</v>
      </c>
      <c r="N80" s="68">
        <v>466300</v>
      </c>
      <c r="O80" s="68">
        <v>185500</v>
      </c>
      <c r="P80" s="68">
        <v>0</v>
      </c>
      <c r="Q80" s="68">
        <v>2721713.87</v>
      </c>
      <c r="R80" s="88">
        <f t="shared" si="6"/>
        <v>-6279439.8700000001</v>
      </c>
    </row>
    <row r="81" spans="1:18" x14ac:dyDescent="0.2">
      <c r="A81" s="46" t="s">
        <v>23</v>
      </c>
      <c r="B81" s="25" t="s">
        <v>24</v>
      </c>
      <c r="C81" s="68">
        <v>14000000</v>
      </c>
      <c r="D81" s="68">
        <v>-2000000</v>
      </c>
      <c r="E81" s="68">
        <f t="shared" si="5"/>
        <v>12000000</v>
      </c>
      <c r="F81" s="68">
        <v>0</v>
      </c>
      <c r="G81" s="68">
        <v>115420.17</v>
      </c>
      <c r="H81" s="68">
        <v>3101900.84</v>
      </c>
      <c r="I81" s="68">
        <v>852707.43</v>
      </c>
      <c r="J81" s="68">
        <v>1370581.46</v>
      </c>
      <c r="K81" s="68">
        <v>1600811.48</v>
      </c>
      <c r="L81" s="68">
        <v>78449.47</v>
      </c>
      <c r="M81" s="68">
        <v>0</v>
      </c>
      <c r="N81" s="68">
        <v>1485791.39</v>
      </c>
      <c r="O81" s="68">
        <v>1223585.33</v>
      </c>
      <c r="P81" s="68">
        <v>35994.46</v>
      </c>
      <c r="Q81" s="68">
        <v>1905849.59</v>
      </c>
      <c r="R81" s="88">
        <f t="shared" si="6"/>
        <v>-5567289.9400000004</v>
      </c>
    </row>
    <row r="82" spans="1:18" s="4" customFormat="1" x14ac:dyDescent="0.2">
      <c r="A82" s="46" t="s">
        <v>25</v>
      </c>
      <c r="B82" s="25" t="s">
        <v>26</v>
      </c>
      <c r="C82" s="68">
        <v>20000000</v>
      </c>
      <c r="D82" s="68">
        <v>0</v>
      </c>
      <c r="E82" s="68">
        <f t="shared" si="5"/>
        <v>20000000</v>
      </c>
      <c r="F82" s="68">
        <v>448969.16</v>
      </c>
      <c r="G82" s="68">
        <v>1101855.8799999999</v>
      </c>
      <c r="H82" s="68">
        <v>782066.27</v>
      </c>
      <c r="I82" s="68">
        <v>1004110.7</v>
      </c>
      <c r="J82" s="68">
        <v>1098186.2</v>
      </c>
      <c r="K82" s="68">
        <v>1297614.7</v>
      </c>
      <c r="L82" s="68">
        <v>1475945.85</v>
      </c>
      <c r="M82" s="68">
        <v>100974.36</v>
      </c>
      <c r="N82" s="68">
        <v>1179995.56</v>
      </c>
      <c r="O82" s="68">
        <v>1318871.29</v>
      </c>
      <c r="P82" s="68">
        <v>985341.52</v>
      </c>
      <c r="Q82" s="68">
        <v>4581518.03</v>
      </c>
      <c r="R82" s="88">
        <f t="shared" si="6"/>
        <v>-12913378.66</v>
      </c>
    </row>
    <row r="83" spans="1:18" x14ac:dyDescent="0.2">
      <c r="A83" s="46" t="s">
        <v>27</v>
      </c>
      <c r="B83" s="25" t="s">
        <v>28</v>
      </c>
      <c r="C83" s="68">
        <v>1000000</v>
      </c>
      <c r="D83" s="68">
        <v>0</v>
      </c>
      <c r="E83" s="68">
        <f t="shared" si="5"/>
        <v>1000000</v>
      </c>
      <c r="F83" s="68">
        <v>70000</v>
      </c>
      <c r="G83" s="68">
        <v>70000</v>
      </c>
      <c r="H83" s="68">
        <v>70000</v>
      </c>
      <c r="I83" s="68">
        <v>70000</v>
      </c>
      <c r="J83" s="68">
        <v>70000</v>
      </c>
      <c r="K83" s="68">
        <v>70000</v>
      </c>
      <c r="L83" s="68">
        <v>70000</v>
      </c>
      <c r="M83" s="68">
        <v>70000</v>
      </c>
      <c r="N83" s="68">
        <v>70000</v>
      </c>
      <c r="O83" s="68">
        <v>70000</v>
      </c>
      <c r="P83" s="68">
        <v>70000</v>
      </c>
      <c r="Q83" s="68">
        <v>70000</v>
      </c>
      <c r="R83" s="88">
        <f t="shared" si="6"/>
        <v>-560000</v>
      </c>
    </row>
    <row r="84" spans="1:18" s="4" customFormat="1" x14ac:dyDescent="0.2">
      <c r="A84" s="46" t="s">
        <v>29</v>
      </c>
      <c r="B84" s="25" t="s">
        <v>30</v>
      </c>
      <c r="C84" s="68">
        <v>78000000</v>
      </c>
      <c r="D84" s="68">
        <v>0</v>
      </c>
      <c r="E84" s="68">
        <f t="shared" si="5"/>
        <v>78000000</v>
      </c>
      <c r="F84" s="68">
        <v>5718730</v>
      </c>
      <c r="G84" s="68">
        <v>5708730</v>
      </c>
      <c r="H84" s="68">
        <v>5716730</v>
      </c>
      <c r="I84" s="68">
        <v>5673730</v>
      </c>
      <c r="J84" s="68">
        <v>5697730</v>
      </c>
      <c r="K84" s="68">
        <v>5679730</v>
      </c>
      <c r="L84" s="68">
        <v>5754730</v>
      </c>
      <c r="M84" s="68">
        <v>5860380</v>
      </c>
      <c r="N84" s="68">
        <v>6210380</v>
      </c>
      <c r="O84" s="68">
        <v>6185380</v>
      </c>
      <c r="P84" s="68">
        <v>6163380</v>
      </c>
      <c r="Q84" s="68">
        <v>6207380</v>
      </c>
      <c r="R84" s="88">
        <f t="shared" si="6"/>
        <v>-47706090</v>
      </c>
    </row>
    <row r="85" spans="1:18" s="4" customFormat="1" x14ac:dyDescent="0.2">
      <c r="A85" s="46" t="s">
        <v>31</v>
      </c>
      <c r="B85" s="25" t="s">
        <v>32</v>
      </c>
      <c r="C85" s="68">
        <v>85569000</v>
      </c>
      <c r="D85" s="68">
        <v>-5272891.97</v>
      </c>
      <c r="E85" s="68">
        <f t="shared" si="5"/>
        <v>80296108.030000001</v>
      </c>
      <c r="F85" s="68">
        <v>0</v>
      </c>
      <c r="G85" s="68">
        <v>0</v>
      </c>
      <c r="H85" s="68">
        <v>0</v>
      </c>
      <c r="I85" s="68">
        <v>78673875.030000001</v>
      </c>
      <c r="J85" s="68">
        <v>69073.89</v>
      </c>
      <c r="K85" s="68">
        <v>0</v>
      </c>
      <c r="L85" s="68">
        <v>591583.32999999996</v>
      </c>
      <c r="M85" s="68">
        <v>24587.5</v>
      </c>
      <c r="N85" s="68">
        <v>0</v>
      </c>
      <c r="O85" s="68">
        <v>0</v>
      </c>
      <c r="P85" s="68">
        <v>0</v>
      </c>
      <c r="Q85" s="68">
        <v>-10000</v>
      </c>
      <c r="R85" s="88">
        <f t="shared" si="6"/>
        <v>-79349119.75</v>
      </c>
    </row>
    <row r="86" spans="1:18" x14ac:dyDescent="0.2">
      <c r="A86" s="46" t="s">
        <v>33</v>
      </c>
      <c r="B86" s="25" t="s">
        <v>34</v>
      </c>
      <c r="C86" s="68">
        <v>85569000</v>
      </c>
      <c r="D86" s="68">
        <v>8137250</v>
      </c>
      <c r="E86" s="68">
        <f t="shared" si="5"/>
        <v>93706250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>
        <v>50250</v>
      </c>
      <c r="L86" s="68">
        <v>0</v>
      </c>
      <c r="M86" s="68">
        <v>56000</v>
      </c>
      <c r="N86" s="68">
        <v>0</v>
      </c>
      <c r="O86" s="68">
        <v>87753163.25</v>
      </c>
      <c r="P86" s="68">
        <v>5301341.13</v>
      </c>
      <c r="Q86" s="68">
        <v>0</v>
      </c>
      <c r="R86" s="88">
        <f t="shared" si="6"/>
        <v>-93160754.379999995</v>
      </c>
    </row>
    <row r="87" spans="1:18" s="46" customFormat="1" x14ac:dyDescent="0.2">
      <c r="A87" s="46" t="s">
        <v>413</v>
      </c>
      <c r="B87" s="25" t="s">
        <v>414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>
        <v>80337427.640000001</v>
      </c>
      <c r="R87" s="93"/>
    </row>
    <row r="88" spans="1:18" x14ac:dyDescent="0.2">
      <c r="A88" s="46" t="s">
        <v>303</v>
      </c>
      <c r="B88" s="25" t="s">
        <v>304</v>
      </c>
      <c r="C88" s="68">
        <v>0</v>
      </c>
      <c r="D88" s="68">
        <v>0</v>
      </c>
      <c r="E88" s="68">
        <f t="shared" si="5"/>
        <v>0</v>
      </c>
      <c r="F88" s="68">
        <v>0</v>
      </c>
      <c r="G88" s="68">
        <v>0</v>
      </c>
      <c r="H88" s="68">
        <v>0</v>
      </c>
      <c r="I88" s="68">
        <v>0</v>
      </c>
      <c r="J88" s="68">
        <v>0</v>
      </c>
      <c r="K88" s="68">
        <v>0</v>
      </c>
      <c r="L88" s="68">
        <v>0</v>
      </c>
      <c r="M88" s="68">
        <v>0</v>
      </c>
      <c r="N88" s="68">
        <v>0</v>
      </c>
      <c r="O88" s="68">
        <v>0</v>
      </c>
      <c r="P88" s="68">
        <v>0</v>
      </c>
      <c r="Q88" s="68">
        <v>0</v>
      </c>
      <c r="R88" s="88">
        <f t="shared" si="6"/>
        <v>0</v>
      </c>
    </row>
    <row r="89" spans="1:18" s="4" customFormat="1" x14ac:dyDescent="0.2">
      <c r="A89" s="46" t="s">
        <v>271</v>
      </c>
      <c r="B89" s="25" t="s">
        <v>280</v>
      </c>
      <c r="C89" s="68">
        <v>15380000</v>
      </c>
      <c r="D89" s="68">
        <v>-11074358.029999999</v>
      </c>
      <c r="E89" s="68">
        <f t="shared" si="5"/>
        <v>4305641.9700000007</v>
      </c>
      <c r="F89" s="68">
        <v>0</v>
      </c>
      <c r="G89" s="68">
        <v>0</v>
      </c>
      <c r="H89" s="68">
        <v>0</v>
      </c>
      <c r="I89" s="68">
        <v>0</v>
      </c>
      <c r="J89" s="68">
        <v>0</v>
      </c>
      <c r="K89" s="68">
        <v>0</v>
      </c>
      <c r="L89" s="68">
        <v>0</v>
      </c>
      <c r="M89" s="68">
        <v>0</v>
      </c>
      <c r="N89" s="68">
        <v>0</v>
      </c>
      <c r="O89" s="68">
        <v>0</v>
      </c>
      <c r="P89" s="68">
        <v>0</v>
      </c>
      <c r="Q89" s="68">
        <v>0</v>
      </c>
      <c r="R89" s="88">
        <f t="shared" si="6"/>
        <v>0</v>
      </c>
    </row>
    <row r="90" spans="1:18" x14ac:dyDescent="0.2">
      <c r="A90" s="46" t="s">
        <v>36</v>
      </c>
      <c r="B90" s="25" t="s">
        <v>35</v>
      </c>
      <c r="C90" s="68">
        <v>135761305</v>
      </c>
      <c r="D90" s="68">
        <v>0</v>
      </c>
      <c r="E90" s="68">
        <f t="shared" si="5"/>
        <v>135761305</v>
      </c>
      <c r="F90" s="68">
        <v>11181755.1</v>
      </c>
      <c r="G90" s="68">
        <v>11067489.17</v>
      </c>
      <c r="H90" s="68">
        <v>11079210.310000001</v>
      </c>
      <c r="I90" s="68">
        <v>11151639.1</v>
      </c>
      <c r="J90" s="68">
        <v>11163117.710000001</v>
      </c>
      <c r="K90" s="68">
        <v>11135746.74</v>
      </c>
      <c r="L90" s="68">
        <v>11196384.470000001</v>
      </c>
      <c r="M90" s="68">
        <v>11160523.130000001</v>
      </c>
      <c r="N90" s="68">
        <v>11206560.75</v>
      </c>
      <c r="O90" s="68">
        <v>11235561.59</v>
      </c>
      <c r="P90" s="68">
        <v>11245936.880000001</v>
      </c>
      <c r="Q90" s="68">
        <v>11757051.630000001</v>
      </c>
      <c r="R90" s="88">
        <f t="shared" si="6"/>
        <v>-90059045.760000005</v>
      </c>
    </row>
    <row r="91" spans="1:18" s="4" customFormat="1" x14ac:dyDescent="0.2">
      <c r="A91" s="46" t="s">
        <v>38</v>
      </c>
      <c r="B91" s="25" t="s">
        <v>37</v>
      </c>
      <c r="C91" s="68">
        <v>135952788</v>
      </c>
      <c r="D91" s="68">
        <v>0</v>
      </c>
      <c r="E91" s="68">
        <f t="shared" si="5"/>
        <v>135952788</v>
      </c>
      <c r="F91" s="68">
        <v>11217702.939999999</v>
      </c>
      <c r="G91" s="68">
        <v>11103275.82</v>
      </c>
      <c r="H91" s="68">
        <v>11115013.539999999</v>
      </c>
      <c r="I91" s="68">
        <v>11174433.369999999</v>
      </c>
      <c r="J91" s="68">
        <v>11185928.17</v>
      </c>
      <c r="K91" s="68">
        <v>11158518.58</v>
      </c>
      <c r="L91" s="68">
        <v>11219241.890000001</v>
      </c>
      <c r="M91" s="68">
        <v>11183329.939999999</v>
      </c>
      <c r="N91" s="68">
        <v>11229432.550000001</v>
      </c>
      <c r="O91" s="68">
        <v>11258474.33</v>
      </c>
      <c r="P91" s="68">
        <v>11268864.17</v>
      </c>
      <c r="Q91" s="68">
        <v>11780699.82</v>
      </c>
      <c r="R91" s="88">
        <f t="shared" si="6"/>
        <v>-90229482.159999996</v>
      </c>
    </row>
    <row r="92" spans="1:18" x14ac:dyDescent="0.2">
      <c r="A92" s="46" t="s">
        <v>40</v>
      </c>
      <c r="B92" s="25" t="s">
        <v>39</v>
      </c>
      <c r="C92" s="68">
        <v>21063108</v>
      </c>
      <c r="D92" s="68">
        <v>0</v>
      </c>
      <c r="E92" s="68">
        <f t="shared" si="5"/>
        <v>21063108</v>
      </c>
      <c r="F92" s="68">
        <v>1677107.15</v>
      </c>
      <c r="G92" s="68">
        <v>1657895.99</v>
      </c>
      <c r="H92" s="68">
        <v>1660048.74</v>
      </c>
      <c r="I92" s="68">
        <v>1680887.29</v>
      </c>
      <c r="J92" s="68">
        <v>1682558.18</v>
      </c>
      <c r="K92" s="68">
        <v>1678750.56</v>
      </c>
      <c r="L92" s="68">
        <v>1688158.4</v>
      </c>
      <c r="M92" s="68">
        <v>1682795.89</v>
      </c>
      <c r="N92" s="68">
        <v>1689608.55</v>
      </c>
      <c r="O92" s="68">
        <v>1693906.7</v>
      </c>
      <c r="P92" s="68">
        <v>1695406.36</v>
      </c>
      <c r="Q92" s="68">
        <v>1773403.53</v>
      </c>
      <c r="R92" s="88">
        <f t="shared" si="6"/>
        <v>-13586215.559999997</v>
      </c>
    </row>
    <row r="93" spans="1:18" s="4" customFormat="1" x14ac:dyDescent="0.2">
      <c r="A93" s="46" t="s">
        <v>42</v>
      </c>
      <c r="B93" s="25" t="s">
        <v>41</v>
      </c>
      <c r="C93" s="68">
        <v>96846513</v>
      </c>
      <c r="D93" s="68">
        <v>-11866000</v>
      </c>
      <c r="E93" s="68">
        <f t="shared" si="5"/>
        <v>84980513</v>
      </c>
      <c r="F93" s="68">
        <v>6451863.5700000003</v>
      </c>
      <c r="G93" s="68">
        <v>6645088.79</v>
      </c>
      <c r="H93" s="68">
        <v>6331582.0800000001</v>
      </c>
      <c r="I93" s="68">
        <v>6386126.0599999996</v>
      </c>
      <c r="J93" s="68">
        <v>6015174.04</v>
      </c>
      <c r="K93" s="68">
        <v>6273741.5599999996</v>
      </c>
      <c r="L93" s="68">
        <v>6267804.5999999996</v>
      </c>
      <c r="M93" s="68">
        <v>6282832.2800000003</v>
      </c>
      <c r="N93" s="68">
        <v>7191416.4100000001</v>
      </c>
      <c r="O93" s="68">
        <v>4803748.6500000004</v>
      </c>
      <c r="P93" s="68">
        <v>1869152.51</v>
      </c>
      <c r="Q93" s="68">
        <v>13702530.130000001</v>
      </c>
      <c r="R93" s="88">
        <f t="shared" si="6"/>
        <v>-52654169.380000003</v>
      </c>
    </row>
    <row r="94" spans="1:18" x14ac:dyDescent="0.2">
      <c r="A94" s="46" t="s">
        <v>44</v>
      </c>
      <c r="B94" s="25" t="s">
        <v>43</v>
      </c>
      <c r="C94" s="68">
        <v>61881437</v>
      </c>
      <c r="D94" s="68">
        <v>-11438020</v>
      </c>
      <c r="E94" s="68">
        <f t="shared" si="5"/>
        <v>50443417</v>
      </c>
      <c r="F94" s="68">
        <v>3172656.9</v>
      </c>
      <c r="G94" s="68">
        <v>3444660.03</v>
      </c>
      <c r="H94" s="68">
        <v>2551792.88</v>
      </c>
      <c r="I94" s="68">
        <v>2913430.75</v>
      </c>
      <c r="J94" s="68">
        <v>2212313</v>
      </c>
      <c r="K94" s="68">
        <v>3817582.2</v>
      </c>
      <c r="L94" s="68">
        <v>2096525.9</v>
      </c>
      <c r="M94" s="68">
        <v>2285704.7200000002</v>
      </c>
      <c r="N94" s="68">
        <v>2590983.9</v>
      </c>
      <c r="O94" s="68">
        <v>2279657.19</v>
      </c>
      <c r="P94" s="68">
        <v>4270829.5199999996</v>
      </c>
      <c r="Q94" s="68">
        <v>6252318</v>
      </c>
      <c r="R94" s="88">
        <f t="shared" si="6"/>
        <v>-26439555.430000003</v>
      </c>
    </row>
    <row r="95" spans="1:18" s="4" customFormat="1" x14ac:dyDescent="0.2">
      <c r="A95" s="46" t="s">
        <v>45</v>
      </c>
      <c r="B95" s="25" t="s">
        <v>46</v>
      </c>
      <c r="C95" s="68">
        <v>62112774</v>
      </c>
      <c r="D95" s="68">
        <v>-13230566.57</v>
      </c>
      <c r="E95" s="68">
        <f t="shared" si="5"/>
        <v>48882207.43</v>
      </c>
      <c r="F95" s="68">
        <v>3153731.1</v>
      </c>
      <c r="G95" s="68">
        <v>2959596.66</v>
      </c>
      <c r="H95" s="68">
        <v>2855461.26</v>
      </c>
      <c r="I95" s="68">
        <v>3001269.76</v>
      </c>
      <c r="J95" s="68">
        <v>3004129.79</v>
      </c>
      <c r="K95" s="68">
        <v>3819280.54</v>
      </c>
      <c r="L95" s="68">
        <v>3689574.94</v>
      </c>
      <c r="M95" s="68">
        <v>3268498.55</v>
      </c>
      <c r="N95" s="68">
        <v>4479475.6500000004</v>
      </c>
      <c r="O95" s="68">
        <v>4093241.44</v>
      </c>
      <c r="P95" s="68">
        <v>3250188.81</v>
      </c>
      <c r="Q95" s="68">
        <v>3847949.94</v>
      </c>
      <c r="R95" s="88">
        <f t="shared" si="6"/>
        <v>-29404013.719999999</v>
      </c>
    </row>
    <row r="96" spans="1:18" s="4" customFormat="1" x14ac:dyDescent="0.2">
      <c r="A96" s="46" t="s">
        <v>48</v>
      </c>
      <c r="B96" s="25" t="s">
        <v>47</v>
      </c>
      <c r="C96" s="68">
        <v>338000</v>
      </c>
      <c r="D96" s="68">
        <v>0</v>
      </c>
      <c r="E96" s="68">
        <f t="shared" si="5"/>
        <v>338000</v>
      </c>
      <c r="F96" s="68">
        <v>0</v>
      </c>
      <c r="G96" s="68">
        <v>0</v>
      </c>
      <c r="H96" s="68">
        <v>120103</v>
      </c>
      <c r="I96" s="68">
        <v>0</v>
      </c>
      <c r="J96" s="68">
        <v>93351.4</v>
      </c>
      <c r="K96" s="68">
        <v>0</v>
      </c>
      <c r="L96" s="68">
        <v>0</v>
      </c>
      <c r="M96" s="68">
        <v>0</v>
      </c>
      <c r="N96" s="68">
        <v>0</v>
      </c>
      <c r="O96" s="68">
        <v>0</v>
      </c>
      <c r="P96" s="68">
        <v>0</v>
      </c>
      <c r="Q96" s="68">
        <v>612345.06000000006</v>
      </c>
      <c r="R96" s="88">
        <f t="shared" si="6"/>
        <v>-585593.46000000008</v>
      </c>
    </row>
    <row r="97" spans="1:18" s="4" customFormat="1" x14ac:dyDescent="0.2">
      <c r="A97" s="46" t="s">
        <v>50</v>
      </c>
      <c r="B97" s="25" t="s">
        <v>49</v>
      </c>
      <c r="C97" s="68">
        <v>338000</v>
      </c>
      <c r="D97" s="68">
        <v>0</v>
      </c>
      <c r="E97" s="68">
        <f t="shared" si="5"/>
        <v>338000</v>
      </c>
      <c r="F97" s="68">
        <v>0</v>
      </c>
      <c r="G97" s="68">
        <v>69446</v>
      </c>
      <c r="H97" s="68">
        <v>20500</v>
      </c>
      <c r="I97" s="68">
        <v>0</v>
      </c>
      <c r="J97" s="68">
        <v>0</v>
      </c>
      <c r="K97" s="68">
        <v>0</v>
      </c>
      <c r="L97" s="68">
        <v>0</v>
      </c>
      <c r="M97" s="68">
        <v>0</v>
      </c>
      <c r="N97" s="68">
        <v>0</v>
      </c>
      <c r="O97" s="68">
        <v>0</v>
      </c>
      <c r="P97" s="68">
        <v>24500</v>
      </c>
      <c r="Q97" s="68">
        <v>265211</v>
      </c>
      <c r="R97" s="88">
        <f t="shared" si="6"/>
        <v>-338657</v>
      </c>
    </row>
    <row r="98" spans="1:18" x14ac:dyDescent="0.2">
      <c r="A98" s="46" t="s">
        <v>52</v>
      </c>
      <c r="B98" s="25" t="s">
        <v>51</v>
      </c>
      <c r="C98" s="68">
        <v>10000000</v>
      </c>
      <c r="D98" s="68">
        <v>7400000</v>
      </c>
      <c r="E98" s="68">
        <f t="shared" si="5"/>
        <v>17400000</v>
      </c>
      <c r="F98" s="68">
        <v>200000</v>
      </c>
      <c r="G98" s="68">
        <v>0</v>
      </c>
      <c r="H98" s="68">
        <v>247800</v>
      </c>
      <c r="I98" s="68">
        <v>0</v>
      </c>
      <c r="J98" s="68">
        <v>0</v>
      </c>
      <c r="K98" s="68">
        <v>0</v>
      </c>
      <c r="L98" s="68">
        <v>123900</v>
      </c>
      <c r="M98" s="68">
        <v>82539.98</v>
      </c>
      <c r="N98" s="68">
        <v>3032600</v>
      </c>
      <c r="O98" s="68">
        <v>3571778.88</v>
      </c>
      <c r="P98" s="68">
        <v>2696300</v>
      </c>
      <c r="Q98" s="68">
        <v>10379842.5</v>
      </c>
      <c r="R98" s="88">
        <f t="shared" si="6"/>
        <v>-19439161.359999999</v>
      </c>
    </row>
    <row r="99" spans="1:18" s="4" customFormat="1" x14ac:dyDescent="0.2">
      <c r="A99" s="46" t="s">
        <v>53</v>
      </c>
      <c r="B99" s="25" t="s">
        <v>54</v>
      </c>
      <c r="C99" s="68">
        <v>1800000</v>
      </c>
      <c r="D99" s="68">
        <v>0</v>
      </c>
      <c r="E99" s="68">
        <f t="shared" si="5"/>
        <v>1800000</v>
      </c>
      <c r="F99" s="68">
        <v>0</v>
      </c>
      <c r="G99" s="68">
        <v>0</v>
      </c>
      <c r="H99" s="68">
        <v>111348.93</v>
      </c>
      <c r="I99" s="68">
        <v>222697.86</v>
      </c>
      <c r="J99" s="68">
        <v>0</v>
      </c>
      <c r="K99" s="68">
        <v>111348.93</v>
      </c>
      <c r="L99" s="68">
        <v>0</v>
      </c>
      <c r="M99" s="68">
        <v>0</v>
      </c>
      <c r="N99" s="68">
        <v>0</v>
      </c>
      <c r="O99" s="68">
        <v>0</v>
      </c>
      <c r="P99" s="68">
        <v>0</v>
      </c>
      <c r="Q99" s="68">
        <v>0</v>
      </c>
      <c r="R99" s="88">
        <f t="shared" si="6"/>
        <v>-222697.86</v>
      </c>
    </row>
    <row r="100" spans="1:18" s="4" customFormat="1" x14ac:dyDescent="0.2">
      <c r="A100" s="46" t="s">
        <v>56</v>
      </c>
      <c r="B100" s="25" t="s">
        <v>55</v>
      </c>
      <c r="C100" s="68">
        <v>1500000</v>
      </c>
      <c r="D100" s="68">
        <v>600000</v>
      </c>
      <c r="E100" s="68">
        <f t="shared" si="5"/>
        <v>2100000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107380</v>
      </c>
      <c r="N100" s="68">
        <v>0</v>
      </c>
      <c r="O100" s="68">
        <v>0</v>
      </c>
      <c r="P100" s="68">
        <v>0</v>
      </c>
      <c r="Q100" s="68">
        <v>1573459.2</v>
      </c>
      <c r="R100" s="88">
        <f t="shared" si="6"/>
        <v>-1680839.2</v>
      </c>
    </row>
    <row r="101" spans="1:18" s="4" customFormat="1" x14ac:dyDescent="0.2">
      <c r="A101" s="46" t="s">
        <v>58</v>
      </c>
      <c r="B101" s="25" t="s">
        <v>57</v>
      </c>
      <c r="C101" s="68">
        <v>35000000</v>
      </c>
      <c r="D101" s="68">
        <v>4039793.15</v>
      </c>
      <c r="E101" s="68">
        <f t="shared" si="5"/>
        <v>39039793.149999999</v>
      </c>
      <c r="F101" s="68">
        <v>831450</v>
      </c>
      <c r="G101" s="68">
        <v>1710150.97</v>
      </c>
      <c r="H101" s="68">
        <v>2418219.4</v>
      </c>
      <c r="I101" s="68">
        <v>1957252.67</v>
      </c>
      <c r="J101" s="68">
        <v>3255991.49</v>
      </c>
      <c r="K101" s="68">
        <v>2080057.99</v>
      </c>
      <c r="L101" s="68">
        <v>7238056.9800000004</v>
      </c>
      <c r="M101" s="68">
        <v>2420451.81</v>
      </c>
      <c r="N101" s="68">
        <v>4201479.68</v>
      </c>
      <c r="O101" s="68">
        <v>5797520.2300000004</v>
      </c>
      <c r="P101" s="68">
        <v>6290933.1299999999</v>
      </c>
      <c r="Q101" s="68">
        <v>10299548.720000001</v>
      </c>
      <c r="R101" s="88">
        <f t="shared" si="6"/>
        <v>-42001774.269999996</v>
      </c>
    </row>
    <row r="102" spans="1:18" x14ac:dyDescent="0.2">
      <c r="A102" s="46" t="s">
        <v>297</v>
      </c>
      <c r="B102" s="25" t="s">
        <v>298</v>
      </c>
      <c r="C102" s="68">
        <v>0</v>
      </c>
      <c r="D102" s="68">
        <v>3410206.85</v>
      </c>
      <c r="E102" s="68">
        <f t="shared" si="5"/>
        <v>3410206.85</v>
      </c>
      <c r="F102" s="68">
        <v>0</v>
      </c>
      <c r="G102" s="68">
        <v>377298</v>
      </c>
      <c r="H102" s="68">
        <v>574615.80000000005</v>
      </c>
      <c r="I102" s="68">
        <v>194428.79999999999</v>
      </c>
      <c r="J102" s="68">
        <v>0</v>
      </c>
      <c r="K102" s="68">
        <v>184365</v>
      </c>
      <c r="L102" s="68">
        <v>162735.25</v>
      </c>
      <c r="M102" s="68">
        <v>16729.29</v>
      </c>
      <c r="N102" s="68">
        <v>112516</v>
      </c>
      <c r="O102" s="68">
        <v>1204214.6399999999</v>
      </c>
      <c r="P102" s="68">
        <v>0</v>
      </c>
      <c r="Q102" s="68">
        <v>16021.8</v>
      </c>
      <c r="R102" s="88">
        <f t="shared" si="6"/>
        <v>-1693692.98</v>
      </c>
    </row>
    <row r="103" spans="1:18" x14ac:dyDescent="0.2">
      <c r="A103" s="46" t="s">
        <v>272</v>
      </c>
      <c r="B103" s="25" t="s">
        <v>281</v>
      </c>
      <c r="C103" s="68">
        <v>800000</v>
      </c>
      <c r="D103" s="68">
        <v>2076603.91</v>
      </c>
      <c r="E103" s="68">
        <f t="shared" si="5"/>
        <v>2876603.91</v>
      </c>
      <c r="F103" s="68">
        <v>0</v>
      </c>
      <c r="G103" s="68">
        <v>0</v>
      </c>
      <c r="H103" s="68">
        <v>117661.95</v>
      </c>
      <c r="I103" s="68">
        <v>270299</v>
      </c>
      <c r="J103" s="68">
        <v>0</v>
      </c>
      <c r="K103" s="68">
        <v>0</v>
      </c>
      <c r="L103" s="68">
        <v>90352.8</v>
      </c>
      <c r="M103" s="68">
        <v>222590.42</v>
      </c>
      <c r="N103" s="68">
        <v>0</v>
      </c>
      <c r="O103" s="68">
        <v>175699.74</v>
      </c>
      <c r="P103" s="68">
        <v>139304.37</v>
      </c>
      <c r="Q103" s="68">
        <v>240370.24</v>
      </c>
      <c r="R103" s="88">
        <f t="shared" si="6"/>
        <v>-1020954.62</v>
      </c>
    </row>
    <row r="104" spans="1:18" x14ac:dyDescent="0.2">
      <c r="A104" s="46" t="s">
        <v>273</v>
      </c>
      <c r="B104" s="25" t="s">
        <v>282</v>
      </c>
      <c r="C104" s="68">
        <v>1000000</v>
      </c>
      <c r="D104" s="68">
        <v>-500000</v>
      </c>
      <c r="E104" s="68">
        <f t="shared" si="5"/>
        <v>500000</v>
      </c>
      <c r="F104" s="68">
        <v>0</v>
      </c>
      <c r="G104" s="68">
        <v>206485.85</v>
      </c>
      <c r="H104" s="68">
        <v>0</v>
      </c>
      <c r="I104" s="68">
        <v>0</v>
      </c>
      <c r="J104" s="68">
        <v>0</v>
      </c>
      <c r="K104" s="68">
        <v>0</v>
      </c>
      <c r="L104" s="68">
        <v>0</v>
      </c>
      <c r="M104" s="68">
        <v>0</v>
      </c>
      <c r="N104" s="68">
        <v>0</v>
      </c>
      <c r="O104" s="68">
        <v>0</v>
      </c>
      <c r="P104" s="68">
        <v>0</v>
      </c>
      <c r="Q104" s="68">
        <v>0</v>
      </c>
      <c r="R104" s="88">
        <f t="shared" si="6"/>
        <v>-206485.85</v>
      </c>
    </row>
    <row r="105" spans="1:18" s="4" customFormat="1" x14ac:dyDescent="0.2">
      <c r="A105" s="46" t="s">
        <v>60</v>
      </c>
      <c r="B105" s="25" t="s">
        <v>59</v>
      </c>
      <c r="C105" s="68">
        <v>2100000</v>
      </c>
      <c r="D105" s="68">
        <v>-290000</v>
      </c>
      <c r="E105" s="68">
        <f t="shared" si="5"/>
        <v>1810000</v>
      </c>
      <c r="F105" s="68">
        <v>0</v>
      </c>
      <c r="G105" s="68">
        <v>0</v>
      </c>
      <c r="H105" s="68">
        <v>500000</v>
      </c>
      <c r="I105" s="68">
        <v>109477.59</v>
      </c>
      <c r="J105" s="68">
        <v>0</v>
      </c>
      <c r="K105" s="68">
        <v>500000</v>
      </c>
      <c r="L105" s="68">
        <v>0</v>
      </c>
      <c r="M105" s="68">
        <v>0</v>
      </c>
      <c r="N105" s="68">
        <v>700000</v>
      </c>
      <c r="O105" s="68">
        <v>2000000</v>
      </c>
      <c r="P105" s="68">
        <v>0</v>
      </c>
      <c r="Q105" s="68">
        <v>0</v>
      </c>
      <c r="R105" s="88">
        <f t="shared" si="6"/>
        <v>-2809477.59</v>
      </c>
    </row>
    <row r="106" spans="1:18" s="4" customFormat="1" x14ac:dyDescent="0.2">
      <c r="A106" s="46" t="s">
        <v>62</v>
      </c>
      <c r="B106" s="25" t="s">
        <v>61</v>
      </c>
      <c r="C106" s="68">
        <v>48000000</v>
      </c>
      <c r="D106" s="68">
        <v>-6443000</v>
      </c>
      <c r="E106" s="68">
        <f t="shared" si="5"/>
        <v>41557000</v>
      </c>
      <c r="F106" s="68">
        <v>78529</v>
      </c>
      <c r="G106" s="68">
        <v>1427904.39</v>
      </c>
      <c r="H106" s="68">
        <v>2572711.79</v>
      </c>
      <c r="I106" s="68">
        <v>1226170.4099999999</v>
      </c>
      <c r="J106" s="68">
        <v>498990.14</v>
      </c>
      <c r="K106" s="68">
        <v>4107156.77</v>
      </c>
      <c r="L106" s="68">
        <v>695537.31</v>
      </c>
      <c r="M106" s="68">
        <v>1087886.92</v>
      </c>
      <c r="N106" s="68">
        <v>2044017.71</v>
      </c>
      <c r="O106" s="68">
        <v>1542997.47</v>
      </c>
      <c r="P106" s="68">
        <v>6805031</v>
      </c>
      <c r="Q106" s="68">
        <v>12003740.1</v>
      </c>
      <c r="R106" s="88">
        <f t="shared" si="6"/>
        <v>-28788191.43</v>
      </c>
    </row>
    <row r="107" spans="1:18" x14ac:dyDescent="0.2">
      <c r="A107" s="46" t="s">
        <v>63</v>
      </c>
      <c r="B107" s="25" t="s">
        <v>64</v>
      </c>
      <c r="C107" s="68">
        <v>4900000</v>
      </c>
      <c r="D107" s="68">
        <v>810000</v>
      </c>
      <c r="E107" s="68">
        <f t="shared" si="5"/>
        <v>5710000</v>
      </c>
      <c r="F107" s="68">
        <v>0</v>
      </c>
      <c r="G107" s="68">
        <v>0</v>
      </c>
      <c r="H107" s="68">
        <v>1125160.1000000001</v>
      </c>
      <c r="I107" s="68">
        <v>46796.03</v>
      </c>
      <c r="J107" s="68">
        <v>66384</v>
      </c>
      <c r="K107" s="68">
        <v>135152</v>
      </c>
      <c r="L107" s="68">
        <v>504388.72</v>
      </c>
      <c r="M107" s="68">
        <v>371114.23999999999</v>
      </c>
      <c r="N107" s="68">
        <v>0</v>
      </c>
      <c r="O107" s="68">
        <v>0</v>
      </c>
      <c r="P107" s="68">
        <v>782581.39</v>
      </c>
      <c r="Q107" s="68">
        <v>853736</v>
      </c>
      <c r="R107" s="88">
        <f t="shared" si="6"/>
        <v>-1634992.2799999998</v>
      </c>
    </row>
    <row r="108" spans="1:18" s="4" customFormat="1" x14ac:dyDescent="0.2">
      <c r="A108" s="46" t="s">
        <v>65</v>
      </c>
      <c r="B108" s="25" t="s">
        <v>66</v>
      </c>
      <c r="C108" s="68">
        <v>100000</v>
      </c>
      <c r="D108" s="68">
        <v>0</v>
      </c>
      <c r="E108" s="68">
        <f t="shared" si="5"/>
        <v>100000</v>
      </c>
      <c r="F108" s="68">
        <v>0</v>
      </c>
      <c r="G108" s="68">
        <v>0</v>
      </c>
      <c r="H108" s="68">
        <v>0</v>
      </c>
      <c r="I108" s="68">
        <v>0</v>
      </c>
      <c r="J108" s="68">
        <v>0</v>
      </c>
      <c r="K108" s="68">
        <v>0</v>
      </c>
      <c r="L108" s="68">
        <v>0</v>
      </c>
      <c r="M108" s="68">
        <v>0</v>
      </c>
      <c r="N108" s="68">
        <v>0</v>
      </c>
      <c r="O108" s="68">
        <v>0</v>
      </c>
      <c r="P108" s="68">
        <v>0</v>
      </c>
      <c r="Q108" s="68">
        <v>0</v>
      </c>
      <c r="R108" s="88">
        <f t="shared" si="6"/>
        <v>0</v>
      </c>
    </row>
    <row r="109" spans="1:18" x14ac:dyDescent="0.2">
      <c r="A109" s="46" t="s">
        <v>67</v>
      </c>
      <c r="B109" s="25" t="s">
        <v>68</v>
      </c>
      <c r="C109" s="68">
        <v>7100000</v>
      </c>
      <c r="D109" s="68">
        <v>6050000.0099999998</v>
      </c>
      <c r="E109" s="68">
        <f t="shared" si="5"/>
        <v>13150000.01</v>
      </c>
      <c r="F109" s="68">
        <v>0</v>
      </c>
      <c r="G109" s="68">
        <v>1557313.03</v>
      </c>
      <c r="H109" s="68">
        <v>983639.27</v>
      </c>
      <c r="I109" s="68">
        <v>902423.88</v>
      </c>
      <c r="J109" s="68">
        <v>722663.98</v>
      </c>
      <c r="K109" s="68">
        <v>0</v>
      </c>
      <c r="L109" s="68">
        <v>0</v>
      </c>
      <c r="M109" s="68">
        <v>830414.97</v>
      </c>
      <c r="N109" s="68">
        <v>0</v>
      </c>
      <c r="O109" s="68">
        <v>0</v>
      </c>
      <c r="P109" s="68">
        <v>2492752.71</v>
      </c>
      <c r="Q109" s="68">
        <v>1934572.95</v>
      </c>
      <c r="R109" s="88">
        <f t="shared" si="6"/>
        <v>-7456502.25</v>
      </c>
    </row>
    <row r="110" spans="1:18" x14ac:dyDescent="0.2">
      <c r="A110" s="46" t="s">
        <v>70</v>
      </c>
      <c r="B110" s="25" t="s">
        <v>69</v>
      </c>
      <c r="C110" s="68">
        <v>14800000</v>
      </c>
      <c r="D110" s="68">
        <v>-3764431.43</v>
      </c>
      <c r="E110" s="68">
        <f t="shared" si="5"/>
        <v>11035568.57</v>
      </c>
      <c r="F110" s="68">
        <v>0</v>
      </c>
      <c r="G110" s="68">
        <v>0</v>
      </c>
      <c r="H110" s="68">
        <v>0</v>
      </c>
      <c r="I110" s="68">
        <v>0</v>
      </c>
      <c r="J110" s="68">
        <v>0</v>
      </c>
      <c r="K110" s="68">
        <v>0</v>
      </c>
      <c r="L110" s="68">
        <v>889903.62</v>
      </c>
      <c r="M110" s="68">
        <v>376144.82</v>
      </c>
      <c r="N110" s="68">
        <v>172007.53</v>
      </c>
      <c r="O110" s="68">
        <v>0</v>
      </c>
      <c r="P110" s="68">
        <v>842847.1</v>
      </c>
      <c r="Q110" s="68">
        <v>8296665.5899999999</v>
      </c>
      <c r="R110" s="88">
        <f t="shared" si="6"/>
        <v>-10577568.66</v>
      </c>
    </row>
    <row r="111" spans="1:18" s="4" customFormat="1" x14ac:dyDescent="0.2">
      <c r="A111" s="46" t="s">
        <v>71</v>
      </c>
      <c r="B111" s="25" t="s">
        <v>72</v>
      </c>
      <c r="C111" s="68">
        <v>3500000</v>
      </c>
      <c r="D111" s="68">
        <v>1152304.19</v>
      </c>
      <c r="E111" s="68">
        <f t="shared" si="5"/>
        <v>4652304.1899999995</v>
      </c>
      <c r="F111" s="68">
        <v>0</v>
      </c>
      <c r="G111" s="68">
        <v>0</v>
      </c>
      <c r="H111" s="68">
        <v>569503</v>
      </c>
      <c r="I111" s="68">
        <v>0</v>
      </c>
      <c r="J111" s="68">
        <v>0</v>
      </c>
      <c r="K111" s="68">
        <v>0</v>
      </c>
      <c r="L111" s="68">
        <v>515991.9</v>
      </c>
      <c r="M111" s="68">
        <v>266552.02</v>
      </c>
      <c r="N111" s="68">
        <v>0</v>
      </c>
      <c r="O111" s="68">
        <v>0</v>
      </c>
      <c r="P111" s="68">
        <v>1363139.79</v>
      </c>
      <c r="Q111" s="68">
        <v>3349133.09</v>
      </c>
      <c r="R111" s="88">
        <f t="shared" si="6"/>
        <v>-4925313.8</v>
      </c>
    </row>
    <row r="112" spans="1:18" x14ac:dyDescent="0.2">
      <c r="A112" s="46" t="s">
        <v>73</v>
      </c>
      <c r="B112" s="25" t="s">
        <v>74</v>
      </c>
      <c r="C112" s="68">
        <v>1000000</v>
      </c>
      <c r="D112" s="68">
        <v>0</v>
      </c>
      <c r="E112" s="68">
        <f t="shared" si="5"/>
        <v>1000000</v>
      </c>
      <c r="F112" s="68">
        <v>317841.64</v>
      </c>
      <c r="G112" s="68">
        <v>0</v>
      </c>
      <c r="H112" s="68">
        <v>0</v>
      </c>
      <c r="I112" s="68">
        <v>0</v>
      </c>
      <c r="J112" s="68">
        <v>234517.32</v>
      </c>
      <c r="K112" s="68">
        <v>0</v>
      </c>
      <c r="L112" s="68">
        <v>0</v>
      </c>
      <c r="M112" s="68">
        <v>0</v>
      </c>
      <c r="N112" s="68">
        <v>0</v>
      </c>
      <c r="O112" s="68">
        <v>0</v>
      </c>
      <c r="P112" s="68">
        <v>0</v>
      </c>
      <c r="Q112" s="68">
        <v>37619.279999999999</v>
      </c>
      <c r="R112" s="88">
        <f t="shared" si="6"/>
        <v>45705.040000000037</v>
      </c>
    </row>
    <row r="113" spans="1:18" x14ac:dyDescent="0.2">
      <c r="A113" s="46" t="s">
        <v>76</v>
      </c>
      <c r="B113" s="25" t="s">
        <v>75</v>
      </c>
      <c r="C113" s="68">
        <v>22000000</v>
      </c>
      <c r="D113" s="68">
        <v>-400000</v>
      </c>
      <c r="E113" s="68">
        <f t="shared" si="5"/>
        <v>21600000</v>
      </c>
      <c r="F113" s="68">
        <v>153313.44</v>
      </c>
      <c r="G113" s="68">
        <v>0</v>
      </c>
      <c r="H113" s="68">
        <v>10533554.67</v>
      </c>
      <c r="I113" s="68">
        <v>1842218.09</v>
      </c>
      <c r="J113" s="68">
        <v>6960</v>
      </c>
      <c r="K113" s="68">
        <v>0</v>
      </c>
      <c r="L113" s="68">
        <v>150080.70000000001</v>
      </c>
      <c r="M113" s="68">
        <v>0</v>
      </c>
      <c r="N113" s="68">
        <v>0</v>
      </c>
      <c r="O113" s="68">
        <v>15093.35</v>
      </c>
      <c r="P113" s="68">
        <v>15093.35</v>
      </c>
      <c r="Q113" s="68">
        <v>93185.61</v>
      </c>
      <c r="R113" s="88">
        <f t="shared" si="6"/>
        <v>8564237.0100000016</v>
      </c>
    </row>
    <row r="114" spans="1:18" s="4" customFormat="1" x14ac:dyDescent="0.2">
      <c r="A114" s="46" t="s">
        <v>78</v>
      </c>
      <c r="B114" s="25" t="s">
        <v>77</v>
      </c>
      <c r="C114" s="68">
        <v>44000000</v>
      </c>
      <c r="D114" s="68">
        <v>-5700000</v>
      </c>
      <c r="E114" s="68">
        <f t="shared" si="5"/>
        <v>38300000</v>
      </c>
      <c r="F114" s="68">
        <v>2182143.11</v>
      </c>
      <c r="G114" s="68">
        <v>608714.80000000005</v>
      </c>
      <c r="H114" s="68">
        <v>3829988.74</v>
      </c>
      <c r="I114" s="68">
        <v>2540566.0299999998</v>
      </c>
      <c r="J114" s="68">
        <v>2528190.2000000002</v>
      </c>
      <c r="K114" s="68">
        <v>3904015.67</v>
      </c>
      <c r="L114" s="68">
        <v>2622538.5699999998</v>
      </c>
      <c r="M114" s="68">
        <v>667857.30000000005</v>
      </c>
      <c r="N114" s="68">
        <v>2659768.86</v>
      </c>
      <c r="O114" s="68">
        <v>2653525.92</v>
      </c>
      <c r="P114" s="68">
        <v>2667802.48</v>
      </c>
      <c r="Q114" s="68">
        <v>7007758.4900000002</v>
      </c>
      <c r="R114" s="88">
        <f t="shared" si="6"/>
        <v>-21848606.470000003</v>
      </c>
    </row>
    <row r="115" spans="1:18" x14ac:dyDescent="0.2">
      <c r="A115" s="46" t="s">
        <v>80</v>
      </c>
      <c r="B115" s="25" t="s">
        <v>79</v>
      </c>
      <c r="C115" s="68">
        <v>2000000</v>
      </c>
      <c r="D115" s="68">
        <v>-1800000</v>
      </c>
      <c r="E115" s="68">
        <f t="shared" si="5"/>
        <v>200000</v>
      </c>
      <c r="F115" s="68">
        <v>0</v>
      </c>
      <c r="G115" s="68">
        <v>0</v>
      </c>
      <c r="H115" s="68">
        <v>0</v>
      </c>
      <c r="I115" s="68">
        <v>0</v>
      </c>
      <c r="J115" s="68">
        <v>17400</v>
      </c>
      <c r="K115" s="68">
        <v>0</v>
      </c>
      <c r="L115" s="68">
        <v>0</v>
      </c>
      <c r="M115" s="68">
        <v>0</v>
      </c>
      <c r="N115" s="68">
        <v>0</v>
      </c>
      <c r="O115" s="68">
        <v>0</v>
      </c>
      <c r="P115" s="68">
        <v>0</v>
      </c>
      <c r="Q115" s="68">
        <v>0</v>
      </c>
      <c r="R115" s="88">
        <f t="shared" si="6"/>
        <v>-17400</v>
      </c>
    </row>
    <row r="116" spans="1:18" s="4" customFormat="1" x14ac:dyDescent="0.2">
      <c r="A116" s="46" t="s">
        <v>81</v>
      </c>
      <c r="B116" s="25" t="s">
        <v>82</v>
      </c>
      <c r="C116" s="68">
        <v>10400000</v>
      </c>
      <c r="D116" s="68">
        <v>5400000</v>
      </c>
      <c r="E116" s="68">
        <f t="shared" si="5"/>
        <v>15800000</v>
      </c>
      <c r="F116" s="68">
        <v>0</v>
      </c>
      <c r="G116" s="68">
        <v>4875435.32</v>
      </c>
      <c r="H116" s="68">
        <v>174999.82</v>
      </c>
      <c r="I116" s="68">
        <v>173155.88</v>
      </c>
      <c r="J116" s="68">
        <v>0</v>
      </c>
      <c r="K116" s="68">
        <v>0</v>
      </c>
      <c r="L116" s="68">
        <v>60000</v>
      </c>
      <c r="M116" s="68">
        <v>0</v>
      </c>
      <c r="N116" s="68">
        <v>937072.33</v>
      </c>
      <c r="O116" s="68">
        <v>65722.460000000006</v>
      </c>
      <c r="P116" s="68">
        <v>485929.9</v>
      </c>
      <c r="Q116" s="68">
        <v>694920.56</v>
      </c>
      <c r="R116" s="88">
        <f t="shared" si="6"/>
        <v>-7117236.6300000008</v>
      </c>
    </row>
    <row r="117" spans="1:18" x14ac:dyDescent="0.2">
      <c r="A117" s="46" t="s">
        <v>83</v>
      </c>
      <c r="B117" s="25" t="s">
        <v>84</v>
      </c>
      <c r="C117" s="68">
        <v>450000</v>
      </c>
      <c r="D117" s="68">
        <v>-300000</v>
      </c>
      <c r="E117" s="68">
        <f t="shared" si="5"/>
        <v>150000</v>
      </c>
      <c r="F117" s="68">
        <v>0</v>
      </c>
      <c r="G117" s="68">
        <v>0</v>
      </c>
      <c r="H117" s="68">
        <v>0</v>
      </c>
      <c r="I117" s="68">
        <v>0</v>
      </c>
      <c r="J117" s="68">
        <v>0</v>
      </c>
      <c r="K117" s="68">
        <v>0</v>
      </c>
      <c r="L117" s="68">
        <v>0</v>
      </c>
      <c r="M117" s="68">
        <v>0</v>
      </c>
      <c r="N117" s="68">
        <v>0</v>
      </c>
      <c r="O117" s="68">
        <v>0</v>
      </c>
      <c r="P117" s="68">
        <v>0</v>
      </c>
      <c r="Q117" s="68">
        <v>537557.17000000004</v>
      </c>
      <c r="R117" s="88">
        <f t="shared" si="6"/>
        <v>-537557.17000000004</v>
      </c>
    </row>
    <row r="118" spans="1:18" s="4" customFormat="1" x14ac:dyDescent="0.2">
      <c r="A118" s="46" t="s">
        <v>85</v>
      </c>
      <c r="B118" s="25" t="s">
        <v>86</v>
      </c>
      <c r="C118" s="68">
        <v>200000</v>
      </c>
      <c r="D118" s="68">
        <v>188200</v>
      </c>
      <c r="E118" s="68">
        <f t="shared" si="5"/>
        <v>388200</v>
      </c>
      <c r="F118" s="68">
        <v>0</v>
      </c>
      <c r="G118" s="68">
        <v>0</v>
      </c>
      <c r="H118" s="68">
        <v>0</v>
      </c>
      <c r="I118" s="68">
        <v>0</v>
      </c>
      <c r="J118" s="68">
        <v>0</v>
      </c>
      <c r="K118" s="68">
        <v>0</v>
      </c>
      <c r="L118" s="68">
        <v>0</v>
      </c>
      <c r="M118" s="68">
        <v>0</v>
      </c>
      <c r="N118" s="68">
        <v>0</v>
      </c>
      <c r="O118" s="68">
        <v>0</v>
      </c>
      <c r="P118" s="68">
        <v>0</v>
      </c>
      <c r="Q118" s="68">
        <v>26857</v>
      </c>
      <c r="R118" s="88">
        <f t="shared" si="6"/>
        <v>-26857</v>
      </c>
    </row>
    <row r="119" spans="1:18" x14ac:dyDescent="0.2">
      <c r="A119" s="46" t="s">
        <v>274</v>
      </c>
      <c r="B119" s="25" t="s">
        <v>283</v>
      </c>
      <c r="C119" s="68">
        <v>500000</v>
      </c>
      <c r="D119" s="68">
        <v>-470000</v>
      </c>
      <c r="E119" s="68">
        <f t="shared" si="5"/>
        <v>30000</v>
      </c>
      <c r="F119" s="68">
        <v>0</v>
      </c>
      <c r="G119" s="68">
        <v>0</v>
      </c>
      <c r="H119" s="68">
        <v>0</v>
      </c>
      <c r="I119" s="68">
        <v>0</v>
      </c>
      <c r="J119" s="68">
        <v>0</v>
      </c>
      <c r="K119" s="68">
        <v>0</v>
      </c>
      <c r="L119" s="68">
        <v>0</v>
      </c>
      <c r="M119" s="68">
        <v>0</v>
      </c>
      <c r="N119" s="68">
        <v>0</v>
      </c>
      <c r="O119" s="68">
        <v>0</v>
      </c>
      <c r="P119" s="68">
        <v>0</v>
      </c>
      <c r="Q119" s="68">
        <v>0</v>
      </c>
      <c r="R119" s="88">
        <f t="shared" si="6"/>
        <v>0</v>
      </c>
    </row>
    <row r="120" spans="1:18" s="4" customFormat="1" x14ac:dyDescent="0.2">
      <c r="A120" s="46" t="s">
        <v>87</v>
      </c>
      <c r="B120" s="25" t="s">
        <v>88</v>
      </c>
      <c r="C120" s="68">
        <v>1000000</v>
      </c>
      <c r="D120" s="68">
        <v>-900000</v>
      </c>
      <c r="E120" s="68">
        <f t="shared" si="5"/>
        <v>100000</v>
      </c>
      <c r="F120" s="68">
        <v>0</v>
      </c>
      <c r="G120" s="68">
        <v>0</v>
      </c>
      <c r="H120" s="68">
        <v>0</v>
      </c>
      <c r="I120" s="68">
        <v>0</v>
      </c>
      <c r="J120" s="68">
        <v>0</v>
      </c>
      <c r="K120" s="68">
        <v>0</v>
      </c>
      <c r="L120" s="68">
        <v>0</v>
      </c>
      <c r="M120" s="68">
        <v>0</v>
      </c>
      <c r="N120" s="68">
        <v>0</v>
      </c>
      <c r="O120" s="68">
        <v>0</v>
      </c>
      <c r="P120" s="68">
        <v>0</v>
      </c>
      <c r="Q120" s="68">
        <v>0</v>
      </c>
      <c r="R120" s="88">
        <f t="shared" si="6"/>
        <v>0</v>
      </c>
    </row>
    <row r="121" spans="1:18" x14ac:dyDescent="0.2">
      <c r="A121" s="46" t="s">
        <v>89</v>
      </c>
      <c r="B121" s="25" t="s">
        <v>90</v>
      </c>
      <c r="C121" s="68">
        <v>6000000</v>
      </c>
      <c r="D121" s="68">
        <v>900000</v>
      </c>
      <c r="E121" s="68">
        <f t="shared" si="5"/>
        <v>6900000</v>
      </c>
      <c r="F121" s="68">
        <v>0</v>
      </c>
      <c r="G121" s="68">
        <v>0</v>
      </c>
      <c r="H121" s="68">
        <v>0</v>
      </c>
      <c r="I121" s="68">
        <v>53448.02</v>
      </c>
      <c r="J121" s="68">
        <v>0</v>
      </c>
      <c r="K121" s="68">
        <v>856891.22</v>
      </c>
      <c r="L121" s="68">
        <v>418595.36</v>
      </c>
      <c r="M121" s="68">
        <v>586931.68000000005</v>
      </c>
      <c r="N121" s="68">
        <v>501452.93</v>
      </c>
      <c r="O121" s="68">
        <v>53100</v>
      </c>
      <c r="P121" s="68">
        <v>187853.37</v>
      </c>
      <c r="Q121" s="68">
        <v>2725159.64</v>
      </c>
      <c r="R121" s="88">
        <f t="shared" si="6"/>
        <v>-5383432.2200000007</v>
      </c>
    </row>
    <row r="122" spans="1:18" s="4" customFormat="1" x14ac:dyDescent="0.2">
      <c r="A122" s="46" t="s">
        <v>91</v>
      </c>
      <c r="B122" s="25" t="s">
        <v>92</v>
      </c>
      <c r="C122" s="68">
        <v>400000</v>
      </c>
      <c r="D122" s="68">
        <v>2950000</v>
      </c>
      <c r="E122" s="68">
        <f t="shared" si="5"/>
        <v>3350000</v>
      </c>
      <c r="F122" s="68">
        <v>0</v>
      </c>
      <c r="G122" s="68">
        <v>0</v>
      </c>
      <c r="H122" s="68">
        <v>0</v>
      </c>
      <c r="I122" s="68">
        <v>0</v>
      </c>
      <c r="J122" s="68">
        <v>0</v>
      </c>
      <c r="K122" s="68">
        <v>0</v>
      </c>
      <c r="L122" s="68">
        <v>0</v>
      </c>
      <c r="M122" s="68">
        <v>823640</v>
      </c>
      <c r="N122" s="68">
        <v>0</v>
      </c>
      <c r="O122" s="68">
        <v>0</v>
      </c>
      <c r="P122" s="68">
        <v>0</v>
      </c>
      <c r="Q122" s="68">
        <v>2009890.19</v>
      </c>
      <c r="R122" s="88">
        <f t="shared" si="6"/>
        <v>-2833530.19</v>
      </c>
    </row>
    <row r="123" spans="1:18" x14ac:dyDescent="0.2">
      <c r="A123" s="46" t="s">
        <v>93</v>
      </c>
      <c r="B123" s="25" t="s">
        <v>94</v>
      </c>
      <c r="C123" s="68">
        <v>5600000</v>
      </c>
      <c r="D123" s="68">
        <v>-2400000</v>
      </c>
      <c r="E123" s="68">
        <f t="shared" si="5"/>
        <v>3200000</v>
      </c>
      <c r="F123" s="68">
        <v>0</v>
      </c>
      <c r="G123" s="68">
        <v>53218</v>
      </c>
      <c r="H123" s="68">
        <v>0</v>
      </c>
      <c r="I123" s="68">
        <v>0</v>
      </c>
      <c r="J123" s="68">
        <v>0</v>
      </c>
      <c r="K123" s="68">
        <v>116289</v>
      </c>
      <c r="L123" s="68">
        <v>268237.92</v>
      </c>
      <c r="M123" s="68">
        <v>413412.61</v>
      </c>
      <c r="N123" s="68">
        <v>23592.33</v>
      </c>
      <c r="O123" s="68">
        <v>142325.65</v>
      </c>
      <c r="P123" s="68">
        <v>124482.81</v>
      </c>
      <c r="Q123" s="68">
        <v>769430.8</v>
      </c>
      <c r="R123" s="88">
        <f t="shared" si="6"/>
        <v>-1910989.12</v>
      </c>
    </row>
    <row r="124" spans="1:18" x14ac:dyDescent="0.2">
      <c r="A124" s="46" t="s">
        <v>405</v>
      </c>
      <c r="B124" s="25" t="s">
        <v>406</v>
      </c>
      <c r="C124" s="68">
        <v>0</v>
      </c>
      <c r="D124" s="68">
        <v>300000</v>
      </c>
      <c r="E124" s="68">
        <f t="shared" si="5"/>
        <v>300000</v>
      </c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>
        <v>273963.25</v>
      </c>
      <c r="Q124" s="68">
        <v>0</v>
      </c>
      <c r="R124" s="88">
        <f t="shared" si="6"/>
        <v>-273963.25</v>
      </c>
    </row>
    <row r="125" spans="1:18" x14ac:dyDescent="0.2">
      <c r="A125" s="46" t="s">
        <v>96</v>
      </c>
      <c r="B125" s="25" t="s">
        <v>95</v>
      </c>
      <c r="C125" s="68">
        <v>50000</v>
      </c>
      <c r="D125" s="68">
        <v>0</v>
      </c>
      <c r="E125" s="68">
        <f t="shared" si="5"/>
        <v>50000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68">
        <v>0</v>
      </c>
      <c r="M125" s="68">
        <v>0</v>
      </c>
      <c r="N125" s="68">
        <v>0</v>
      </c>
      <c r="O125" s="68">
        <v>0</v>
      </c>
      <c r="P125" s="68">
        <v>0</v>
      </c>
      <c r="Q125" s="68">
        <v>793</v>
      </c>
      <c r="R125" s="88">
        <f t="shared" si="6"/>
        <v>-793</v>
      </c>
    </row>
    <row r="126" spans="1:18" x14ac:dyDescent="0.2">
      <c r="A126" s="46" t="s">
        <v>97</v>
      </c>
      <c r="B126" s="25" t="s">
        <v>98</v>
      </c>
      <c r="C126" s="68">
        <v>2000000</v>
      </c>
      <c r="D126" s="68">
        <v>-505460.01</v>
      </c>
      <c r="E126" s="68">
        <f t="shared" si="5"/>
        <v>1494539.99</v>
      </c>
      <c r="F126" s="68">
        <v>0</v>
      </c>
      <c r="G126" s="68">
        <v>0</v>
      </c>
      <c r="H126" s="68">
        <v>0</v>
      </c>
      <c r="I126" s="68">
        <v>342907.99</v>
      </c>
      <c r="J126" s="68">
        <v>0</v>
      </c>
      <c r="K126" s="68">
        <v>0</v>
      </c>
      <c r="L126" s="68">
        <v>224629.23</v>
      </c>
      <c r="M126" s="68">
        <v>0</v>
      </c>
      <c r="N126" s="68">
        <v>0</v>
      </c>
      <c r="O126" s="68">
        <v>0</v>
      </c>
      <c r="P126" s="68">
        <v>224629.23</v>
      </c>
      <c r="Q126" s="68">
        <v>449258.44</v>
      </c>
      <c r="R126" s="88">
        <f t="shared" si="6"/>
        <v>-1241424.8899999999</v>
      </c>
    </row>
    <row r="127" spans="1:18" x14ac:dyDescent="0.2">
      <c r="A127" s="46" t="s">
        <v>275</v>
      </c>
      <c r="B127" s="25" t="s">
        <v>284</v>
      </c>
      <c r="C127" s="68">
        <v>600000</v>
      </c>
      <c r="D127" s="68">
        <v>-114539.99</v>
      </c>
      <c r="E127" s="68">
        <f t="shared" si="5"/>
        <v>485460.01</v>
      </c>
      <c r="F127" s="68">
        <v>0</v>
      </c>
      <c r="G127" s="68">
        <v>37001.269999999997</v>
      </c>
      <c r="H127" s="68">
        <v>0</v>
      </c>
      <c r="I127" s="68">
        <v>7199.93</v>
      </c>
      <c r="J127" s="68">
        <v>0</v>
      </c>
      <c r="K127" s="68">
        <v>0</v>
      </c>
      <c r="L127" s="68">
        <v>0</v>
      </c>
      <c r="M127" s="68">
        <v>0</v>
      </c>
      <c r="N127" s="68">
        <v>0</v>
      </c>
      <c r="O127" s="68">
        <v>0</v>
      </c>
      <c r="P127" s="68">
        <v>0</v>
      </c>
      <c r="Q127" s="68">
        <v>97899.98</v>
      </c>
      <c r="R127" s="88">
        <f t="shared" si="6"/>
        <v>-142101.18</v>
      </c>
    </row>
    <row r="128" spans="1:18" x14ac:dyDescent="0.2">
      <c r="A128" s="46" t="s">
        <v>99</v>
      </c>
      <c r="B128" s="25" t="s">
        <v>100</v>
      </c>
      <c r="C128" s="68">
        <v>15600000</v>
      </c>
      <c r="D128" s="68">
        <v>-610420</v>
      </c>
      <c r="E128" s="68">
        <f t="shared" si="5"/>
        <v>14989580</v>
      </c>
      <c r="F128" s="68">
        <v>0</v>
      </c>
      <c r="G128" s="68">
        <v>0</v>
      </c>
      <c r="H128" s="68">
        <v>0</v>
      </c>
      <c r="I128" s="68">
        <v>0</v>
      </c>
      <c r="J128" s="68">
        <v>0</v>
      </c>
      <c r="K128" s="68">
        <v>395890</v>
      </c>
      <c r="L128" s="68">
        <v>1403822.4</v>
      </c>
      <c r="M128" s="68">
        <v>1806816</v>
      </c>
      <c r="N128" s="68">
        <v>0</v>
      </c>
      <c r="O128" s="68">
        <v>454713.96</v>
      </c>
      <c r="P128" s="68">
        <v>1443063.5</v>
      </c>
      <c r="Q128" s="68">
        <v>9422248.5999999996</v>
      </c>
      <c r="R128" s="88">
        <f t="shared" si="6"/>
        <v>-14926554.459999999</v>
      </c>
    </row>
    <row r="129" spans="1:18" s="4" customFormat="1" x14ac:dyDescent="0.2">
      <c r="A129" s="46" t="s">
        <v>265</v>
      </c>
      <c r="B129" s="25" t="s">
        <v>101</v>
      </c>
      <c r="C129" s="68">
        <v>1200000</v>
      </c>
      <c r="D129" s="68">
        <v>17597580</v>
      </c>
      <c r="E129" s="68">
        <f t="shared" si="5"/>
        <v>18797580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68">
        <v>17924350</v>
      </c>
      <c r="M129" s="68">
        <v>0</v>
      </c>
      <c r="N129" s="68">
        <v>0</v>
      </c>
      <c r="O129" s="68">
        <v>0</v>
      </c>
      <c r="P129" s="68">
        <v>0</v>
      </c>
      <c r="Q129" s="68">
        <v>0</v>
      </c>
      <c r="R129" s="88">
        <f t="shared" si="6"/>
        <v>-17924350</v>
      </c>
    </row>
    <row r="130" spans="1:18" x14ac:dyDescent="0.2">
      <c r="A130" s="46" t="s">
        <v>266</v>
      </c>
      <c r="B130" s="25" t="s">
        <v>102</v>
      </c>
      <c r="C130" s="68">
        <v>3000000</v>
      </c>
      <c r="D130" s="68">
        <v>4360339.3</v>
      </c>
      <c r="E130" s="68">
        <f t="shared" si="5"/>
        <v>7360339.2999999998</v>
      </c>
      <c r="F130" s="68">
        <v>348796.2</v>
      </c>
      <c r="G130" s="68">
        <v>703610.4</v>
      </c>
      <c r="H130" s="68">
        <v>533843.80000000005</v>
      </c>
      <c r="I130" s="68">
        <v>1587071.8</v>
      </c>
      <c r="J130" s="68">
        <v>573090.6</v>
      </c>
      <c r="K130" s="68">
        <v>140561.60000000001</v>
      </c>
      <c r="L130" s="68">
        <v>876409.6</v>
      </c>
      <c r="M130" s="68">
        <v>960921.2</v>
      </c>
      <c r="N130" s="68">
        <v>682252.4</v>
      </c>
      <c r="O130" s="68">
        <v>453120</v>
      </c>
      <c r="P130" s="68">
        <v>408940.79999999999</v>
      </c>
      <c r="Q130" s="68">
        <v>1789941.52</v>
      </c>
      <c r="R130" s="88">
        <f t="shared" si="6"/>
        <v>-7293279.9200000009</v>
      </c>
    </row>
    <row r="131" spans="1:18" s="4" customFormat="1" x14ac:dyDescent="0.2">
      <c r="A131" s="46" t="s">
        <v>267</v>
      </c>
      <c r="B131" s="25" t="s">
        <v>103</v>
      </c>
      <c r="C131" s="68">
        <v>5200000</v>
      </c>
      <c r="D131" s="68">
        <v>-1257075.71</v>
      </c>
      <c r="E131" s="68">
        <f t="shared" si="5"/>
        <v>3942924.29</v>
      </c>
      <c r="F131" s="68">
        <v>1186914.1100000001</v>
      </c>
      <c r="G131" s="68">
        <v>0</v>
      </c>
      <c r="H131" s="68">
        <v>1322842.26</v>
      </c>
      <c r="I131" s="68">
        <v>0</v>
      </c>
      <c r="J131" s="68">
        <v>4000</v>
      </c>
      <c r="K131" s="68">
        <v>0</v>
      </c>
      <c r="L131" s="68">
        <v>179205.05</v>
      </c>
      <c r="M131" s="68">
        <v>180000</v>
      </c>
      <c r="N131" s="68">
        <v>39627</v>
      </c>
      <c r="O131" s="68">
        <v>0</v>
      </c>
      <c r="P131" s="68">
        <v>236000</v>
      </c>
      <c r="Q131" s="68">
        <v>869857.9</v>
      </c>
      <c r="R131" s="88">
        <f t="shared" si="6"/>
        <v>1001066.42</v>
      </c>
    </row>
    <row r="132" spans="1:18" x14ac:dyDescent="0.2">
      <c r="A132" s="46" t="s">
        <v>104</v>
      </c>
      <c r="B132" s="25" t="s">
        <v>105</v>
      </c>
      <c r="C132" s="68">
        <v>2500000</v>
      </c>
      <c r="D132" s="68">
        <v>9659736.4000000004</v>
      </c>
      <c r="E132" s="68">
        <f t="shared" si="5"/>
        <v>12159736.4</v>
      </c>
      <c r="F132" s="68">
        <v>0</v>
      </c>
      <c r="G132" s="68">
        <v>57123.040000000001</v>
      </c>
      <c r="H132" s="68">
        <v>0</v>
      </c>
      <c r="I132" s="68">
        <v>3014953.1</v>
      </c>
      <c r="J132" s="68">
        <v>0</v>
      </c>
      <c r="K132" s="68">
        <v>200000.56</v>
      </c>
      <c r="L132" s="68">
        <v>936819.7</v>
      </c>
      <c r="M132" s="68">
        <v>1637999.3</v>
      </c>
      <c r="N132" s="68">
        <v>516840</v>
      </c>
      <c r="O132" s="68">
        <v>0</v>
      </c>
      <c r="P132" s="68">
        <v>0</v>
      </c>
      <c r="Q132" s="68">
        <v>5591743.29</v>
      </c>
      <c r="R132" s="88">
        <f t="shared" si="6"/>
        <v>-11955478.989999998</v>
      </c>
    </row>
    <row r="133" spans="1:18" s="4" customFormat="1" x14ac:dyDescent="0.2">
      <c r="A133" s="46" t="s">
        <v>106</v>
      </c>
      <c r="B133" s="25" t="s">
        <v>107</v>
      </c>
      <c r="C133" s="68">
        <v>10804223</v>
      </c>
      <c r="D133" s="68">
        <v>-8290580</v>
      </c>
      <c r="E133" s="68">
        <f t="shared" si="5"/>
        <v>2513643</v>
      </c>
      <c r="F133" s="68">
        <v>15787.64</v>
      </c>
      <c r="G133" s="68">
        <v>0</v>
      </c>
      <c r="H133" s="68">
        <v>0</v>
      </c>
      <c r="I133" s="68">
        <v>0</v>
      </c>
      <c r="J133" s="68">
        <v>0</v>
      </c>
      <c r="K133" s="68">
        <v>0</v>
      </c>
      <c r="L133" s="68">
        <v>160134</v>
      </c>
      <c r="M133" s="68">
        <v>129800</v>
      </c>
      <c r="N133" s="68">
        <v>1700000</v>
      </c>
      <c r="O133" s="68">
        <v>0</v>
      </c>
      <c r="P133" s="68">
        <v>240000.01</v>
      </c>
      <c r="Q133" s="68">
        <v>133176240</v>
      </c>
      <c r="R133" s="88">
        <f t="shared" si="6"/>
        <v>-135390386.37</v>
      </c>
    </row>
    <row r="134" spans="1:18" x14ac:dyDescent="0.2">
      <c r="A134" s="46" t="s">
        <v>108</v>
      </c>
      <c r="B134" s="25" t="s">
        <v>109</v>
      </c>
      <c r="C134" s="68">
        <v>2500000</v>
      </c>
      <c r="D134" s="68">
        <v>-2250000</v>
      </c>
      <c r="E134" s="68">
        <f t="shared" si="5"/>
        <v>250000</v>
      </c>
      <c r="F134" s="68">
        <v>0</v>
      </c>
      <c r="G134" s="68">
        <v>0</v>
      </c>
      <c r="H134" s="68">
        <v>0</v>
      </c>
      <c r="I134" s="68">
        <v>0</v>
      </c>
      <c r="J134" s="68">
        <v>0</v>
      </c>
      <c r="K134" s="68">
        <v>0</v>
      </c>
      <c r="L134" s="68">
        <v>0</v>
      </c>
      <c r="M134" s="68">
        <v>30000</v>
      </c>
      <c r="N134" s="68">
        <v>0</v>
      </c>
      <c r="O134" s="68">
        <v>307</v>
      </c>
      <c r="P134" s="68">
        <v>0</v>
      </c>
      <c r="Q134" s="68">
        <v>250163.44</v>
      </c>
      <c r="R134" s="88">
        <f t="shared" si="6"/>
        <v>-280470.44</v>
      </c>
    </row>
    <row r="135" spans="1:18" x14ac:dyDescent="0.2">
      <c r="A135" s="46" t="s">
        <v>111</v>
      </c>
      <c r="B135" s="25" t="s">
        <v>110</v>
      </c>
      <c r="C135" s="68">
        <v>1000000</v>
      </c>
      <c r="D135" s="68">
        <v>-542014.06000000006</v>
      </c>
      <c r="E135" s="68">
        <f t="shared" si="5"/>
        <v>457985.93999999994</v>
      </c>
      <c r="F135" s="68">
        <v>0</v>
      </c>
      <c r="G135" s="68">
        <v>0</v>
      </c>
      <c r="H135" s="68">
        <v>0</v>
      </c>
      <c r="I135" s="68">
        <v>0</v>
      </c>
      <c r="J135" s="68">
        <v>0</v>
      </c>
      <c r="K135" s="68">
        <v>0</v>
      </c>
      <c r="L135" s="68">
        <v>0</v>
      </c>
      <c r="M135" s="68">
        <v>0</v>
      </c>
      <c r="N135" s="68">
        <v>248000</v>
      </c>
      <c r="O135" s="68">
        <v>0</v>
      </c>
      <c r="P135" s="68">
        <v>0</v>
      </c>
      <c r="Q135" s="68">
        <v>0</v>
      </c>
      <c r="R135" s="88">
        <f t="shared" si="6"/>
        <v>-248000</v>
      </c>
    </row>
    <row r="136" spans="1:18" s="4" customFormat="1" x14ac:dyDescent="0.2">
      <c r="A136" s="46" t="s">
        <v>113</v>
      </c>
      <c r="B136" s="25" t="s">
        <v>112</v>
      </c>
      <c r="C136" s="68">
        <v>15000000</v>
      </c>
      <c r="D136" s="68">
        <v>-7757985.9400000004</v>
      </c>
      <c r="E136" s="68">
        <f t="shared" si="5"/>
        <v>7242014.0599999996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368000.7</v>
      </c>
      <c r="L136" s="68">
        <v>151995.79999999999</v>
      </c>
      <c r="M136" s="68">
        <v>247758.7</v>
      </c>
      <c r="N136" s="68">
        <v>1157481</v>
      </c>
      <c r="O136" s="68">
        <v>0</v>
      </c>
      <c r="P136" s="68">
        <v>0</v>
      </c>
      <c r="Q136" s="68">
        <v>3099379.4</v>
      </c>
      <c r="R136" s="88">
        <f t="shared" si="6"/>
        <v>-5024615.5999999996</v>
      </c>
    </row>
    <row r="137" spans="1:18" s="4" customFormat="1" x14ac:dyDescent="0.2">
      <c r="A137" s="46" t="s">
        <v>114</v>
      </c>
      <c r="B137" s="25" t="s">
        <v>115</v>
      </c>
      <c r="C137" s="68">
        <v>15100000</v>
      </c>
      <c r="D137" s="68">
        <v>-4503020.16</v>
      </c>
      <c r="E137" s="68">
        <f t="shared" si="5"/>
        <v>10596979.84</v>
      </c>
      <c r="F137" s="68">
        <v>0</v>
      </c>
      <c r="G137" s="68">
        <v>201178.19</v>
      </c>
      <c r="H137" s="68">
        <v>0</v>
      </c>
      <c r="I137" s="68">
        <v>0</v>
      </c>
      <c r="J137" s="68">
        <v>0</v>
      </c>
      <c r="K137" s="68">
        <v>133900.5</v>
      </c>
      <c r="L137" s="68">
        <v>0</v>
      </c>
      <c r="M137" s="68">
        <v>281288.40000000002</v>
      </c>
      <c r="N137" s="68">
        <v>1494076</v>
      </c>
      <c r="O137" s="68">
        <v>40120</v>
      </c>
      <c r="P137" s="68">
        <v>27081</v>
      </c>
      <c r="Q137" s="68">
        <v>3790857.1</v>
      </c>
      <c r="R137" s="88">
        <f t="shared" si="6"/>
        <v>-5968501.1900000004</v>
      </c>
    </row>
    <row r="138" spans="1:18" x14ac:dyDescent="0.2">
      <c r="A138" s="46" t="s">
        <v>117</v>
      </c>
      <c r="B138" s="25" t="s">
        <v>116</v>
      </c>
      <c r="C138" s="68">
        <v>9000000</v>
      </c>
      <c r="D138" s="68">
        <v>-2300000</v>
      </c>
      <c r="E138" s="68">
        <f t="shared" si="5"/>
        <v>6700000</v>
      </c>
      <c r="F138" s="68">
        <v>1080</v>
      </c>
      <c r="G138" s="68">
        <v>16020</v>
      </c>
      <c r="H138" s="68">
        <v>1275440</v>
      </c>
      <c r="I138" s="68">
        <v>28260</v>
      </c>
      <c r="J138" s="68">
        <v>1029564</v>
      </c>
      <c r="K138" s="68">
        <v>256932</v>
      </c>
      <c r="L138" s="68">
        <v>17100</v>
      </c>
      <c r="M138" s="68">
        <v>472306.8</v>
      </c>
      <c r="N138" s="68">
        <v>50856</v>
      </c>
      <c r="O138" s="68">
        <v>56400</v>
      </c>
      <c r="P138" s="68">
        <v>2094685.22</v>
      </c>
      <c r="Q138" s="68">
        <v>780235.07</v>
      </c>
      <c r="R138" s="88">
        <f t="shared" si="6"/>
        <v>-3525839.09</v>
      </c>
    </row>
    <row r="139" spans="1:18" s="4" customFormat="1" x14ac:dyDescent="0.2">
      <c r="A139" s="46" t="s">
        <v>118</v>
      </c>
      <c r="B139" s="25" t="s">
        <v>119</v>
      </c>
      <c r="C139" s="68">
        <v>1000000</v>
      </c>
      <c r="D139" s="68">
        <v>-15000</v>
      </c>
      <c r="E139" s="68">
        <f t="shared" si="5"/>
        <v>985000</v>
      </c>
      <c r="F139" s="68">
        <v>0</v>
      </c>
      <c r="G139" s="68">
        <v>43837</v>
      </c>
      <c r="H139" s="68">
        <v>51560.1</v>
      </c>
      <c r="I139" s="68">
        <v>76924.2</v>
      </c>
      <c r="J139" s="68">
        <v>162556.79999999999</v>
      </c>
      <c r="K139" s="68">
        <v>230294.7</v>
      </c>
      <c r="L139" s="68">
        <v>0</v>
      </c>
      <c r="M139" s="68">
        <v>47772.3</v>
      </c>
      <c r="N139" s="68">
        <v>0</v>
      </c>
      <c r="O139" s="68">
        <v>0</v>
      </c>
      <c r="P139" s="68">
        <v>274514.2</v>
      </c>
      <c r="Q139" s="68">
        <v>107279.7</v>
      </c>
      <c r="R139" s="88">
        <f t="shared" si="6"/>
        <v>-891618.79999999993</v>
      </c>
    </row>
    <row r="140" spans="1:18" x14ac:dyDescent="0.2">
      <c r="A140" s="46" t="s">
        <v>121</v>
      </c>
      <c r="B140" s="25" t="s">
        <v>120</v>
      </c>
      <c r="C140" s="68">
        <v>500000</v>
      </c>
      <c r="D140" s="68">
        <v>-22000</v>
      </c>
      <c r="E140" s="68">
        <f t="shared" si="5"/>
        <v>478000</v>
      </c>
      <c r="F140" s="68">
        <v>0</v>
      </c>
      <c r="G140" s="68">
        <v>0</v>
      </c>
      <c r="H140" s="68">
        <v>0</v>
      </c>
      <c r="I140" s="68">
        <v>0</v>
      </c>
      <c r="J140" s="68">
        <v>0</v>
      </c>
      <c r="K140" s="68">
        <v>0</v>
      </c>
      <c r="L140" s="68">
        <v>0</v>
      </c>
      <c r="M140" s="68">
        <v>3469.2</v>
      </c>
      <c r="N140" s="68">
        <v>47065.71</v>
      </c>
      <c r="O140" s="68">
        <v>23246</v>
      </c>
      <c r="P140" s="68">
        <v>96902.07</v>
      </c>
      <c r="Q140" s="68">
        <v>12000.6</v>
      </c>
      <c r="R140" s="88">
        <f t="shared" si="6"/>
        <v>-182683.58000000002</v>
      </c>
    </row>
    <row r="141" spans="1:18" x14ac:dyDescent="0.2">
      <c r="A141" s="46" t="s">
        <v>123</v>
      </c>
      <c r="B141" s="25" t="s">
        <v>122</v>
      </c>
      <c r="C141" s="68">
        <v>1000000</v>
      </c>
      <c r="D141" s="68">
        <v>-732000</v>
      </c>
      <c r="E141" s="68">
        <f t="shared" si="5"/>
        <v>268000</v>
      </c>
      <c r="F141" s="68">
        <v>0</v>
      </c>
      <c r="G141" s="68">
        <v>0</v>
      </c>
      <c r="H141" s="68">
        <v>0</v>
      </c>
      <c r="I141" s="68">
        <v>0</v>
      </c>
      <c r="J141" s="68">
        <v>973.5</v>
      </c>
      <c r="K141" s="68">
        <v>167383</v>
      </c>
      <c r="L141" s="68">
        <v>0</v>
      </c>
      <c r="M141" s="68">
        <v>29523.599999999999</v>
      </c>
      <c r="N141" s="68">
        <v>0</v>
      </c>
      <c r="O141" s="68">
        <v>796.5</v>
      </c>
      <c r="P141" s="68">
        <v>0</v>
      </c>
      <c r="Q141" s="68">
        <v>20264.14</v>
      </c>
      <c r="R141" s="88">
        <f t="shared" si="6"/>
        <v>-218940.74</v>
      </c>
    </row>
    <row r="142" spans="1:18" s="4" customFormat="1" x14ac:dyDescent="0.2">
      <c r="A142" s="46" t="s">
        <v>125</v>
      </c>
      <c r="B142" s="25" t="s">
        <v>124</v>
      </c>
      <c r="C142" s="68">
        <v>300000</v>
      </c>
      <c r="D142" s="68">
        <v>0</v>
      </c>
      <c r="E142" s="68">
        <f t="shared" ref="E142:E206" si="7">+C142+D142</f>
        <v>300000</v>
      </c>
      <c r="F142" s="68">
        <v>0</v>
      </c>
      <c r="G142" s="68">
        <v>0</v>
      </c>
      <c r="H142" s="68">
        <v>69162.149999999994</v>
      </c>
      <c r="I142" s="68">
        <v>0</v>
      </c>
      <c r="J142" s="68">
        <v>0</v>
      </c>
      <c r="K142" s="68">
        <v>0</v>
      </c>
      <c r="L142" s="68">
        <v>0</v>
      </c>
      <c r="M142" s="68">
        <v>0</v>
      </c>
      <c r="N142" s="68">
        <v>0</v>
      </c>
      <c r="O142" s="68">
        <v>0</v>
      </c>
      <c r="P142" s="68">
        <v>8850</v>
      </c>
      <c r="Q142" s="68">
        <v>0</v>
      </c>
      <c r="R142" s="88">
        <f t="shared" si="6"/>
        <v>60312.149999999994</v>
      </c>
    </row>
    <row r="143" spans="1:18" x14ac:dyDescent="0.2">
      <c r="A143" s="46" t="s">
        <v>127</v>
      </c>
      <c r="B143" s="25" t="s">
        <v>126</v>
      </c>
      <c r="C143" s="68">
        <v>3475800</v>
      </c>
      <c r="D143" s="68">
        <v>-2925800</v>
      </c>
      <c r="E143" s="68">
        <f t="shared" si="7"/>
        <v>550000</v>
      </c>
      <c r="F143" s="68">
        <v>0</v>
      </c>
      <c r="G143" s="68">
        <v>0</v>
      </c>
      <c r="H143" s="68">
        <v>37760</v>
      </c>
      <c r="I143" s="68">
        <v>62296.27</v>
      </c>
      <c r="J143" s="68">
        <v>0</v>
      </c>
      <c r="K143" s="68">
        <v>0</v>
      </c>
      <c r="L143" s="68">
        <v>0</v>
      </c>
      <c r="M143" s="68">
        <v>247800</v>
      </c>
      <c r="N143" s="68">
        <v>0</v>
      </c>
      <c r="O143" s="68">
        <v>0</v>
      </c>
      <c r="P143" s="68">
        <v>0</v>
      </c>
      <c r="Q143" s="68">
        <v>252048</v>
      </c>
      <c r="R143" s="88">
        <f t="shared" ref="R143:R206" si="8">+H143-I143-J143-K143-L143-M143-N143-O143-P143-Q143-G143+F143</f>
        <v>-524384.27</v>
      </c>
    </row>
    <row r="144" spans="1:18" s="4" customFormat="1" x14ac:dyDescent="0.2">
      <c r="A144" s="46" t="s">
        <v>129</v>
      </c>
      <c r="B144" s="25" t="s">
        <v>128</v>
      </c>
      <c r="C144" s="68">
        <v>1193082</v>
      </c>
      <c r="D144" s="68">
        <v>-1100000</v>
      </c>
      <c r="E144" s="68">
        <f t="shared" si="7"/>
        <v>93082</v>
      </c>
      <c r="F144" s="68">
        <v>0</v>
      </c>
      <c r="G144" s="68">
        <v>0</v>
      </c>
      <c r="H144" s="68">
        <v>0</v>
      </c>
      <c r="I144" s="68">
        <v>0</v>
      </c>
      <c r="J144" s="68">
        <v>0</v>
      </c>
      <c r="K144" s="68">
        <v>0</v>
      </c>
      <c r="L144" s="68">
        <v>0</v>
      </c>
      <c r="M144" s="68">
        <v>0</v>
      </c>
      <c r="N144" s="68">
        <v>0</v>
      </c>
      <c r="O144" s="68">
        <v>0</v>
      </c>
      <c r="P144" s="68">
        <v>0</v>
      </c>
      <c r="Q144" s="68">
        <v>0</v>
      </c>
      <c r="R144" s="88">
        <f t="shared" si="8"/>
        <v>0</v>
      </c>
    </row>
    <row r="145" spans="1:18" x14ac:dyDescent="0.2">
      <c r="A145" s="46" t="s">
        <v>131</v>
      </c>
      <c r="B145" s="25" t="s">
        <v>130</v>
      </c>
      <c r="C145" s="68">
        <v>1950000</v>
      </c>
      <c r="D145" s="68">
        <v>370000</v>
      </c>
      <c r="E145" s="68">
        <f t="shared" si="7"/>
        <v>2320000</v>
      </c>
      <c r="F145" s="68">
        <v>0</v>
      </c>
      <c r="G145" s="68">
        <v>0</v>
      </c>
      <c r="H145" s="68">
        <v>282517.96000000002</v>
      </c>
      <c r="I145" s="68">
        <v>0</v>
      </c>
      <c r="J145" s="68">
        <v>337480</v>
      </c>
      <c r="K145" s="68">
        <v>3750</v>
      </c>
      <c r="L145" s="68">
        <v>503497.15</v>
      </c>
      <c r="M145" s="68">
        <v>584100</v>
      </c>
      <c r="N145" s="68">
        <v>0</v>
      </c>
      <c r="O145" s="68">
        <v>0</v>
      </c>
      <c r="P145" s="68">
        <v>0</v>
      </c>
      <c r="Q145" s="68">
        <v>640389.54</v>
      </c>
      <c r="R145" s="88">
        <f t="shared" si="8"/>
        <v>-1786698.73</v>
      </c>
    </row>
    <row r="146" spans="1:18" s="4" customFormat="1" x14ac:dyDescent="0.2">
      <c r="A146" s="46" t="s">
        <v>133</v>
      </c>
      <c r="B146" s="25" t="s">
        <v>132</v>
      </c>
      <c r="C146" s="68">
        <v>1700000</v>
      </c>
      <c r="D146" s="68">
        <v>-1300000</v>
      </c>
      <c r="E146" s="68">
        <f t="shared" si="7"/>
        <v>400000</v>
      </c>
      <c r="F146" s="68">
        <v>22419.99</v>
      </c>
      <c r="G146" s="68">
        <v>0</v>
      </c>
      <c r="H146" s="68">
        <v>0</v>
      </c>
      <c r="I146" s="68">
        <v>0</v>
      </c>
      <c r="J146" s="68">
        <v>0</v>
      </c>
      <c r="K146" s="68">
        <v>0</v>
      </c>
      <c r="L146" s="68">
        <v>354000</v>
      </c>
      <c r="M146" s="68">
        <v>0</v>
      </c>
      <c r="N146" s="68">
        <v>0</v>
      </c>
      <c r="O146" s="68">
        <v>0</v>
      </c>
      <c r="P146" s="68">
        <v>0</v>
      </c>
      <c r="Q146" s="68">
        <v>0</v>
      </c>
      <c r="R146" s="88">
        <f t="shared" si="8"/>
        <v>-331580.01</v>
      </c>
    </row>
    <row r="147" spans="1:18" x14ac:dyDescent="0.2">
      <c r="A147" s="46" t="s">
        <v>276</v>
      </c>
      <c r="B147" s="25" t="s">
        <v>285</v>
      </c>
      <c r="C147" s="68">
        <v>200000</v>
      </c>
      <c r="D147" s="68">
        <v>-55000</v>
      </c>
      <c r="E147" s="68">
        <f t="shared" si="7"/>
        <v>145000</v>
      </c>
      <c r="F147" s="68">
        <v>0</v>
      </c>
      <c r="G147" s="68">
        <v>0</v>
      </c>
      <c r="H147" s="68">
        <v>0</v>
      </c>
      <c r="I147" s="68">
        <v>0</v>
      </c>
      <c r="J147" s="68">
        <v>0</v>
      </c>
      <c r="K147" s="68">
        <v>64330</v>
      </c>
      <c r="L147" s="68">
        <v>0</v>
      </c>
      <c r="M147" s="68">
        <v>0</v>
      </c>
      <c r="N147" s="68">
        <v>0</v>
      </c>
      <c r="O147" s="68">
        <v>0</v>
      </c>
      <c r="P147" s="68">
        <v>28320</v>
      </c>
      <c r="Q147" s="68">
        <v>0</v>
      </c>
      <c r="R147" s="88">
        <f t="shared" si="8"/>
        <v>-92650</v>
      </c>
    </row>
    <row r="148" spans="1:18" s="4" customFormat="1" x14ac:dyDescent="0.2">
      <c r="A148" s="46" t="s">
        <v>135</v>
      </c>
      <c r="B148" s="25" t="s">
        <v>134</v>
      </c>
      <c r="C148" s="68">
        <v>4000000</v>
      </c>
      <c r="D148" s="68">
        <v>-649946.91099999996</v>
      </c>
      <c r="E148" s="68">
        <f t="shared" si="7"/>
        <v>3350053.0890000002</v>
      </c>
      <c r="F148" s="68">
        <v>0</v>
      </c>
      <c r="G148" s="68">
        <v>117774.74</v>
      </c>
      <c r="H148" s="68">
        <v>0</v>
      </c>
      <c r="I148" s="68">
        <v>365403.71</v>
      </c>
      <c r="J148" s="68">
        <v>182596.55</v>
      </c>
      <c r="K148" s="68">
        <v>312597.51</v>
      </c>
      <c r="L148" s="68">
        <v>206631.56</v>
      </c>
      <c r="M148" s="68">
        <v>243766.38</v>
      </c>
      <c r="N148" s="68">
        <v>0</v>
      </c>
      <c r="O148" s="68">
        <v>258274.62</v>
      </c>
      <c r="P148" s="68">
        <v>361483.49</v>
      </c>
      <c r="Q148" s="68">
        <v>854083.38</v>
      </c>
      <c r="R148" s="88">
        <f t="shared" si="8"/>
        <v>-2902611.9400000004</v>
      </c>
    </row>
    <row r="149" spans="1:18" x14ac:dyDescent="0.2">
      <c r="A149" s="46" t="s">
        <v>137</v>
      </c>
      <c r="B149" s="25" t="s">
        <v>136</v>
      </c>
      <c r="C149" s="68">
        <v>3000000</v>
      </c>
      <c r="D149" s="68">
        <v>-1107000</v>
      </c>
      <c r="E149" s="68">
        <f t="shared" si="7"/>
        <v>1893000</v>
      </c>
      <c r="F149" s="68">
        <v>0</v>
      </c>
      <c r="G149" s="68">
        <v>0</v>
      </c>
      <c r="H149" s="68">
        <v>0</v>
      </c>
      <c r="I149" s="68">
        <v>0</v>
      </c>
      <c r="J149" s="68">
        <v>0</v>
      </c>
      <c r="K149" s="68">
        <v>0</v>
      </c>
      <c r="L149" s="68">
        <v>1054769.77</v>
      </c>
      <c r="M149" s="68">
        <v>0</v>
      </c>
      <c r="N149" s="68">
        <v>0</v>
      </c>
      <c r="O149" s="68">
        <v>0</v>
      </c>
      <c r="P149" s="68">
        <v>797159.04</v>
      </c>
      <c r="Q149" s="68">
        <v>0</v>
      </c>
      <c r="R149" s="88">
        <f t="shared" si="8"/>
        <v>-1851928.81</v>
      </c>
    </row>
    <row r="150" spans="1:18" s="4" customFormat="1" x14ac:dyDescent="0.2">
      <c r="A150" s="46" t="s">
        <v>139</v>
      </c>
      <c r="B150" s="25" t="s">
        <v>138</v>
      </c>
      <c r="C150" s="68">
        <v>1000000</v>
      </c>
      <c r="D150" s="68">
        <v>-700000</v>
      </c>
      <c r="E150" s="68">
        <f t="shared" si="7"/>
        <v>300000</v>
      </c>
      <c r="F150" s="68">
        <v>0</v>
      </c>
      <c r="G150" s="68">
        <v>0</v>
      </c>
      <c r="H150" s="68">
        <v>0</v>
      </c>
      <c r="I150" s="68">
        <v>0</v>
      </c>
      <c r="J150" s="68">
        <v>0</v>
      </c>
      <c r="K150" s="68">
        <v>0</v>
      </c>
      <c r="L150" s="68">
        <v>11328</v>
      </c>
      <c r="M150" s="68">
        <v>0</v>
      </c>
      <c r="N150" s="68">
        <v>0</v>
      </c>
      <c r="O150" s="68">
        <v>0</v>
      </c>
      <c r="P150" s="68">
        <v>0</v>
      </c>
      <c r="Q150" s="68">
        <v>14804.28</v>
      </c>
      <c r="R150" s="88">
        <f t="shared" si="8"/>
        <v>-26132.28</v>
      </c>
    </row>
    <row r="151" spans="1:18" x14ac:dyDescent="0.2">
      <c r="A151" s="46" t="s">
        <v>141</v>
      </c>
      <c r="B151" s="25" t="s">
        <v>140</v>
      </c>
      <c r="C151" s="68">
        <v>500000</v>
      </c>
      <c r="D151" s="68">
        <v>-250000</v>
      </c>
      <c r="E151" s="68">
        <f t="shared" si="7"/>
        <v>250000</v>
      </c>
      <c r="F151" s="68">
        <v>0</v>
      </c>
      <c r="G151" s="68">
        <v>0</v>
      </c>
      <c r="H151" s="68">
        <v>0</v>
      </c>
      <c r="I151" s="68">
        <v>1941.1</v>
      </c>
      <c r="J151" s="68">
        <v>24975.119999999999</v>
      </c>
      <c r="K151" s="68">
        <v>166203</v>
      </c>
      <c r="L151" s="68">
        <v>0</v>
      </c>
      <c r="M151" s="68">
        <v>0</v>
      </c>
      <c r="N151" s="68">
        <v>0</v>
      </c>
      <c r="O151" s="68">
        <v>0</v>
      </c>
      <c r="P151" s="68">
        <v>0</v>
      </c>
      <c r="Q151" s="68">
        <v>46751.6</v>
      </c>
      <c r="R151" s="88">
        <f t="shared" si="8"/>
        <v>-239870.82</v>
      </c>
    </row>
    <row r="152" spans="1:18" s="4" customFormat="1" x14ac:dyDescent="0.2">
      <c r="A152" s="46" t="s">
        <v>142</v>
      </c>
      <c r="B152" s="25" t="s">
        <v>143</v>
      </c>
      <c r="C152" s="68">
        <v>1000000</v>
      </c>
      <c r="D152" s="68">
        <v>-747260</v>
      </c>
      <c r="E152" s="68">
        <f t="shared" si="7"/>
        <v>252740</v>
      </c>
      <c r="F152" s="68">
        <v>0</v>
      </c>
      <c r="G152" s="68">
        <v>0</v>
      </c>
      <c r="H152" s="68">
        <v>0</v>
      </c>
      <c r="I152" s="68">
        <v>0</v>
      </c>
      <c r="J152" s="68">
        <v>14500.31</v>
      </c>
      <c r="K152" s="68">
        <v>0</v>
      </c>
      <c r="L152" s="68">
        <v>0</v>
      </c>
      <c r="M152" s="68">
        <v>11460.16</v>
      </c>
      <c r="N152" s="68">
        <v>1770</v>
      </c>
      <c r="O152" s="68">
        <v>50268</v>
      </c>
      <c r="P152" s="68">
        <v>0</v>
      </c>
      <c r="Q152" s="68">
        <v>5150.7</v>
      </c>
      <c r="R152" s="88">
        <f t="shared" si="8"/>
        <v>-83149.17</v>
      </c>
    </row>
    <row r="153" spans="1:18" x14ac:dyDescent="0.2">
      <c r="A153" s="46" t="s">
        <v>144</v>
      </c>
      <c r="B153" s="25" t="s">
        <v>145</v>
      </c>
      <c r="C153" s="68">
        <v>700000</v>
      </c>
      <c r="D153" s="68">
        <v>-550000</v>
      </c>
      <c r="E153" s="68">
        <f t="shared" si="7"/>
        <v>150000</v>
      </c>
      <c r="F153" s="68">
        <v>0</v>
      </c>
      <c r="G153" s="68">
        <v>0</v>
      </c>
      <c r="H153" s="68">
        <v>0</v>
      </c>
      <c r="I153" s="68">
        <v>0</v>
      </c>
      <c r="J153" s="68">
        <v>0</v>
      </c>
      <c r="K153" s="68">
        <v>0</v>
      </c>
      <c r="L153" s="68">
        <v>0</v>
      </c>
      <c r="M153" s="68">
        <v>0</v>
      </c>
      <c r="N153" s="68">
        <v>16484.599999999999</v>
      </c>
      <c r="O153" s="68">
        <v>8796.9</v>
      </c>
      <c r="P153" s="68">
        <v>0</v>
      </c>
      <c r="Q153" s="68">
        <v>34692</v>
      </c>
      <c r="R153" s="88">
        <f t="shared" si="8"/>
        <v>-59973.5</v>
      </c>
    </row>
    <row r="154" spans="1:18" s="4" customFormat="1" x14ac:dyDescent="0.2">
      <c r="A154" s="46" t="s">
        <v>146</v>
      </c>
      <c r="B154" s="25" t="s">
        <v>147</v>
      </c>
      <c r="C154" s="68">
        <v>400000</v>
      </c>
      <c r="D154" s="68">
        <v>-50000</v>
      </c>
      <c r="E154" s="68">
        <f t="shared" si="7"/>
        <v>350000</v>
      </c>
      <c r="F154" s="68">
        <v>0</v>
      </c>
      <c r="G154" s="68">
        <v>0</v>
      </c>
      <c r="H154" s="68">
        <v>0</v>
      </c>
      <c r="I154" s="68">
        <v>0</v>
      </c>
      <c r="J154" s="68">
        <v>294002.31</v>
      </c>
      <c r="K154" s="68">
        <v>0</v>
      </c>
      <c r="L154" s="68">
        <v>0</v>
      </c>
      <c r="M154" s="68">
        <v>0</v>
      </c>
      <c r="N154" s="68">
        <v>0</v>
      </c>
      <c r="O154" s="68">
        <v>0</v>
      </c>
      <c r="P154" s="68">
        <v>0</v>
      </c>
      <c r="Q154" s="68">
        <v>0</v>
      </c>
      <c r="R154" s="88">
        <f t="shared" si="8"/>
        <v>-294002.31</v>
      </c>
    </row>
    <row r="155" spans="1:18" x14ac:dyDescent="0.2">
      <c r="A155" s="46" t="s">
        <v>148</v>
      </c>
      <c r="B155" s="25" t="s">
        <v>149</v>
      </c>
      <c r="C155" s="68">
        <v>800000</v>
      </c>
      <c r="D155" s="68">
        <v>-485900</v>
      </c>
      <c r="E155" s="68">
        <f t="shared" si="7"/>
        <v>314100</v>
      </c>
      <c r="F155" s="68">
        <v>0</v>
      </c>
      <c r="G155" s="68">
        <v>0</v>
      </c>
      <c r="H155" s="68">
        <v>0</v>
      </c>
      <c r="I155" s="68">
        <v>0</v>
      </c>
      <c r="J155" s="68">
        <v>0</v>
      </c>
      <c r="K155" s="68">
        <v>0</v>
      </c>
      <c r="L155" s="68">
        <v>0</v>
      </c>
      <c r="M155" s="68">
        <v>0</v>
      </c>
      <c r="N155" s="68">
        <v>0</v>
      </c>
      <c r="O155" s="68">
        <v>0</v>
      </c>
      <c r="P155" s="68">
        <v>232392.79</v>
      </c>
      <c r="Q155" s="68">
        <v>0</v>
      </c>
      <c r="R155" s="88">
        <f t="shared" si="8"/>
        <v>-232392.79</v>
      </c>
    </row>
    <row r="156" spans="1:18" s="4" customFormat="1" x14ac:dyDescent="0.2">
      <c r="A156" s="46" t="s">
        <v>150</v>
      </c>
      <c r="B156" s="25" t="s">
        <v>151</v>
      </c>
      <c r="C156" s="68">
        <v>1500000</v>
      </c>
      <c r="D156" s="68">
        <v>-910800</v>
      </c>
      <c r="E156" s="68">
        <f t="shared" si="7"/>
        <v>589200</v>
      </c>
      <c r="F156" s="68">
        <v>0</v>
      </c>
      <c r="G156" s="68">
        <v>0</v>
      </c>
      <c r="H156" s="68">
        <v>0</v>
      </c>
      <c r="I156" s="68">
        <v>0</v>
      </c>
      <c r="J156" s="68">
        <v>0</v>
      </c>
      <c r="K156" s="68">
        <v>0</v>
      </c>
      <c r="L156" s="68">
        <v>0</v>
      </c>
      <c r="M156" s="68">
        <v>25795.98</v>
      </c>
      <c r="N156" s="68">
        <v>54870</v>
      </c>
      <c r="O156" s="68">
        <v>382284.6</v>
      </c>
      <c r="P156" s="68">
        <v>0</v>
      </c>
      <c r="Q156" s="68">
        <v>48970</v>
      </c>
      <c r="R156" s="88">
        <f t="shared" si="8"/>
        <v>-511920.57999999996</v>
      </c>
    </row>
    <row r="157" spans="1:18" x14ac:dyDescent="0.2">
      <c r="A157" s="46" t="s">
        <v>152</v>
      </c>
      <c r="B157" s="25" t="s">
        <v>153</v>
      </c>
      <c r="C157" s="68">
        <v>2000000</v>
      </c>
      <c r="D157" s="68">
        <v>24485</v>
      </c>
      <c r="E157" s="68">
        <f t="shared" si="7"/>
        <v>2024485</v>
      </c>
      <c r="F157" s="68">
        <v>0</v>
      </c>
      <c r="G157" s="68">
        <v>0</v>
      </c>
      <c r="H157" s="68">
        <v>0</v>
      </c>
      <c r="I157" s="68">
        <v>81700.84</v>
      </c>
      <c r="J157" s="68">
        <v>17248.25</v>
      </c>
      <c r="K157" s="68">
        <v>52840.4</v>
      </c>
      <c r="L157" s="68">
        <v>0</v>
      </c>
      <c r="M157" s="68">
        <v>174730.74</v>
      </c>
      <c r="N157" s="68">
        <v>14326.38</v>
      </c>
      <c r="O157" s="68">
        <v>154060.79999999999</v>
      </c>
      <c r="P157" s="68">
        <v>165989.42000000001</v>
      </c>
      <c r="Q157" s="68">
        <v>642399.07999999996</v>
      </c>
      <c r="R157" s="88">
        <f t="shared" si="8"/>
        <v>-1303295.9099999999</v>
      </c>
    </row>
    <row r="158" spans="1:18" s="4" customFormat="1" x14ac:dyDescent="0.2">
      <c r="A158" s="46" t="s">
        <v>154</v>
      </c>
      <c r="B158" s="25" t="s">
        <v>155</v>
      </c>
      <c r="C158" s="68">
        <v>1000000</v>
      </c>
      <c r="D158" s="68">
        <v>343444.04</v>
      </c>
      <c r="E158" s="68">
        <f t="shared" si="7"/>
        <v>1343444.04</v>
      </c>
      <c r="F158" s="68">
        <v>0</v>
      </c>
      <c r="G158" s="68">
        <v>0</v>
      </c>
      <c r="H158" s="68">
        <v>0.01</v>
      </c>
      <c r="I158" s="68">
        <v>114016.32000000001</v>
      </c>
      <c r="J158" s="68">
        <v>345434.09</v>
      </c>
      <c r="K158" s="68">
        <v>0</v>
      </c>
      <c r="L158" s="68">
        <v>0</v>
      </c>
      <c r="M158" s="68">
        <v>99407.21</v>
      </c>
      <c r="N158" s="68">
        <v>186383.35999999999</v>
      </c>
      <c r="O158" s="68">
        <v>199548.62</v>
      </c>
      <c r="P158" s="68">
        <v>0</v>
      </c>
      <c r="Q158" s="68">
        <v>150303.09</v>
      </c>
      <c r="R158" s="88">
        <f t="shared" si="8"/>
        <v>-1095092.68</v>
      </c>
    </row>
    <row r="159" spans="1:18" x14ac:dyDescent="0.2">
      <c r="A159" s="46" t="s">
        <v>156</v>
      </c>
      <c r="B159" s="25" t="s">
        <v>157</v>
      </c>
      <c r="C159" s="68">
        <v>300000</v>
      </c>
      <c r="D159" s="68">
        <v>0</v>
      </c>
      <c r="E159" s="68">
        <f t="shared" si="7"/>
        <v>300000</v>
      </c>
      <c r="F159" s="68">
        <v>0</v>
      </c>
      <c r="G159" s="68">
        <v>0</v>
      </c>
      <c r="H159" s="68">
        <v>0</v>
      </c>
      <c r="I159" s="68">
        <v>0</v>
      </c>
      <c r="J159" s="68">
        <v>5820</v>
      </c>
      <c r="K159" s="68">
        <v>0</v>
      </c>
      <c r="L159" s="68">
        <v>0</v>
      </c>
      <c r="M159" s="68">
        <v>6584.4</v>
      </c>
      <c r="N159" s="68">
        <v>4283.3999999999996</v>
      </c>
      <c r="O159" s="68">
        <v>64846.9</v>
      </c>
      <c r="P159" s="68">
        <v>0</v>
      </c>
      <c r="Q159" s="68">
        <v>0</v>
      </c>
      <c r="R159" s="88">
        <f t="shared" si="8"/>
        <v>-81534.7</v>
      </c>
    </row>
    <row r="160" spans="1:18" s="4" customFormat="1" x14ac:dyDescent="0.2">
      <c r="A160" s="46" t="s">
        <v>158</v>
      </c>
      <c r="B160" s="25" t="s">
        <v>159</v>
      </c>
      <c r="C160" s="68">
        <v>250000</v>
      </c>
      <c r="D160" s="68">
        <v>-100000</v>
      </c>
      <c r="E160" s="68">
        <f t="shared" si="7"/>
        <v>150000</v>
      </c>
      <c r="F160" s="68">
        <v>0</v>
      </c>
      <c r="G160" s="68">
        <v>0</v>
      </c>
      <c r="H160" s="68">
        <v>0</v>
      </c>
      <c r="I160" s="68">
        <v>0</v>
      </c>
      <c r="J160" s="68">
        <v>0</v>
      </c>
      <c r="K160" s="68">
        <v>0</v>
      </c>
      <c r="L160" s="68">
        <v>0</v>
      </c>
      <c r="M160" s="68">
        <v>2652.05</v>
      </c>
      <c r="N160" s="68">
        <v>354</v>
      </c>
      <c r="O160" s="68">
        <v>1416</v>
      </c>
      <c r="P160" s="68">
        <v>0</v>
      </c>
      <c r="Q160" s="68">
        <v>885</v>
      </c>
      <c r="R160" s="88">
        <f t="shared" si="8"/>
        <v>-5307.05</v>
      </c>
    </row>
    <row r="161" spans="1:18" x14ac:dyDescent="0.2">
      <c r="A161" s="46" t="s">
        <v>160</v>
      </c>
      <c r="B161" s="25" t="s">
        <v>161</v>
      </c>
      <c r="C161" s="68">
        <v>52000000</v>
      </c>
      <c r="D161" s="68">
        <v>0</v>
      </c>
      <c r="E161" s="68">
        <f t="shared" si="7"/>
        <v>52000000</v>
      </c>
      <c r="F161" s="68">
        <v>676300</v>
      </c>
      <c r="G161" s="68">
        <v>671879.21</v>
      </c>
      <c r="H161" s="68">
        <v>653118.67000000004</v>
      </c>
      <c r="I161" s="68">
        <v>681300</v>
      </c>
      <c r="J161" s="68">
        <v>696300</v>
      </c>
      <c r="K161" s="68">
        <v>34096300</v>
      </c>
      <c r="L161" s="68">
        <v>651167.93000000005</v>
      </c>
      <c r="M161" s="68">
        <v>10666300</v>
      </c>
      <c r="N161" s="68">
        <v>674300</v>
      </c>
      <c r="O161" s="68">
        <v>674300</v>
      </c>
      <c r="P161" s="68">
        <v>710593.12</v>
      </c>
      <c r="Q161" s="68">
        <v>726171.72</v>
      </c>
      <c r="R161" s="88">
        <f t="shared" si="8"/>
        <v>-48919193.309999995</v>
      </c>
    </row>
    <row r="162" spans="1:18" s="4" customFormat="1" x14ac:dyDescent="0.2">
      <c r="A162" s="46" t="s">
        <v>162</v>
      </c>
      <c r="B162" s="25" t="s">
        <v>163</v>
      </c>
      <c r="C162" s="68">
        <v>3000000</v>
      </c>
      <c r="D162" s="68">
        <v>0</v>
      </c>
      <c r="E162" s="68">
        <f t="shared" si="7"/>
        <v>3000000</v>
      </c>
      <c r="F162" s="68">
        <v>0</v>
      </c>
      <c r="G162" s="68">
        <v>0</v>
      </c>
      <c r="H162" s="68">
        <v>0</v>
      </c>
      <c r="I162" s="68">
        <v>0</v>
      </c>
      <c r="J162" s="68">
        <v>0</v>
      </c>
      <c r="K162" s="68">
        <v>0</v>
      </c>
      <c r="L162" s="68">
        <v>0</v>
      </c>
      <c r="M162" s="68">
        <v>0</v>
      </c>
      <c r="N162" s="68">
        <v>427120</v>
      </c>
      <c r="O162" s="68">
        <v>56200</v>
      </c>
      <c r="P162" s="68">
        <v>258520</v>
      </c>
      <c r="Q162" s="68">
        <v>825924</v>
      </c>
      <c r="R162" s="88">
        <f t="shared" si="8"/>
        <v>-1567764</v>
      </c>
    </row>
    <row r="163" spans="1:18" x14ac:dyDescent="0.2">
      <c r="A163" s="46" t="s">
        <v>164</v>
      </c>
      <c r="B163" s="25" t="s">
        <v>165</v>
      </c>
      <c r="C163" s="68">
        <v>700000</v>
      </c>
      <c r="D163" s="68">
        <v>0</v>
      </c>
      <c r="E163" s="68">
        <f t="shared" si="7"/>
        <v>700000</v>
      </c>
      <c r="F163" s="68">
        <v>0</v>
      </c>
      <c r="G163" s="68">
        <v>6800.01</v>
      </c>
      <c r="H163" s="68">
        <v>5000</v>
      </c>
      <c r="I163" s="68">
        <v>50312.74</v>
      </c>
      <c r="J163" s="68">
        <v>0</v>
      </c>
      <c r="K163" s="68">
        <v>62261.2</v>
      </c>
      <c r="L163" s="68">
        <v>40303.870000000003</v>
      </c>
      <c r="M163" s="68">
        <v>35098.18</v>
      </c>
      <c r="N163" s="68">
        <v>17542.490000000002</v>
      </c>
      <c r="O163" s="68">
        <v>0</v>
      </c>
      <c r="P163" s="68">
        <v>0</v>
      </c>
      <c r="Q163" s="68">
        <v>38824.21</v>
      </c>
      <c r="R163" s="88">
        <f t="shared" si="8"/>
        <v>-246142.69999999998</v>
      </c>
    </row>
    <row r="164" spans="1:18" s="4" customFormat="1" x14ac:dyDescent="0.2">
      <c r="A164" s="46" t="s">
        <v>166</v>
      </c>
      <c r="B164" s="25" t="s">
        <v>167</v>
      </c>
      <c r="C164" s="68">
        <v>1200000</v>
      </c>
      <c r="D164" s="68">
        <v>390200</v>
      </c>
      <c r="E164" s="68">
        <f t="shared" si="7"/>
        <v>1590200</v>
      </c>
      <c r="F164" s="68">
        <v>0</v>
      </c>
      <c r="G164" s="68">
        <v>0</v>
      </c>
      <c r="H164" s="68">
        <v>34999.980000000003</v>
      </c>
      <c r="I164" s="68">
        <v>196939.05</v>
      </c>
      <c r="J164" s="68">
        <v>1784.16</v>
      </c>
      <c r="K164" s="68">
        <v>819935.98</v>
      </c>
      <c r="L164" s="68">
        <v>16284</v>
      </c>
      <c r="M164" s="68">
        <v>0</v>
      </c>
      <c r="N164" s="68">
        <v>0</v>
      </c>
      <c r="O164" s="68">
        <v>0</v>
      </c>
      <c r="P164" s="68">
        <v>433060</v>
      </c>
      <c r="Q164" s="68">
        <v>97631.3</v>
      </c>
      <c r="R164" s="88">
        <f t="shared" si="8"/>
        <v>-1530634.51</v>
      </c>
    </row>
    <row r="165" spans="1:18" x14ac:dyDescent="0.2">
      <c r="A165" s="46" t="s">
        <v>168</v>
      </c>
      <c r="B165" s="25" t="s">
        <v>169</v>
      </c>
      <c r="C165" s="68">
        <v>1000000</v>
      </c>
      <c r="D165" s="68">
        <v>-874400</v>
      </c>
      <c r="E165" s="68">
        <f t="shared" si="7"/>
        <v>125600</v>
      </c>
      <c r="F165" s="68">
        <v>0</v>
      </c>
      <c r="G165" s="68">
        <v>0</v>
      </c>
      <c r="H165" s="68">
        <v>0</v>
      </c>
      <c r="I165" s="68">
        <v>0</v>
      </c>
      <c r="J165" s="68">
        <v>0</v>
      </c>
      <c r="K165" s="68">
        <v>37170</v>
      </c>
      <c r="L165" s="68">
        <v>0</v>
      </c>
      <c r="M165" s="68">
        <v>41772</v>
      </c>
      <c r="N165" s="68">
        <v>0</v>
      </c>
      <c r="O165" s="68">
        <v>0</v>
      </c>
      <c r="P165" s="68">
        <v>0</v>
      </c>
      <c r="Q165" s="68">
        <v>0</v>
      </c>
      <c r="R165" s="88">
        <f t="shared" si="8"/>
        <v>-78942</v>
      </c>
    </row>
    <row r="166" spans="1:18" s="75" customFormat="1" x14ac:dyDescent="0.2">
      <c r="A166" s="73" t="s">
        <v>401</v>
      </c>
      <c r="B166" s="74" t="s">
        <v>402</v>
      </c>
      <c r="C166" s="68">
        <v>0</v>
      </c>
      <c r="D166" s="68">
        <v>23000</v>
      </c>
      <c r="E166" s="68">
        <f t="shared" si="7"/>
        <v>23000</v>
      </c>
      <c r="F166" s="68">
        <v>0</v>
      </c>
      <c r="G166" s="68">
        <v>0</v>
      </c>
      <c r="H166" s="68">
        <v>0</v>
      </c>
      <c r="I166" s="68">
        <v>0</v>
      </c>
      <c r="J166" s="68">
        <v>0</v>
      </c>
      <c r="K166" s="68">
        <v>0</v>
      </c>
      <c r="L166" s="68">
        <v>0</v>
      </c>
      <c r="M166" s="68">
        <v>0</v>
      </c>
      <c r="N166" s="68">
        <v>0</v>
      </c>
      <c r="O166" s="68">
        <v>0</v>
      </c>
      <c r="P166" s="68">
        <v>0</v>
      </c>
      <c r="Q166" s="68">
        <v>28942</v>
      </c>
      <c r="R166" s="88">
        <f t="shared" si="8"/>
        <v>-28942</v>
      </c>
    </row>
    <row r="167" spans="1:18" s="4" customFormat="1" x14ac:dyDescent="0.2">
      <c r="A167" s="46" t="s">
        <v>170</v>
      </c>
      <c r="B167" s="25" t="s">
        <v>171</v>
      </c>
      <c r="C167" s="68">
        <v>75000</v>
      </c>
      <c r="D167" s="68">
        <v>0</v>
      </c>
      <c r="E167" s="68">
        <f t="shared" si="7"/>
        <v>75000</v>
      </c>
      <c r="F167" s="68">
        <v>0</v>
      </c>
      <c r="G167" s="68">
        <v>0</v>
      </c>
      <c r="H167" s="68">
        <v>0</v>
      </c>
      <c r="I167" s="68">
        <v>0</v>
      </c>
      <c r="J167" s="68">
        <v>0</v>
      </c>
      <c r="K167" s="68">
        <v>0</v>
      </c>
      <c r="L167" s="68">
        <v>0</v>
      </c>
      <c r="M167" s="68">
        <v>0</v>
      </c>
      <c r="N167" s="68">
        <v>0</v>
      </c>
      <c r="O167" s="68">
        <v>0</v>
      </c>
      <c r="P167" s="68">
        <v>0</v>
      </c>
      <c r="Q167" s="68">
        <v>0</v>
      </c>
      <c r="R167" s="88">
        <f t="shared" si="8"/>
        <v>0</v>
      </c>
    </row>
    <row r="168" spans="1:18" x14ac:dyDescent="0.2">
      <c r="A168" s="46" t="s">
        <v>172</v>
      </c>
      <c r="B168" s="25" t="s">
        <v>173</v>
      </c>
      <c r="C168" s="68">
        <v>50000</v>
      </c>
      <c r="D168" s="68">
        <v>0</v>
      </c>
      <c r="E168" s="68">
        <f t="shared" si="7"/>
        <v>50000</v>
      </c>
      <c r="F168" s="68">
        <v>0</v>
      </c>
      <c r="G168" s="68">
        <v>0</v>
      </c>
      <c r="H168" s="68">
        <v>0</v>
      </c>
      <c r="I168" s="68">
        <v>0</v>
      </c>
      <c r="J168" s="68">
        <v>0</v>
      </c>
      <c r="K168" s="68">
        <v>0</v>
      </c>
      <c r="L168" s="68">
        <v>0</v>
      </c>
      <c r="M168" s="68">
        <v>0</v>
      </c>
      <c r="N168" s="68">
        <v>0</v>
      </c>
      <c r="O168" s="68">
        <v>0</v>
      </c>
      <c r="P168" s="68">
        <v>0</v>
      </c>
      <c r="Q168" s="68">
        <v>34499.660000000003</v>
      </c>
      <c r="R168" s="88">
        <f t="shared" si="8"/>
        <v>-34499.660000000003</v>
      </c>
    </row>
    <row r="169" spans="1:18" s="4" customFormat="1" x14ac:dyDescent="0.2">
      <c r="A169" s="46" t="s">
        <v>174</v>
      </c>
      <c r="B169" s="25" t="s">
        <v>175</v>
      </c>
      <c r="C169" s="68">
        <v>3500000</v>
      </c>
      <c r="D169" s="68">
        <v>-1389908.98</v>
      </c>
      <c r="E169" s="68">
        <f t="shared" si="7"/>
        <v>2110091.02</v>
      </c>
      <c r="F169" s="68">
        <v>0</v>
      </c>
      <c r="G169" s="68">
        <v>0</v>
      </c>
      <c r="H169" s="68">
        <v>0</v>
      </c>
      <c r="I169" s="68">
        <v>0</v>
      </c>
      <c r="J169" s="68">
        <v>393922.23</v>
      </c>
      <c r="K169" s="68">
        <v>0</v>
      </c>
      <c r="L169" s="68">
        <v>0</v>
      </c>
      <c r="M169" s="68">
        <v>825381.87</v>
      </c>
      <c r="N169" s="68">
        <v>242224.5</v>
      </c>
      <c r="O169" s="68">
        <v>66620.44</v>
      </c>
      <c r="P169" s="68">
        <v>0</v>
      </c>
      <c r="Q169" s="68">
        <v>234129.7</v>
      </c>
      <c r="R169" s="88">
        <f t="shared" si="8"/>
        <v>-1762278.74</v>
      </c>
    </row>
    <row r="170" spans="1:18" x14ac:dyDescent="0.2">
      <c r="A170" s="46" t="s">
        <v>176</v>
      </c>
      <c r="B170" s="25" t="s">
        <v>177</v>
      </c>
      <c r="C170" s="68">
        <v>500000</v>
      </c>
      <c r="D170" s="68">
        <v>0</v>
      </c>
      <c r="E170" s="68">
        <f t="shared" si="7"/>
        <v>500000</v>
      </c>
      <c r="F170" s="68">
        <v>0</v>
      </c>
      <c r="G170" s="68">
        <v>0</v>
      </c>
      <c r="H170" s="68">
        <v>0</v>
      </c>
      <c r="I170" s="68">
        <v>0</v>
      </c>
      <c r="J170" s="68">
        <v>20699.86</v>
      </c>
      <c r="K170" s="68">
        <v>2010</v>
      </c>
      <c r="L170" s="68">
        <v>0</v>
      </c>
      <c r="M170" s="68">
        <v>95762.9</v>
      </c>
      <c r="N170" s="68">
        <v>34214.1</v>
      </c>
      <c r="O170" s="68">
        <v>39358.9</v>
      </c>
      <c r="P170" s="68">
        <v>9204</v>
      </c>
      <c r="Q170" s="68">
        <v>341263.55</v>
      </c>
      <c r="R170" s="88">
        <f t="shared" si="8"/>
        <v>-542513.30999999994</v>
      </c>
    </row>
    <row r="171" spans="1:18" x14ac:dyDescent="0.2">
      <c r="A171" s="46" t="s">
        <v>179</v>
      </c>
      <c r="B171" s="25" t="s">
        <v>178</v>
      </c>
      <c r="C171" s="68">
        <v>2000000</v>
      </c>
      <c r="D171" s="68">
        <v>488000</v>
      </c>
      <c r="E171" s="68">
        <f t="shared" si="7"/>
        <v>2488000</v>
      </c>
      <c r="F171" s="68">
        <v>0</v>
      </c>
      <c r="G171" s="68">
        <v>0</v>
      </c>
      <c r="H171" s="68">
        <v>960260.4</v>
      </c>
      <c r="I171" s="68">
        <v>0</v>
      </c>
      <c r="J171" s="68">
        <v>1800.68</v>
      </c>
      <c r="K171" s="68">
        <v>0</v>
      </c>
      <c r="L171" s="68">
        <v>408038.1</v>
      </c>
      <c r="M171" s="68">
        <v>3030</v>
      </c>
      <c r="N171" s="68">
        <v>0</v>
      </c>
      <c r="O171" s="68">
        <v>71154</v>
      </c>
      <c r="P171" s="68">
        <v>4484</v>
      </c>
      <c r="Q171" s="68">
        <v>975245.22</v>
      </c>
      <c r="R171" s="88">
        <f t="shared" si="8"/>
        <v>-503491.6</v>
      </c>
    </row>
    <row r="172" spans="1:18" x14ac:dyDescent="0.2">
      <c r="A172" s="46" t="s">
        <v>277</v>
      </c>
      <c r="B172" s="25" t="s">
        <v>286</v>
      </c>
      <c r="C172" s="68">
        <v>800000</v>
      </c>
      <c r="D172" s="68">
        <v>-200000</v>
      </c>
      <c r="E172" s="68">
        <f t="shared" si="7"/>
        <v>600000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88">
        <f t="shared" si="8"/>
        <v>0</v>
      </c>
    </row>
    <row r="173" spans="1:18" x14ac:dyDescent="0.2">
      <c r="A173" s="46" t="s">
        <v>180</v>
      </c>
      <c r="B173" s="25" t="s">
        <v>181</v>
      </c>
      <c r="C173" s="68">
        <v>4100000</v>
      </c>
      <c r="D173" s="68">
        <v>400000</v>
      </c>
      <c r="E173" s="68">
        <f t="shared" si="7"/>
        <v>4500000</v>
      </c>
      <c r="F173" s="68">
        <v>0</v>
      </c>
      <c r="G173" s="68">
        <v>0</v>
      </c>
      <c r="H173" s="68">
        <v>0</v>
      </c>
      <c r="I173" s="68">
        <v>49591.86</v>
      </c>
      <c r="J173" s="68">
        <v>817911.7</v>
      </c>
      <c r="K173" s="68">
        <v>456172.19</v>
      </c>
      <c r="L173" s="68">
        <v>1209384.01</v>
      </c>
      <c r="M173" s="68">
        <v>338616.14</v>
      </c>
      <c r="N173" s="68">
        <v>0</v>
      </c>
      <c r="O173" s="68">
        <v>0</v>
      </c>
      <c r="P173" s="68">
        <v>33748</v>
      </c>
      <c r="Q173" s="68">
        <v>1594194.05</v>
      </c>
      <c r="R173" s="88">
        <f t="shared" si="8"/>
        <v>-4499617.95</v>
      </c>
    </row>
    <row r="174" spans="1:18" s="4" customFormat="1" x14ac:dyDescent="0.2">
      <c r="A174" s="46" t="s">
        <v>182</v>
      </c>
      <c r="B174" s="25" t="s">
        <v>183</v>
      </c>
      <c r="C174" s="68">
        <v>500000</v>
      </c>
      <c r="D174" s="68">
        <v>-323000</v>
      </c>
      <c r="E174" s="68">
        <f t="shared" si="7"/>
        <v>177000</v>
      </c>
      <c r="F174" s="68">
        <v>0</v>
      </c>
      <c r="G174" s="68">
        <v>0</v>
      </c>
      <c r="H174" s="68">
        <v>0</v>
      </c>
      <c r="I174" s="68">
        <v>0</v>
      </c>
      <c r="J174" s="68">
        <v>10679</v>
      </c>
      <c r="K174" s="68">
        <v>39589.94</v>
      </c>
      <c r="L174" s="68">
        <v>0</v>
      </c>
      <c r="M174" s="68">
        <v>0</v>
      </c>
      <c r="N174" s="68">
        <v>0</v>
      </c>
      <c r="O174" s="68">
        <v>0</v>
      </c>
      <c r="P174" s="68">
        <v>117174</v>
      </c>
      <c r="Q174" s="68">
        <v>79736.070000000007</v>
      </c>
      <c r="R174" s="88">
        <f t="shared" si="8"/>
        <v>-247179.01</v>
      </c>
    </row>
    <row r="175" spans="1:18" x14ac:dyDescent="0.2">
      <c r="A175" s="46" t="s">
        <v>185</v>
      </c>
      <c r="B175" s="25" t="s">
        <v>184</v>
      </c>
      <c r="C175" s="68">
        <v>150000</v>
      </c>
      <c r="D175" s="68">
        <v>0</v>
      </c>
      <c r="E175" s="68">
        <f t="shared" si="7"/>
        <v>150000</v>
      </c>
      <c r="F175" s="68">
        <v>0</v>
      </c>
      <c r="G175" s="68">
        <v>0</v>
      </c>
      <c r="H175" s="68">
        <v>0</v>
      </c>
      <c r="I175" s="68">
        <v>0</v>
      </c>
      <c r="J175" s="68">
        <v>0</v>
      </c>
      <c r="K175" s="68">
        <v>28026.400000000001</v>
      </c>
      <c r="L175" s="68">
        <v>0</v>
      </c>
      <c r="M175" s="68">
        <v>0</v>
      </c>
      <c r="N175" s="68">
        <v>0</v>
      </c>
      <c r="O175" s="68">
        <v>0</v>
      </c>
      <c r="P175" s="68">
        <v>0</v>
      </c>
      <c r="Q175" s="68">
        <v>16579</v>
      </c>
      <c r="R175" s="88">
        <f t="shared" si="8"/>
        <v>-44605.4</v>
      </c>
    </row>
    <row r="176" spans="1:18" x14ac:dyDescent="0.2">
      <c r="A176" s="46" t="s">
        <v>187</v>
      </c>
      <c r="B176" s="25" t="s">
        <v>186</v>
      </c>
      <c r="C176" s="68">
        <v>400000</v>
      </c>
      <c r="D176" s="68">
        <v>0</v>
      </c>
      <c r="E176" s="68">
        <f t="shared" si="7"/>
        <v>400000</v>
      </c>
      <c r="F176" s="68">
        <v>0</v>
      </c>
      <c r="G176" s="68">
        <v>0</v>
      </c>
      <c r="H176" s="68">
        <v>0</v>
      </c>
      <c r="I176" s="68">
        <v>132018.4</v>
      </c>
      <c r="J176" s="68">
        <v>0</v>
      </c>
      <c r="K176" s="68">
        <v>0</v>
      </c>
      <c r="L176" s="68">
        <v>0</v>
      </c>
      <c r="M176" s="68">
        <v>0</v>
      </c>
      <c r="N176" s="68">
        <v>65785</v>
      </c>
      <c r="O176" s="68">
        <v>0</v>
      </c>
      <c r="P176" s="68">
        <v>10620</v>
      </c>
      <c r="Q176" s="68">
        <v>62535.46</v>
      </c>
      <c r="R176" s="88">
        <f t="shared" si="8"/>
        <v>-270958.86</v>
      </c>
    </row>
    <row r="177" spans="1:18" x14ac:dyDescent="0.2">
      <c r="A177" s="46" t="s">
        <v>189</v>
      </c>
      <c r="B177" s="25" t="s">
        <v>188</v>
      </c>
      <c r="C177" s="68">
        <v>3800000</v>
      </c>
      <c r="D177" s="68">
        <v>-1500000</v>
      </c>
      <c r="E177" s="68">
        <f t="shared" si="7"/>
        <v>2300000</v>
      </c>
      <c r="F177" s="68">
        <v>0</v>
      </c>
      <c r="G177" s="68">
        <v>0</v>
      </c>
      <c r="H177" s="68">
        <v>258102.58</v>
      </c>
      <c r="I177" s="68">
        <v>0</v>
      </c>
      <c r="J177" s="68">
        <v>0</v>
      </c>
      <c r="K177" s="68">
        <v>431903.6</v>
      </c>
      <c r="L177" s="68">
        <v>29997.96</v>
      </c>
      <c r="M177" s="68">
        <v>0</v>
      </c>
      <c r="N177" s="68">
        <v>0</v>
      </c>
      <c r="O177" s="68">
        <v>0</v>
      </c>
      <c r="P177" s="68">
        <v>31624</v>
      </c>
      <c r="Q177" s="68">
        <v>210978.1</v>
      </c>
      <c r="R177" s="88">
        <f t="shared" si="8"/>
        <v>-446401.07999999996</v>
      </c>
    </row>
    <row r="178" spans="1:18" s="4" customFormat="1" x14ac:dyDescent="0.2">
      <c r="A178" s="46" t="s">
        <v>191</v>
      </c>
      <c r="B178" s="25" t="s">
        <v>190</v>
      </c>
      <c r="C178" s="68">
        <v>8000000</v>
      </c>
      <c r="D178" s="68">
        <v>-1100000</v>
      </c>
      <c r="E178" s="68">
        <f t="shared" si="7"/>
        <v>6900000</v>
      </c>
      <c r="F178" s="68">
        <v>0</v>
      </c>
      <c r="G178" s="68">
        <v>0</v>
      </c>
      <c r="H178" s="68">
        <v>0</v>
      </c>
      <c r="I178" s="68">
        <v>1813955.24</v>
      </c>
      <c r="J178" s="68">
        <v>21594</v>
      </c>
      <c r="K178" s="68">
        <v>91236.4</v>
      </c>
      <c r="L178" s="68">
        <v>286758.02</v>
      </c>
      <c r="M178" s="68">
        <v>1040027.93</v>
      </c>
      <c r="N178" s="68">
        <v>478321.38</v>
      </c>
      <c r="O178" s="68">
        <v>62135.26</v>
      </c>
      <c r="P178" s="68">
        <v>23869.040000000001</v>
      </c>
      <c r="Q178" s="68">
        <v>2252814.21</v>
      </c>
      <c r="R178" s="88">
        <f t="shared" si="8"/>
        <v>-6070711.4800000004</v>
      </c>
    </row>
    <row r="179" spans="1:18" x14ac:dyDescent="0.2">
      <c r="A179" s="46" t="s">
        <v>192</v>
      </c>
      <c r="B179" s="25" t="s">
        <v>193</v>
      </c>
      <c r="C179" s="68">
        <v>5000000</v>
      </c>
      <c r="D179" s="68">
        <v>-1601840</v>
      </c>
      <c r="E179" s="68">
        <f t="shared" si="7"/>
        <v>3398160</v>
      </c>
      <c r="F179" s="68">
        <v>0</v>
      </c>
      <c r="G179" s="68">
        <v>107575</v>
      </c>
      <c r="H179" s="68">
        <v>0</v>
      </c>
      <c r="I179" s="68">
        <v>149149.31</v>
      </c>
      <c r="J179" s="68">
        <v>29175.08</v>
      </c>
      <c r="K179" s="68">
        <v>75402</v>
      </c>
      <c r="L179" s="68">
        <v>717410</v>
      </c>
      <c r="M179" s="68">
        <v>125068.2</v>
      </c>
      <c r="N179" s="68">
        <v>126555.94</v>
      </c>
      <c r="O179" s="68">
        <v>64805.599999999999</v>
      </c>
      <c r="P179" s="68">
        <v>331698</v>
      </c>
      <c r="Q179" s="68">
        <v>1371555</v>
      </c>
      <c r="R179" s="88">
        <f t="shared" si="8"/>
        <v>-3098394.13</v>
      </c>
    </row>
    <row r="180" spans="1:18" x14ac:dyDescent="0.2">
      <c r="A180" s="46" t="s">
        <v>194</v>
      </c>
      <c r="B180" s="25" t="s">
        <v>195</v>
      </c>
      <c r="C180" s="68">
        <v>2000000</v>
      </c>
      <c r="D180" s="68">
        <v>1828702.82</v>
      </c>
      <c r="E180" s="68">
        <f t="shared" si="7"/>
        <v>3828702.8200000003</v>
      </c>
      <c r="F180" s="68">
        <v>0</v>
      </c>
      <c r="G180" s="68">
        <v>0</v>
      </c>
      <c r="H180" s="68">
        <v>0</v>
      </c>
      <c r="I180" s="68">
        <v>221972.75</v>
      </c>
      <c r="J180" s="68">
        <v>732208.69</v>
      </c>
      <c r="K180" s="68">
        <v>114578</v>
      </c>
      <c r="L180" s="68">
        <v>0</v>
      </c>
      <c r="M180" s="68">
        <v>476439.3</v>
      </c>
      <c r="N180" s="68">
        <v>374248.8</v>
      </c>
      <c r="O180" s="68">
        <v>298842.08</v>
      </c>
      <c r="P180" s="68">
        <v>32351.35</v>
      </c>
      <c r="Q180" s="68">
        <v>1009486.46</v>
      </c>
      <c r="R180" s="88">
        <f t="shared" si="8"/>
        <v>-3260127.43</v>
      </c>
    </row>
    <row r="181" spans="1:18" s="4" customFormat="1" x14ac:dyDescent="0.2">
      <c r="A181" s="46" t="s">
        <v>196</v>
      </c>
      <c r="B181" s="25" t="s">
        <v>197</v>
      </c>
      <c r="C181" s="68">
        <v>13900000</v>
      </c>
      <c r="D181" s="68">
        <v>-13843124.390000001</v>
      </c>
      <c r="E181" s="68">
        <f t="shared" si="7"/>
        <v>56875.609999999404</v>
      </c>
      <c r="F181" s="68">
        <v>0</v>
      </c>
      <c r="G181" s="68">
        <v>0</v>
      </c>
      <c r="H181" s="68">
        <v>0</v>
      </c>
      <c r="I181" s="68">
        <v>0</v>
      </c>
      <c r="J181" s="68">
        <v>0</v>
      </c>
      <c r="K181" s="68">
        <v>0</v>
      </c>
      <c r="L181" s="68">
        <v>0</v>
      </c>
      <c r="M181" s="68">
        <v>0</v>
      </c>
      <c r="N181" s="68">
        <v>0</v>
      </c>
      <c r="O181" s="68">
        <v>0</v>
      </c>
      <c r="P181" s="68">
        <v>0</v>
      </c>
      <c r="Q181" s="68">
        <v>0</v>
      </c>
      <c r="R181" s="88">
        <f t="shared" si="8"/>
        <v>0</v>
      </c>
    </row>
    <row r="182" spans="1:18" x14ac:dyDescent="0.2">
      <c r="A182" s="46" t="s">
        <v>198</v>
      </c>
      <c r="B182" s="25" t="s">
        <v>287</v>
      </c>
      <c r="C182" s="68">
        <v>4000000</v>
      </c>
      <c r="D182" s="68">
        <v>2800000</v>
      </c>
      <c r="E182" s="68">
        <f t="shared" si="7"/>
        <v>6800000</v>
      </c>
      <c r="F182" s="68">
        <v>0</v>
      </c>
      <c r="G182" s="68">
        <v>0</v>
      </c>
      <c r="H182" s="68">
        <v>0</v>
      </c>
      <c r="I182" s="68">
        <v>0</v>
      </c>
      <c r="J182" s="68">
        <v>0</v>
      </c>
      <c r="K182" s="68">
        <v>1800000</v>
      </c>
      <c r="L182" s="68">
        <v>0</v>
      </c>
      <c r="M182" s="68">
        <v>0</v>
      </c>
      <c r="N182" s="68">
        <v>0</v>
      </c>
      <c r="O182" s="68">
        <v>0</v>
      </c>
      <c r="P182" s="68">
        <v>0</v>
      </c>
      <c r="Q182" s="68">
        <v>5000000</v>
      </c>
      <c r="R182" s="88">
        <f t="shared" si="8"/>
        <v>-6800000</v>
      </c>
    </row>
    <row r="183" spans="1:18" x14ac:dyDescent="0.2">
      <c r="A183" s="46" t="s">
        <v>199</v>
      </c>
      <c r="B183" s="25" t="s">
        <v>200</v>
      </c>
      <c r="C183" s="68">
        <v>1000000</v>
      </c>
      <c r="D183" s="68">
        <v>728054</v>
      </c>
      <c r="E183" s="68">
        <f t="shared" si="7"/>
        <v>1728054</v>
      </c>
      <c r="F183" s="68">
        <v>0</v>
      </c>
      <c r="G183" s="68">
        <v>0</v>
      </c>
      <c r="H183" s="68">
        <v>0</v>
      </c>
      <c r="I183" s="68">
        <v>2442.6</v>
      </c>
      <c r="J183" s="68">
        <v>71501.03</v>
      </c>
      <c r="K183" s="68">
        <v>257004</v>
      </c>
      <c r="L183" s="68">
        <v>0</v>
      </c>
      <c r="M183" s="68">
        <v>1175988</v>
      </c>
      <c r="N183" s="68">
        <v>7817.5</v>
      </c>
      <c r="O183" s="68">
        <v>143600.1</v>
      </c>
      <c r="P183" s="68">
        <v>11640.7</v>
      </c>
      <c r="Q183" s="68">
        <v>74107.3</v>
      </c>
      <c r="R183" s="88">
        <f t="shared" si="8"/>
        <v>-1744101.23</v>
      </c>
    </row>
    <row r="184" spans="1:18" s="4" customFormat="1" x14ac:dyDescent="0.2">
      <c r="A184" s="46" t="s">
        <v>201</v>
      </c>
      <c r="B184" s="25" t="s">
        <v>202</v>
      </c>
      <c r="C184" s="68">
        <v>5500000</v>
      </c>
      <c r="D184" s="68">
        <v>-2264142</v>
      </c>
      <c r="E184" s="68">
        <f t="shared" si="7"/>
        <v>3235858</v>
      </c>
      <c r="F184" s="68">
        <v>0</v>
      </c>
      <c r="G184" s="68">
        <v>0</v>
      </c>
      <c r="H184" s="68">
        <v>0</v>
      </c>
      <c r="I184" s="68">
        <v>58840.7</v>
      </c>
      <c r="J184" s="68">
        <v>3259.87</v>
      </c>
      <c r="K184" s="68">
        <v>290451.09999999998</v>
      </c>
      <c r="L184" s="68">
        <v>9345.6</v>
      </c>
      <c r="M184" s="68">
        <v>261847.99</v>
      </c>
      <c r="N184" s="68">
        <v>39095.760000000002</v>
      </c>
      <c r="O184" s="68">
        <v>19576.2</v>
      </c>
      <c r="P184" s="68">
        <v>1886968.68</v>
      </c>
      <c r="Q184" s="68">
        <v>39648.050000000003</v>
      </c>
      <c r="R184" s="88">
        <f t="shared" si="8"/>
        <v>-2609033.9499999997</v>
      </c>
    </row>
    <row r="185" spans="1:18" x14ac:dyDescent="0.2">
      <c r="A185" s="46" t="s">
        <v>203</v>
      </c>
      <c r="B185" s="25" t="s">
        <v>204</v>
      </c>
      <c r="C185" s="68">
        <v>21800000</v>
      </c>
      <c r="D185" s="68">
        <v>-18200</v>
      </c>
      <c r="E185" s="68">
        <f t="shared" si="7"/>
        <v>21781800</v>
      </c>
      <c r="F185" s="68">
        <v>0</v>
      </c>
      <c r="G185" s="68">
        <v>586864.01</v>
      </c>
      <c r="H185" s="68">
        <v>2312972.14</v>
      </c>
      <c r="I185" s="68">
        <v>1977872.06</v>
      </c>
      <c r="J185" s="68">
        <v>1370537.66</v>
      </c>
      <c r="K185" s="68">
        <v>1556993.61</v>
      </c>
      <c r="L185" s="68">
        <v>2444635.4900000002</v>
      </c>
      <c r="M185" s="68">
        <v>1940040</v>
      </c>
      <c r="N185" s="68">
        <v>3583407.82</v>
      </c>
      <c r="O185" s="68">
        <v>1297633.54</v>
      </c>
      <c r="P185" s="68">
        <v>2906980.98</v>
      </c>
      <c r="Q185" s="68">
        <v>4565182.97</v>
      </c>
      <c r="R185" s="88">
        <f t="shared" si="8"/>
        <v>-19917176</v>
      </c>
    </row>
    <row r="186" spans="1:18" x14ac:dyDescent="0.2">
      <c r="A186" s="46" t="s">
        <v>205</v>
      </c>
      <c r="B186" s="25" t="s">
        <v>206</v>
      </c>
      <c r="C186" s="68">
        <v>5000000</v>
      </c>
      <c r="D186" s="68">
        <v>8255000</v>
      </c>
      <c r="E186" s="68">
        <f t="shared" si="7"/>
        <v>13255000</v>
      </c>
      <c r="F186" s="68">
        <v>38000</v>
      </c>
      <c r="G186" s="68">
        <v>35050</v>
      </c>
      <c r="H186" s="68">
        <v>68875</v>
      </c>
      <c r="I186" s="68">
        <v>439578.57</v>
      </c>
      <c r="J186" s="68">
        <v>643148.69999999995</v>
      </c>
      <c r="K186" s="68">
        <v>737653.59</v>
      </c>
      <c r="L186" s="68">
        <v>1442598.75</v>
      </c>
      <c r="M186" s="68">
        <v>311000</v>
      </c>
      <c r="N186" s="68">
        <v>224686</v>
      </c>
      <c r="O186" s="68">
        <v>554382.14</v>
      </c>
      <c r="P186" s="68">
        <v>97250</v>
      </c>
      <c r="Q186" s="68">
        <v>2495088.35</v>
      </c>
      <c r="R186" s="88">
        <f t="shared" si="8"/>
        <v>-6873561.0999999996</v>
      </c>
    </row>
    <row r="187" spans="1:18" x14ac:dyDescent="0.2">
      <c r="A187" s="46" t="s">
        <v>305</v>
      </c>
      <c r="B187" s="25" t="s">
        <v>306</v>
      </c>
      <c r="C187" s="68">
        <v>0</v>
      </c>
      <c r="D187" s="68">
        <v>4371000</v>
      </c>
      <c r="E187" s="68">
        <f t="shared" si="7"/>
        <v>4371000</v>
      </c>
      <c r="F187" s="68">
        <v>0</v>
      </c>
      <c r="G187" s="68">
        <v>0</v>
      </c>
      <c r="H187" s="68">
        <v>0</v>
      </c>
      <c r="I187" s="68">
        <v>915000</v>
      </c>
      <c r="J187" s="68">
        <v>0</v>
      </c>
      <c r="K187" s="68">
        <v>0</v>
      </c>
      <c r="L187" s="68">
        <v>497525.45</v>
      </c>
      <c r="M187" s="68">
        <v>250805.24</v>
      </c>
      <c r="N187" s="68">
        <v>0</v>
      </c>
      <c r="O187" s="68">
        <v>338990.73</v>
      </c>
      <c r="P187" s="68">
        <v>0</v>
      </c>
      <c r="Q187" s="68">
        <v>0</v>
      </c>
      <c r="R187" s="88">
        <f t="shared" si="8"/>
        <v>-2002321.42</v>
      </c>
    </row>
    <row r="188" spans="1:18" x14ac:dyDescent="0.2">
      <c r="A188" s="46" t="s">
        <v>278</v>
      </c>
      <c r="B188" s="25" t="s">
        <v>288</v>
      </c>
      <c r="C188" s="68">
        <v>150000</v>
      </c>
      <c r="D188" s="68">
        <v>1650000</v>
      </c>
      <c r="E188" s="68">
        <f t="shared" si="7"/>
        <v>1800000</v>
      </c>
      <c r="F188" s="68">
        <v>0</v>
      </c>
      <c r="G188" s="68">
        <v>0</v>
      </c>
      <c r="H188" s="68">
        <v>0</v>
      </c>
      <c r="I188" s="68">
        <v>0</v>
      </c>
      <c r="J188" s="68">
        <v>0</v>
      </c>
      <c r="K188" s="68">
        <v>0</v>
      </c>
      <c r="L188" s="68">
        <v>0</v>
      </c>
      <c r="M188" s="68">
        <v>0</v>
      </c>
      <c r="N188" s="68">
        <v>0</v>
      </c>
      <c r="O188" s="68">
        <v>0</v>
      </c>
      <c r="P188" s="68">
        <v>0</v>
      </c>
      <c r="Q188" s="68">
        <v>0</v>
      </c>
      <c r="R188" s="88">
        <f t="shared" si="8"/>
        <v>0</v>
      </c>
    </row>
    <row r="189" spans="1:18" x14ac:dyDescent="0.2">
      <c r="A189" s="46" t="s">
        <v>208</v>
      </c>
      <c r="B189" s="25" t="s">
        <v>207</v>
      </c>
      <c r="C189" s="68">
        <v>9000000</v>
      </c>
      <c r="D189" s="68">
        <v>9281062.5</v>
      </c>
      <c r="E189" s="68">
        <f t="shared" si="7"/>
        <v>18281062.5</v>
      </c>
      <c r="F189" s="68">
        <v>0</v>
      </c>
      <c r="G189" s="68">
        <v>0</v>
      </c>
      <c r="H189" s="68">
        <v>0</v>
      </c>
      <c r="I189" s="68">
        <v>0</v>
      </c>
      <c r="J189" s="68">
        <v>0</v>
      </c>
      <c r="K189" s="68">
        <v>139830</v>
      </c>
      <c r="L189" s="68">
        <v>1875938.04</v>
      </c>
      <c r="M189" s="68">
        <v>1011971.52</v>
      </c>
      <c r="N189" s="68">
        <v>182107.15</v>
      </c>
      <c r="O189" s="68">
        <v>0</v>
      </c>
      <c r="P189" s="68">
        <v>3511526.22</v>
      </c>
      <c r="Q189" s="68">
        <v>9006534.7899999991</v>
      </c>
      <c r="R189" s="88">
        <f t="shared" si="8"/>
        <v>-15727907.719999999</v>
      </c>
    </row>
    <row r="190" spans="1:18" s="4" customFormat="1" x14ac:dyDescent="0.2">
      <c r="A190" s="46" t="s">
        <v>210</v>
      </c>
      <c r="B190" s="25" t="s">
        <v>209</v>
      </c>
      <c r="C190" s="68">
        <v>1658000</v>
      </c>
      <c r="D190" s="68">
        <v>-1658000</v>
      </c>
      <c r="E190" s="68">
        <f t="shared" si="7"/>
        <v>0</v>
      </c>
      <c r="F190" s="68">
        <v>0</v>
      </c>
      <c r="G190" s="68">
        <v>0</v>
      </c>
      <c r="H190" s="68">
        <v>0</v>
      </c>
      <c r="I190" s="68">
        <v>0</v>
      </c>
      <c r="J190" s="68">
        <v>0</v>
      </c>
      <c r="K190" s="68">
        <v>0</v>
      </c>
      <c r="L190" s="68">
        <v>0</v>
      </c>
      <c r="M190" s="68">
        <v>0</v>
      </c>
      <c r="N190" s="68">
        <v>0</v>
      </c>
      <c r="O190" s="68">
        <v>0</v>
      </c>
      <c r="P190" s="68">
        <v>0</v>
      </c>
      <c r="Q190" s="68">
        <v>0</v>
      </c>
      <c r="R190" s="88">
        <f t="shared" si="8"/>
        <v>0</v>
      </c>
    </row>
    <row r="191" spans="1:18" x14ac:dyDescent="0.2">
      <c r="A191" s="46" t="s">
        <v>212</v>
      </c>
      <c r="B191" s="25" t="s">
        <v>211</v>
      </c>
      <c r="C191" s="68">
        <v>7000000</v>
      </c>
      <c r="D191" s="68">
        <v>6406271.2000000002</v>
      </c>
      <c r="E191" s="68">
        <f t="shared" si="7"/>
        <v>13406271.199999999</v>
      </c>
      <c r="F191" s="68">
        <v>0</v>
      </c>
      <c r="G191" s="68">
        <v>0</v>
      </c>
      <c r="H191" s="68">
        <v>0</v>
      </c>
      <c r="I191" s="68">
        <v>0</v>
      </c>
      <c r="J191" s="68">
        <v>106082</v>
      </c>
      <c r="K191" s="68">
        <v>1415528</v>
      </c>
      <c r="L191" s="68">
        <v>324513</v>
      </c>
      <c r="M191" s="68">
        <v>0</v>
      </c>
      <c r="N191" s="68">
        <v>917042.37</v>
      </c>
      <c r="O191" s="68">
        <v>0</v>
      </c>
      <c r="P191" s="68">
        <v>3528461.09</v>
      </c>
      <c r="Q191" s="68">
        <v>2765960.92</v>
      </c>
      <c r="R191" s="88">
        <f t="shared" si="8"/>
        <v>-9057587.379999999</v>
      </c>
    </row>
    <row r="192" spans="1:18" x14ac:dyDescent="0.2">
      <c r="A192" s="46" t="s">
        <v>214</v>
      </c>
      <c r="B192" s="25" t="s">
        <v>213</v>
      </c>
      <c r="C192" s="68">
        <v>6500000</v>
      </c>
      <c r="D192" s="68">
        <v>-1038737.5</v>
      </c>
      <c r="E192" s="68">
        <f t="shared" si="7"/>
        <v>5461262.5</v>
      </c>
      <c r="F192" s="68">
        <v>0</v>
      </c>
      <c r="G192" s="68">
        <v>0</v>
      </c>
      <c r="H192" s="68">
        <v>99499.99</v>
      </c>
      <c r="I192" s="68">
        <v>0</v>
      </c>
      <c r="J192" s="68">
        <v>185500.43</v>
      </c>
      <c r="K192" s="68">
        <v>0</v>
      </c>
      <c r="L192" s="68">
        <v>413033.04</v>
      </c>
      <c r="M192" s="68">
        <v>1228236.95</v>
      </c>
      <c r="N192" s="68">
        <v>0</v>
      </c>
      <c r="O192" s="68">
        <v>208482.4</v>
      </c>
      <c r="P192" s="68">
        <v>848302</v>
      </c>
      <c r="Q192" s="68">
        <v>1315983.31</v>
      </c>
      <c r="R192" s="88">
        <f t="shared" si="8"/>
        <v>-4100038.14</v>
      </c>
    </row>
    <row r="193" spans="1:16384" s="1" customFormat="1" x14ac:dyDescent="0.2">
      <c r="A193" s="46" t="s">
        <v>215</v>
      </c>
      <c r="B193" s="25" t="s">
        <v>216</v>
      </c>
      <c r="C193" s="68">
        <v>1000000</v>
      </c>
      <c r="D193" s="68">
        <v>75348.800000000003</v>
      </c>
      <c r="E193" s="68">
        <f t="shared" si="7"/>
        <v>1075348.8</v>
      </c>
      <c r="F193" s="68">
        <v>0</v>
      </c>
      <c r="G193" s="68">
        <v>0</v>
      </c>
      <c r="H193" s="68">
        <v>189999.99</v>
      </c>
      <c r="I193" s="68">
        <v>0</v>
      </c>
      <c r="J193" s="68">
        <v>0</v>
      </c>
      <c r="K193" s="68">
        <v>0</v>
      </c>
      <c r="L193" s="68">
        <v>245428.2</v>
      </c>
      <c r="M193" s="68">
        <v>0</v>
      </c>
      <c r="N193" s="68">
        <v>0</v>
      </c>
      <c r="O193" s="68">
        <v>0</v>
      </c>
      <c r="P193" s="68">
        <v>194513.56</v>
      </c>
      <c r="Q193" s="68">
        <v>503649.73</v>
      </c>
      <c r="R193" s="88">
        <f t="shared" si="8"/>
        <v>-753591.5</v>
      </c>
    </row>
    <row r="194" spans="1:16384" s="1" customFormat="1" x14ac:dyDescent="0.2">
      <c r="A194" s="46" t="s">
        <v>217</v>
      </c>
      <c r="B194" s="25" t="s">
        <v>218</v>
      </c>
      <c r="C194" s="68">
        <v>500000</v>
      </c>
      <c r="D194" s="68">
        <v>820000</v>
      </c>
      <c r="E194" s="68">
        <f t="shared" si="7"/>
        <v>1320000</v>
      </c>
      <c r="F194" s="68">
        <v>0</v>
      </c>
      <c r="G194" s="68">
        <v>0</v>
      </c>
      <c r="H194" s="68">
        <v>0</v>
      </c>
      <c r="I194" s="68">
        <v>0</v>
      </c>
      <c r="J194" s="68">
        <v>0</v>
      </c>
      <c r="K194" s="68">
        <v>42939.68</v>
      </c>
      <c r="L194" s="68">
        <v>0</v>
      </c>
      <c r="M194" s="68">
        <v>0</v>
      </c>
      <c r="N194" s="68">
        <v>166316.53</v>
      </c>
      <c r="O194" s="68">
        <v>0</v>
      </c>
      <c r="P194" s="68">
        <v>83482.36</v>
      </c>
      <c r="Q194" s="68">
        <v>0</v>
      </c>
      <c r="R194" s="88">
        <f t="shared" si="8"/>
        <v>-292738.57</v>
      </c>
    </row>
    <row r="195" spans="1:16384" s="1" customFormat="1" x14ac:dyDescent="0.2">
      <c r="A195" s="46" t="s">
        <v>220</v>
      </c>
      <c r="B195" s="25" t="s">
        <v>219</v>
      </c>
      <c r="C195" s="68">
        <v>200000</v>
      </c>
      <c r="D195" s="68">
        <v>-100000</v>
      </c>
      <c r="E195" s="68">
        <f t="shared" si="7"/>
        <v>100000</v>
      </c>
      <c r="F195" s="68">
        <v>0</v>
      </c>
      <c r="G195" s="68">
        <v>0</v>
      </c>
      <c r="H195" s="68">
        <v>0</v>
      </c>
      <c r="I195" s="68">
        <v>0</v>
      </c>
      <c r="J195" s="68">
        <v>0</v>
      </c>
      <c r="K195" s="68">
        <v>0</v>
      </c>
      <c r="L195" s="68">
        <v>0</v>
      </c>
      <c r="M195" s="68">
        <v>0</v>
      </c>
      <c r="N195" s="68">
        <v>0</v>
      </c>
      <c r="O195" s="68">
        <v>0</v>
      </c>
      <c r="P195" s="68">
        <v>0</v>
      </c>
      <c r="Q195" s="68">
        <v>0</v>
      </c>
      <c r="R195" s="88">
        <f t="shared" si="8"/>
        <v>0</v>
      </c>
    </row>
    <row r="196" spans="1:16384" s="4" customFormat="1" x14ac:dyDescent="0.2">
      <c r="A196" s="46" t="s">
        <v>222</v>
      </c>
      <c r="B196" s="25" t="s">
        <v>221</v>
      </c>
      <c r="C196" s="68">
        <v>500000</v>
      </c>
      <c r="D196" s="68">
        <v>-250000</v>
      </c>
      <c r="E196" s="68">
        <f t="shared" si="7"/>
        <v>250000</v>
      </c>
      <c r="F196" s="68">
        <v>0</v>
      </c>
      <c r="G196" s="68">
        <v>0</v>
      </c>
      <c r="H196" s="68">
        <v>0</v>
      </c>
      <c r="I196" s="68">
        <v>0</v>
      </c>
      <c r="J196" s="68">
        <v>0</v>
      </c>
      <c r="K196" s="68">
        <v>178398.84</v>
      </c>
      <c r="L196" s="68">
        <v>0</v>
      </c>
      <c r="M196" s="68">
        <v>0</v>
      </c>
      <c r="N196" s="68">
        <v>0</v>
      </c>
      <c r="O196" s="68">
        <v>0</v>
      </c>
      <c r="P196" s="68">
        <v>0</v>
      </c>
      <c r="Q196" s="68">
        <v>0</v>
      </c>
      <c r="R196" s="88">
        <f t="shared" si="8"/>
        <v>-178398.84</v>
      </c>
    </row>
    <row r="197" spans="1:16384" s="1" customFormat="1" x14ac:dyDescent="0.2">
      <c r="A197" s="46" t="s">
        <v>224</v>
      </c>
      <c r="B197" s="25" t="s">
        <v>223</v>
      </c>
      <c r="C197" s="68">
        <v>2000000</v>
      </c>
      <c r="D197" s="68">
        <v>-635640</v>
      </c>
      <c r="E197" s="68">
        <f t="shared" si="7"/>
        <v>1364360</v>
      </c>
      <c r="F197" s="68">
        <v>0</v>
      </c>
      <c r="G197" s="68">
        <v>0</v>
      </c>
      <c r="H197" s="68">
        <v>0</v>
      </c>
      <c r="I197" s="68">
        <v>0</v>
      </c>
      <c r="J197" s="68">
        <v>0</v>
      </c>
      <c r="K197" s="68">
        <v>59737.5</v>
      </c>
      <c r="L197" s="68">
        <v>175525</v>
      </c>
      <c r="M197" s="68">
        <v>0</v>
      </c>
      <c r="N197" s="68">
        <v>0</v>
      </c>
      <c r="O197" s="68">
        <v>0</v>
      </c>
      <c r="P197" s="68">
        <v>673827</v>
      </c>
      <c r="Q197" s="68">
        <v>524362.5</v>
      </c>
      <c r="R197" s="88">
        <f t="shared" si="8"/>
        <v>-1433452</v>
      </c>
    </row>
    <row r="198" spans="1:16384" s="1" customFormat="1" x14ac:dyDescent="0.2">
      <c r="A198" s="46" t="s">
        <v>279</v>
      </c>
      <c r="B198" s="25" t="s">
        <v>289</v>
      </c>
      <c r="C198" s="68">
        <v>800000</v>
      </c>
      <c r="D198" s="68">
        <v>-652000</v>
      </c>
      <c r="E198" s="68">
        <f t="shared" si="7"/>
        <v>148000</v>
      </c>
      <c r="F198" s="68">
        <v>0</v>
      </c>
      <c r="G198" s="68">
        <v>0</v>
      </c>
      <c r="H198" s="68">
        <v>0</v>
      </c>
      <c r="I198" s="68">
        <v>0</v>
      </c>
      <c r="J198" s="68">
        <v>0</v>
      </c>
      <c r="K198" s="68">
        <v>0</v>
      </c>
      <c r="L198" s="68">
        <v>147736</v>
      </c>
      <c r="M198" s="68">
        <v>0</v>
      </c>
      <c r="N198" s="68">
        <v>0</v>
      </c>
      <c r="O198" s="68">
        <v>0</v>
      </c>
      <c r="P198" s="68">
        <v>0</v>
      </c>
      <c r="Q198" s="68">
        <v>28027.24</v>
      </c>
      <c r="R198" s="88">
        <f t="shared" si="8"/>
        <v>-175763.24</v>
      </c>
    </row>
    <row r="199" spans="1:16384" s="4" customFormat="1" x14ac:dyDescent="0.2">
      <c r="A199" s="46" t="s">
        <v>226</v>
      </c>
      <c r="B199" s="25" t="s">
        <v>225</v>
      </c>
      <c r="C199" s="68">
        <v>200000</v>
      </c>
      <c r="D199" s="68">
        <v>-150000</v>
      </c>
      <c r="E199" s="68">
        <f t="shared" si="7"/>
        <v>50000</v>
      </c>
      <c r="F199" s="68">
        <v>0</v>
      </c>
      <c r="G199" s="68">
        <v>0</v>
      </c>
      <c r="H199" s="68">
        <v>0</v>
      </c>
      <c r="I199" s="68">
        <v>0</v>
      </c>
      <c r="J199" s="68">
        <v>0</v>
      </c>
      <c r="K199" s="68">
        <v>0</v>
      </c>
      <c r="L199" s="68">
        <v>0</v>
      </c>
      <c r="M199" s="68">
        <v>0</v>
      </c>
      <c r="N199" s="68">
        <v>0</v>
      </c>
      <c r="O199" s="68">
        <v>0</v>
      </c>
      <c r="P199" s="68">
        <v>0</v>
      </c>
      <c r="Q199" s="68">
        <v>0</v>
      </c>
      <c r="R199" s="88">
        <f t="shared" si="8"/>
        <v>0</v>
      </c>
    </row>
    <row r="200" spans="1:16384" s="1" customFormat="1" x14ac:dyDescent="0.2">
      <c r="A200" s="46" t="s">
        <v>227</v>
      </c>
      <c r="B200" s="25" t="s">
        <v>228</v>
      </c>
      <c r="C200" s="68">
        <v>50000</v>
      </c>
      <c r="D200" s="68">
        <v>0</v>
      </c>
      <c r="E200" s="68">
        <f t="shared" si="7"/>
        <v>50000</v>
      </c>
      <c r="F200" s="68">
        <v>0</v>
      </c>
      <c r="G200" s="68">
        <v>0</v>
      </c>
      <c r="H200" s="68">
        <v>0</v>
      </c>
      <c r="I200" s="68">
        <v>0</v>
      </c>
      <c r="J200" s="68">
        <v>0</v>
      </c>
      <c r="K200" s="68">
        <v>39742.400000000001</v>
      </c>
      <c r="L200" s="68">
        <v>0</v>
      </c>
      <c r="M200" s="68">
        <v>0</v>
      </c>
      <c r="N200" s="68">
        <v>0</v>
      </c>
      <c r="O200" s="68">
        <v>0</v>
      </c>
      <c r="P200" s="68">
        <v>0</v>
      </c>
      <c r="Q200" s="68">
        <v>0</v>
      </c>
      <c r="R200" s="88">
        <f t="shared" si="8"/>
        <v>-39742.400000000001</v>
      </c>
    </row>
    <row r="201" spans="1:16384" s="1" customFormat="1" x14ac:dyDescent="0.2">
      <c r="A201" s="46" t="s">
        <v>230</v>
      </c>
      <c r="B201" s="25" t="s">
        <v>229</v>
      </c>
      <c r="C201" s="68">
        <v>2600000</v>
      </c>
      <c r="D201" s="68">
        <v>1900000</v>
      </c>
      <c r="E201" s="68">
        <f t="shared" si="7"/>
        <v>4500000</v>
      </c>
      <c r="F201" s="68">
        <v>0</v>
      </c>
      <c r="G201" s="68">
        <v>0</v>
      </c>
      <c r="H201" s="68">
        <v>0</v>
      </c>
      <c r="I201" s="68">
        <v>0</v>
      </c>
      <c r="J201" s="68">
        <v>0</v>
      </c>
      <c r="K201" s="68">
        <v>0</v>
      </c>
      <c r="L201" s="68">
        <v>0</v>
      </c>
      <c r="M201" s="68">
        <v>0</v>
      </c>
      <c r="N201" s="68">
        <v>0</v>
      </c>
      <c r="O201" s="68">
        <v>0</v>
      </c>
      <c r="P201" s="68">
        <v>0</v>
      </c>
      <c r="Q201" s="68">
        <v>3525184</v>
      </c>
      <c r="R201" s="88">
        <f t="shared" si="8"/>
        <v>-3525184</v>
      </c>
    </row>
    <row r="202" spans="1:16384" s="4" customFormat="1" x14ac:dyDescent="0.2">
      <c r="A202" s="46" t="s">
        <v>232</v>
      </c>
      <c r="B202" s="25" t="s">
        <v>231</v>
      </c>
      <c r="C202" s="68">
        <v>100000</v>
      </c>
      <c r="D202" s="68">
        <v>0</v>
      </c>
      <c r="E202" s="68">
        <f t="shared" si="7"/>
        <v>100000</v>
      </c>
      <c r="F202" s="68">
        <v>0</v>
      </c>
      <c r="G202" s="68">
        <v>0</v>
      </c>
      <c r="H202" s="68">
        <v>0</v>
      </c>
      <c r="I202" s="68">
        <v>19116</v>
      </c>
      <c r="J202" s="68">
        <v>0</v>
      </c>
      <c r="K202" s="68">
        <v>0</v>
      </c>
      <c r="L202" s="68">
        <v>51365.4</v>
      </c>
      <c r="M202" s="68">
        <v>0</v>
      </c>
      <c r="N202" s="68">
        <v>0</v>
      </c>
      <c r="O202" s="68">
        <v>0</v>
      </c>
      <c r="P202" s="68">
        <v>0</v>
      </c>
      <c r="Q202" s="68">
        <v>0</v>
      </c>
      <c r="R202" s="88">
        <f t="shared" si="8"/>
        <v>-70481.399999999994</v>
      </c>
    </row>
    <row r="203" spans="1:16384" s="1" customFormat="1" x14ac:dyDescent="0.2">
      <c r="A203" s="46" t="s">
        <v>233</v>
      </c>
      <c r="B203" s="25" t="s">
        <v>320</v>
      </c>
      <c r="C203" s="68">
        <v>500000</v>
      </c>
      <c r="D203" s="68">
        <v>-500000</v>
      </c>
      <c r="E203" s="68">
        <f t="shared" si="7"/>
        <v>0</v>
      </c>
      <c r="F203" s="68">
        <v>0</v>
      </c>
      <c r="G203" s="68">
        <v>0</v>
      </c>
      <c r="H203" s="68">
        <v>0</v>
      </c>
      <c r="I203" s="68">
        <v>0</v>
      </c>
      <c r="J203" s="68">
        <v>0</v>
      </c>
      <c r="K203" s="68">
        <v>0</v>
      </c>
      <c r="L203" s="68">
        <v>0</v>
      </c>
      <c r="M203" s="68">
        <v>0</v>
      </c>
      <c r="N203" s="68">
        <v>0</v>
      </c>
      <c r="O203" s="68">
        <v>0</v>
      </c>
      <c r="P203" s="68">
        <v>0</v>
      </c>
      <c r="Q203" s="68">
        <v>0</v>
      </c>
      <c r="R203" s="88">
        <f t="shared" si="8"/>
        <v>0</v>
      </c>
    </row>
    <row r="204" spans="1:16384" s="4" customFormat="1" x14ac:dyDescent="0.2">
      <c r="A204" s="46" t="s">
        <v>301</v>
      </c>
      <c r="B204" s="25" t="s">
        <v>300</v>
      </c>
      <c r="C204" s="68">
        <v>0</v>
      </c>
      <c r="D204" s="68">
        <v>350000</v>
      </c>
      <c r="E204" s="68">
        <f t="shared" si="7"/>
        <v>350000</v>
      </c>
      <c r="F204" s="68">
        <v>0</v>
      </c>
      <c r="G204" s="68">
        <v>0</v>
      </c>
      <c r="H204" s="68">
        <v>0</v>
      </c>
      <c r="I204" s="68">
        <v>0</v>
      </c>
      <c r="J204" s="68">
        <v>26271.52</v>
      </c>
      <c r="K204" s="68">
        <v>0</v>
      </c>
      <c r="L204" s="68">
        <v>0</v>
      </c>
      <c r="M204" s="68">
        <v>155734.04</v>
      </c>
      <c r="N204" s="68">
        <v>0</v>
      </c>
      <c r="O204" s="68">
        <v>0</v>
      </c>
      <c r="P204" s="68">
        <v>0</v>
      </c>
      <c r="Q204" s="68">
        <v>64488.77</v>
      </c>
      <c r="R204" s="88">
        <f t="shared" si="8"/>
        <v>-246494.33</v>
      </c>
    </row>
    <row r="205" spans="1:16384" s="1" customFormat="1" x14ac:dyDescent="0.2">
      <c r="A205" s="46" t="s">
        <v>235</v>
      </c>
      <c r="B205" s="25" t="s">
        <v>234</v>
      </c>
      <c r="C205" s="68">
        <v>2500000</v>
      </c>
      <c r="D205" s="68">
        <v>150000</v>
      </c>
      <c r="E205" s="68">
        <f t="shared" si="7"/>
        <v>2650000</v>
      </c>
      <c r="F205" s="68">
        <v>0</v>
      </c>
      <c r="G205" s="68">
        <v>0</v>
      </c>
      <c r="H205" s="68">
        <v>113020</v>
      </c>
      <c r="I205" s="68">
        <v>268740.28000000003</v>
      </c>
      <c r="J205" s="68">
        <v>19589</v>
      </c>
      <c r="K205" s="68">
        <v>9829.4</v>
      </c>
      <c r="L205" s="68">
        <v>74200</v>
      </c>
      <c r="M205" s="68">
        <v>143460.85999999999</v>
      </c>
      <c r="N205" s="68">
        <v>9292.5</v>
      </c>
      <c r="O205" s="68">
        <v>0</v>
      </c>
      <c r="P205" s="68">
        <v>69620</v>
      </c>
      <c r="Q205" s="68">
        <v>158438.69</v>
      </c>
      <c r="R205" s="88">
        <f t="shared" si="8"/>
        <v>-640150.73</v>
      </c>
    </row>
    <row r="206" spans="1:16384" s="4" customFormat="1" x14ac:dyDescent="0.2">
      <c r="A206" s="46" t="s">
        <v>237</v>
      </c>
      <c r="B206" s="25" t="s">
        <v>236</v>
      </c>
      <c r="C206" s="68">
        <v>100000</v>
      </c>
      <c r="D206" s="68">
        <v>0</v>
      </c>
      <c r="E206" s="68">
        <f t="shared" si="7"/>
        <v>100000</v>
      </c>
      <c r="F206" s="68">
        <v>0</v>
      </c>
      <c r="G206" s="68">
        <v>0</v>
      </c>
      <c r="H206" s="68">
        <v>0</v>
      </c>
      <c r="I206" s="68">
        <v>0</v>
      </c>
      <c r="J206" s="68">
        <v>0</v>
      </c>
      <c r="K206" s="68">
        <v>0</v>
      </c>
      <c r="L206" s="68">
        <v>0</v>
      </c>
      <c r="M206" s="68">
        <v>10018.200000000001</v>
      </c>
      <c r="N206" s="68">
        <v>0</v>
      </c>
      <c r="O206" s="68">
        <v>0</v>
      </c>
      <c r="P206" s="68">
        <v>0</v>
      </c>
      <c r="Q206" s="68">
        <v>0</v>
      </c>
      <c r="R206" s="88">
        <f t="shared" si="8"/>
        <v>-10018.200000000001</v>
      </c>
    </row>
    <row r="207" spans="1:16384" s="27" customFormat="1" x14ac:dyDescent="0.2">
      <c r="A207" s="46" t="s">
        <v>239</v>
      </c>
      <c r="B207" s="25" t="s">
        <v>238</v>
      </c>
      <c r="C207" s="68">
        <v>200000</v>
      </c>
      <c r="D207" s="68">
        <v>300000</v>
      </c>
      <c r="E207" s="68">
        <f t="shared" ref="E207:E272" si="9">+C207+D207</f>
        <v>500000</v>
      </c>
      <c r="F207" s="68">
        <v>0</v>
      </c>
      <c r="G207" s="68">
        <v>0</v>
      </c>
      <c r="H207" s="68">
        <v>155000</v>
      </c>
      <c r="I207" s="68">
        <v>0</v>
      </c>
      <c r="J207" s="68">
        <v>0</v>
      </c>
      <c r="K207" s="68">
        <v>0</v>
      </c>
      <c r="L207" s="68">
        <v>0</v>
      </c>
      <c r="M207" s="68">
        <v>0</v>
      </c>
      <c r="N207" s="68">
        <v>0</v>
      </c>
      <c r="O207" s="68">
        <v>0</v>
      </c>
      <c r="P207" s="68">
        <v>0</v>
      </c>
      <c r="Q207" s="68">
        <v>0</v>
      </c>
      <c r="R207" s="88">
        <f t="shared" ref="R207:R270" si="10">+H207-I207-J207-K207-L207-M207-N207-O207-P207-Q207-G207+F207</f>
        <v>155000</v>
      </c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25"/>
      <c r="DH207" s="25"/>
      <c r="DI207" s="25"/>
      <c r="DJ207" s="25"/>
      <c r="DK207" s="25"/>
      <c r="DL207" s="25"/>
      <c r="DM207" s="25"/>
      <c r="DN207" s="25"/>
      <c r="DO207" s="25"/>
      <c r="DP207" s="25"/>
      <c r="DQ207" s="25"/>
      <c r="DR207" s="25"/>
      <c r="DS207" s="25"/>
      <c r="DT207" s="25"/>
      <c r="DU207" s="25"/>
      <c r="DV207" s="25"/>
      <c r="DW207" s="25"/>
      <c r="DX207" s="25"/>
      <c r="DY207" s="25"/>
      <c r="DZ207" s="25"/>
      <c r="EA207" s="25"/>
      <c r="EB207" s="25"/>
      <c r="EC207" s="25"/>
      <c r="ED207" s="25"/>
      <c r="EE207" s="25"/>
      <c r="EF207" s="25"/>
      <c r="EG207" s="25"/>
      <c r="EH207" s="25"/>
      <c r="EI207" s="25"/>
      <c r="EJ207" s="25"/>
      <c r="EK207" s="25"/>
      <c r="EL207" s="25"/>
      <c r="EM207" s="25"/>
      <c r="EN207" s="25"/>
      <c r="EO207" s="25"/>
      <c r="EP207" s="25"/>
      <c r="EQ207" s="25"/>
      <c r="ER207" s="25"/>
      <c r="ES207" s="25"/>
      <c r="ET207" s="25"/>
      <c r="EU207" s="25"/>
      <c r="EV207" s="25"/>
      <c r="EW207" s="25"/>
      <c r="EX207" s="25"/>
      <c r="EY207" s="25"/>
      <c r="EZ207" s="25"/>
      <c r="FA207" s="25"/>
      <c r="FB207" s="25"/>
      <c r="FC207" s="25"/>
      <c r="FD207" s="25"/>
      <c r="FE207" s="25"/>
      <c r="FF207" s="25"/>
      <c r="FG207" s="25"/>
      <c r="FH207" s="25"/>
      <c r="FI207" s="25"/>
      <c r="FJ207" s="25"/>
      <c r="FK207" s="25"/>
      <c r="FL207" s="25"/>
      <c r="FM207" s="25"/>
      <c r="FN207" s="25"/>
      <c r="FO207" s="25"/>
      <c r="FP207" s="25"/>
      <c r="FQ207" s="25"/>
      <c r="FR207" s="25"/>
      <c r="FS207" s="25"/>
      <c r="FT207" s="25"/>
      <c r="FU207" s="25"/>
      <c r="FV207" s="25"/>
      <c r="FW207" s="25"/>
      <c r="FX207" s="25"/>
      <c r="FY207" s="25"/>
      <c r="FZ207" s="25"/>
      <c r="GA207" s="25"/>
      <c r="GB207" s="25"/>
      <c r="GC207" s="25"/>
      <c r="GD207" s="25"/>
      <c r="GE207" s="25"/>
      <c r="GF207" s="25"/>
      <c r="GG207" s="25"/>
      <c r="GH207" s="25"/>
      <c r="GI207" s="25"/>
      <c r="GJ207" s="25"/>
      <c r="GK207" s="25"/>
      <c r="GL207" s="25"/>
      <c r="GM207" s="25"/>
      <c r="GN207" s="25"/>
      <c r="GO207" s="25"/>
      <c r="GP207" s="25"/>
      <c r="GQ207" s="25"/>
      <c r="GR207" s="25"/>
      <c r="GS207" s="25"/>
      <c r="GT207" s="25"/>
      <c r="GU207" s="25"/>
      <c r="GV207" s="25"/>
      <c r="GW207" s="25"/>
      <c r="GX207" s="25"/>
      <c r="GY207" s="25"/>
      <c r="GZ207" s="25"/>
      <c r="HA207" s="25"/>
      <c r="HB207" s="25"/>
      <c r="HC207" s="25"/>
      <c r="HD207" s="25"/>
      <c r="HE207" s="25"/>
      <c r="HF207" s="25"/>
      <c r="HG207" s="25"/>
      <c r="HH207" s="25"/>
      <c r="HI207" s="25"/>
      <c r="HJ207" s="25"/>
      <c r="HK207" s="25"/>
      <c r="HL207" s="25"/>
      <c r="HM207" s="25"/>
      <c r="HN207" s="25"/>
      <c r="HO207" s="25"/>
      <c r="HP207" s="25"/>
      <c r="HQ207" s="25"/>
      <c r="HR207" s="25"/>
      <c r="HS207" s="25"/>
      <c r="HT207" s="25"/>
      <c r="HU207" s="25"/>
      <c r="HV207" s="25"/>
      <c r="HW207" s="25"/>
      <c r="HX207" s="25"/>
      <c r="HY207" s="25"/>
      <c r="HZ207" s="25"/>
      <c r="IA207" s="25"/>
      <c r="IB207" s="25"/>
      <c r="IC207" s="25"/>
      <c r="ID207" s="25"/>
      <c r="IE207" s="25"/>
      <c r="IF207" s="25"/>
      <c r="IG207" s="25"/>
      <c r="IH207" s="25"/>
      <c r="II207" s="25"/>
      <c r="IJ207" s="25"/>
      <c r="IK207" s="25"/>
      <c r="IL207" s="25"/>
      <c r="IM207" s="25"/>
      <c r="IN207" s="25"/>
      <c r="IO207" s="25"/>
      <c r="IP207" s="25"/>
      <c r="IQ207" s="25"/>
      <c r="IR207" s="25"/>
      <c r="IS207" s="25"/>
      <c r="IT207" s="25"/>
      <c r="IU207" s="25"/>
      <c r="IV207" s="25"/>
      <c r="IW207" s="25"/>
      <c r="IX207" s="25"/>
      <c r="IY207" s="25"/>
      <c r="IZ207" s="25"/>
      <c r="JA207" s="25"/>
      <c r="JB207" s="25"/>
      <c r="JC207" s="25"/>
      <c r="JD207" s="25"/>
      <c r="JE207" s="25"/>
      <c r="JF207" s="25"/>
      <c r="JG207" s="25"/>
      <c r="JH207" s="25"/>
      <c r="JI207" s="25"/>
      <c r="JJ207" s="25"/>
      <c r="JK207" s="25"/>
      <c r="JL207" s="25"/>
      <c r="JM207" s="25"/>
      <c r="JN207" s="25"/>
      <c r="JO207" s="25"/>
      <c r="JP207" s="25"/>
      <c r="JQ207" s="25"/>
      <c r="JR207" s="25"/>
      <c r="JS207" s="25"/>
      <c r="JT207" s="25"/>
      <c r="JU207" s="25"/>
      <c r="JV207" s="25"/>
      <c r="JW207" s="25"/>
      <c r="JX207" s="25"/>
      <c r="JY207" s="25"/>
      <c r="JZ207" s="25"/>
      <c r="KA207" s="25"/>
      <c r="KB207" s="25"/>
      <c r="KC207" s="25"/>
      <c r="KD207" s="25"/>
      <c r="KE207" s="25"/>
      <c r="KF207" s="25"/>
      <c r="KG207" s="25"/>
      <c r="KH207" s="25"/>
      <c r="KI207" s="25"/>
      <c r="KJ207" s="25"/>
      <c r="KK207" s="25"/>
      <c r="KL207" s="25"/>
      <c r="KM207" s="25"/>
      <c r="KN207" s="25"/>
      <c r="KO207" s="25"/>
      <c r="KP207" s="25"/>
      <c r="KQ207" s="25"/>
      <c r="KR207" s="25"/>
      <c r="KS207" s="25"/>
      <c r="KT207" s="25"/>
      <c r="KU207" s="25"/>
      <c r="KV207" s="25"/>
      <c r="KW207" s="25"/>
      <c r="KX207" s="25"/>
      <c r="KY207" s="25"/>
      <c r="KZ207" s="25"/>
      <c r="LA207" s="25"/>
      <c r="LB207" s="25"/>
      <c r="LC207" s="25"/>
      <c r="LD207" s="25"/>
      <c r="LE207" s="25"/>
      <c r="LF207" s="25"/>
      <c r="LG207" s="25"/>
      <c r="LH207" s="25"/>
      <c r="LI207" s="25"/>
      <c r="LJ207" s="25"/>
      <c r="LK207" s="25"/>
      <c r="LL207" s="25"/>
      <c r="LM207" s="25"/>
      <c r="LN207" s="25"/>
      <c r="LO207" s="25"/>
      <c r="LP207" s="25"/>
      <c r="LQ207" s="25"/>
      <c r="LR207" s="25"/>
      <c r="LS207" s="25"/>
      <c r="LT207" s="25"/>
      <c r="LU207" s="25"/>
      <c r="LV207" s="25"/>
      <c r="LW207" s="25"/>
      <c r="LX207" s="25"/>
      <c r="LY207" s="25"/>
      <c r="LZ207" s="25"/>
      <c r="MA207" s="25"/>
      <c r="MB207" s="25"/>
      <c r="MC207" s="25"/>
      <c r="MD207" s="25"/>
      <c r="ME207" s="25"/>
      <c r="MF207" s="25"/>
      <c r="MG207" s="25"/>
      <c r="MH207" s="25"/>
      <c r="MI207" s="25"/>
      <c r="MJ207" s="25"/>
      <c r="MK207" s="25"/>
      <c r="ML207" s="25"/>
      <c r="MM207" s="25"/>
      <c r="MN207" s="25"/>
      <c r="MO207" s="25"/>
      <c r="MP207" s="25"/>
      <c r="MQ207" s="25"/>
      <c r="MR207" s="25"/>
      <c r="MS207" s="25"/>
      <c r="MT207" s="25"/>
      <c r="MU207" s="25"/>
      <c r="MV207" s="25"/>
      <c r="MW207" s="25"/>
      <c r="MX207" s="25"/>
      <c r="MY207" s="25"/>
      <c r="MZ207" s="25"/>
      <c r="NA207" s="25"/>
      <c r="NB207" s="25"/>
      <c r="NC207" s="25"/>
      <c r="ND207" s="25"/>
      <c r="NE207" s="25"/>
      <c r="NF207" s="25"/>
      <c r="NG207" s="25"/>
      <c r="NH207" s="25"/>
      <c r="NI207" s="25"/>
      <c r="NJ207" s="25"/>
      <c r="NK207" s="25"/>
      <c r="NL207" s="25"/>
      <c r="NM207" s="25"/>
      <c r="NN207" s="25"/>
      <c r="NO207" s="25"/>
      <c r="NP207" s="25"/>
      <c r="NQ207" s="25"/>
      <c r="NR207" s="25"/>
      <c r="NS207" s="25"/>
      <c r="NT207" s="25"/>
      <c r="NU207" s="25"/>
      <c r="NV207" s="25"/>
      <c r="NW207" s="25"/>
      <c r="NX207" s="25"/>
      <c r="NY207" s="25"/>
      <c r="NZ207" s="25"/>
      <c r="OA207" s="25"/>
      <c r="OB207" s="25"/>
      <c r="OC207" s="25"/>
      <c r="OD207" s="25"/>
      <c r="OE207" s="25"/>
      <c r="OF207" s="25"/>
      <c r="OG207" s="25"/>
      <c r="OH207" s="25"/>
      <c r="OI207" s="25"/>
      <c r="OJ207" s="25"/>
      <c r="OK207" s="25"/>
      <c r="OL207" s="25"/>
      <c r="OM207" s="25"/>
      <c r="ON207" s="25"/>
      <c r="OO207" s="25"/>
      <c r="OP207" s="25"/>
      <c r="OQ207" s="25"/>
      <c r="OR207" s="25"/>
      <c r="OS207" s="25"/>
      <c r="OT207" s="25"/>
      <c r="OU207" s="25"/>
      <c r="OV207" s="25"/>
      <c r="OW207" s="25"/>
      <c r="OX207" s="25"/>
      <c r="OY207" s="25"/>
      <c r="OZ207" s="25"/>
      <c r="PA207" s="25"/>
      <c r="PB207" s="25"/>
      <c r="PC207" s="25"/>
      <c r="PD207" s="25"/>
      <c r="PE207" s="25"/>
      <c r="PF207" s="25"/>
      <c r="PG207" s="25"/>
      <c r="PH207" s="25"/>
      <c r="PI207" s="25"/>
      <c r="PJ207" s="25"/>
      <c r="PK207" s="25"/>
      <c r="PL207" s="25"/>
      <c r="PM207" s="25"/>
      <c r="PN207" s="25"/>
      <c r="PO207" s="25"/>
      <c r="PP207" s="25"/>
      <c r="PQ207" s="25"/>
      <c r="PR207" s="25"/>
      <c r="PS207" s="25"/>
      <c r="PT207" s="25"/>
      <c r="PU207" s="25"/>
      <c r="PV207" s="25"/>
      <c r="PW207" s="25"/>
      <c r="PX207" s="25"/>
      <c r="PY207" s="25"/>
      <c r="PZ207" s="25"/>
      <c r="QA207" s="25"/>
      <c r="QB207" s="25"/>
      <c r="QC207" s="25"/>
      <c r="QD207" s="25"/>
      <c r="QE207" s="25"/>
      <c r="QF207" s="25"/>
      <c r="QG207" s="25"/>
      <c r="QH207" s="25"/>
      <c r="QI207" s="25"/>
      <c r="QJ207" s="25"/>
      <c r="QK207" s="25"/>
      <c r="QL207" s="25"/>
      <c r="QM207" s="25"/>
      <c r="QN207" s="25"/>
      <c r="QO207" s="25"/>
      <c r="QP207" s="25"/>
      <c r="QQ207" s="25"/>
      <c r="QR207" s="25"/>
      <c r="QS207" s="25"/>
      <c r="QT207" s="25"/>
      <c r="QU207" s="25"/>
      <c r="QV207" s="25"/>
      <c r="QW207" s="25"/>
      <c r="QX207" s="25"/>
      <c r="QY207" s="25"/>
      <c r="QZ207" s="25"/>
      <c r="RA207" s="25"/>
      <c r="RB207" s="25"/>
      <c r="RC207" s="25"/>
      <c r="RD207" s="25"/>
      <c r="RE207" s="25"/>
      <c r="RF207" s="25"/>
      <c r="RG207" s="25"/>
      <c r="RH207" s="25"/>
      <c r="RI207" s="25"/>
      <c r="RJ207" s="25"/>
      <c r="RK207" s="25"/>
      <c r="RL207" s="25"/>
      <c r="RM207" s="25"/>
      <c r="RN207" s="25"/>
      <c r="RO207" s="25"/>
      <c r="RP207" s="25"/>
      <c r="RQ207" s="25"/>
      <c r="RR207" s="25"/>
      <c r="RS207" s="25"/>
      <c r="RT207" s="25"/>
      <c r="RU207" s="25"/>
      <c r="RV207" s="25"/>
      <c r="RW207" s="25"/>
      <c r="RX207" s="25"/>
      <c r="RY207" s="25"/>
      <c r="RZ207" s="25"/>
      <c r="SA207" s="25"/>
      <c r="SB207" s="25"/>
      <c r="SC207" s="25"/>
      <c r="SD207" s="25"/>
      <c r="SE207" s="25"/>
      <c r="SF207" s="25"/>
      <c r="SG207" s="25"/>
      <c r="SH207" s="25"/>
      <c r="SI207" s="25"/>
      <c r="SJ207" s="25"/>
      <c r="SK207" s="25"/>
      <c r="SL207" s="25"/>
      <c r="SM207" s="25"/>
      <c r="SN207" s="25"/>
      <c r="SO207" s="25"/>
      <c r="SP207" s="25"/>
      <c r="SQ207" s="25"/>
      <c r="SR207" s="25"/>
      <c r="SS207" s="25"/>
      <c r="ST207" s="25"/>
      <c r="SU207" s="25"/>
      <c r="SV207" s="25"/>
      <c r="SW207" s="25"/>
      <c r="SX207" s="25"/>
      <c r="SY207" s="25"/>
      <c r="SZ207" s="25"/>
      <c r="TA207" s="25"/>
      <c r="TB207" s="25"/>
      <c r="TC207" s="25"/>
      <c r="TD207" s="25"/>
      <c r="TE207" s="25"/>
      <c r="TF207" s="25"/>
      <c r="TG207" s="25"/>
      <c r="TH207" s="25"/>
      <c r="TI207" s="25"/>
      <c r="TJ207" s="25"/>
      <c r="TK207" s="25"/>
      <c r="TL207" s="25"/>
      <c r="TM207" s="25"/>
      <c r="TN207" s="25"/>
      <c r="TO207" s="25"/>
      <c r="TP207" s="25"/>
      <c r="TQ207" s="25"/>
      <c r="TR207" s="25"/>
      <c r="TS207" s="25"/>
      <c r="TT207" s="25"/>
      <c r="TU207" s="25"/>
      <c r="TV207" s="25"/>
      <c r="TW207" s="25"/>
      <c r="TX207" s="25"/>
      <c r="TY207" s="25"/>
      <c r="TZ207" s="25"/>
      <c r="UA207" s="25"/>
      <c r="UB207" s="25"/>
      <c r="UC207" s="25"/>
      <c r="UD207" s="25"/>
      <c r="UE207" s="25"/>
      <c r="UF207" s="25"/>
      <c r="UG207" s="25"/>
      <c r="UH207" s="25"/>
      <c r="UI207" s="25"/>
      <c r="UJ207" s="25"/>
      <c r="UK207" s="25"/>
      <c r="UL207" s="25"/>
      <c r="UM207" s="25"/>
      <c r="UN207" s="25"/>
      <c r="UO207" s="25"/>
      <c r="UP207" s="25"/>
      <c r="UQ207" s="25"/>
      <c r="UR207" s="25"/>
      <c r="US207" s="25"/>
      <c r="UT207" s="25"/>
      <c r="UU207" s="25"/>
      <c r="UV207" s="25"/>
      <c r="UW207" s="25"/>
      <c r="UX207" s="25"/>
      <c r="UY207" s="25"/>
      <c r="UZ207" s="25"/>
      <c r="VA207" s="25"/>
      <c r="VB207" s="25"/>
      <c r="VC207" s="25"/>
      <c r="VD207" s="25"/>
      <c r="VE207" s="25"/>
      <c r="VF207" s="25"/>
      <c r="VG207" s="25"/>
      <c r="VH207" s="25"/>
      <c r="VI207" s="25"/>
      <c r="VJ207" s="25"/>
      <c r="VK207" s="25"/>
      <c r="VL207" s="25"/>
      <c r="VM207" s="25"/>
      <c r="VN207" s="25"/>
      <c r="VO207" s="25"/>
      <c r="VP207" s="25"/>
      <c r="VQ207" s="25"/>
      <c r="VR207" s="25"/>
      <c r="VS207" s="25"/>
      <c r="VT207" s="25"/>
      <c r="VU207" s="25"/>
      <c r="VV207" s="25"/>
      <c r="VW207" s="25"/>
      <c r="VX207" s="25"/>
      <c r="VY207" s="25"/>
      <c r="VZ207" s="25"/>
      <c r="WA207" s="25"/>
      <c r="WB207" s="25"/>
      <c r="WC207" s="25"/>
      <c r="WD207" s="25"/>
      <c r="WE207" s="25"/>
      <c r="WF207" s="25"/>
      <c r="WG207" s="25"/>
      <c r="WH207" s="25"/>
      <c r="WI207" s="25"/>
      <c r="WJ207" s="25"/>
      <c r="WK207" s="25"/>
      <c r="WL207" s="25"/>
      <c r="WM207" s="25"/>
      <c r="WN207" s="25"/>
      <c r="WO207" s="25"/>
      <c r="WP207" s="25"/>
      <c r="WQ207" s="25"/>
      <c r="WR207" s="25"/>
      <c r="WS207" s="25"/>
      <c r="WT207" s="25"/>
      <c r="WU207" s="25"/>
      <c r="WV207" s="25"/>
      <c r="WW207" s="25"/>
      <c r="WX207" s="25"/>
      <c r="WY207" s="25"/>
      <c r="WZ207" s="25"/>
      <c r="XA207" s="25"/>
      <c r="XB207" s="25"/>
      <c r="XC207" s="25"/>
      <c r="XD207" s="25"/>
      <c r="XE207" s="25"/>
      <c r="XF207" s="25"/>
      <c r="XG207" s="25"/>
      <c r="XH207" s="25"/>
      <c r="XI207" s="25"/>
      <c r="XJ207" s="25"/>
      <c r="XK207" s="25"/>
      <c r="XL207" s="25"/>
      <c r="XM207" s="25"/>
      <c r="XN207" s="25"/>
      <c r="XO207" s="25"/>
      <c r="XP207" s="25"/>
      <c r="XQ207" s="25"/>
      <c r="XR207" s="25"/>
      <c r="XS207" s="25"/>
      <c r="XT207" s="25"/>
      <c r="XU207" s="25"/>
      <c r="XV207" s="25"/>
      <c r="XW207" s="25"/>
      <c r="XX207" s="25"/>
      <c r="XY207" s="25"/>
      <c r="XZ207" s="25"/>
      <c r="YA207" s="25"/>
      <c r="YB207" s="25"/>
      <c r="YC207" s="25"/>
      <c r="YD207" s="25"/>
      <c r="YE207" s="25"/>
      <c r="YF207" s="25"/>
      <c r="YG207" s="25"/>
      <c r="YH207" s="25"/>
      <c r="YI207" s="25"/>
      <c r="YJ207" s="25"/>
      <c r="YK207" s="25"/>
      <c r="YL207" s="25"/>
      <c r="YM207" s="25"/>
      <c r="YN207" s="25"/>
      <c r="YO207" s="25"/>
      <c r="YP207" s="25"/>
      <c r="YQ207" s="25"/>
      <c r="YR207" s="25"/>
      <c r="YS207" s="25"/>
      <c r="YT207" s="25"/>
      <c r="YU207" s="25"/>
      <c r="YV207" s="25"/>
      <c r="YW207" s="25"/>
      <c r="YX207" s="25"/>
      <c r="YY207" s="25"/>
      <c r="YZ207" s="25"/>
      <c r="ZA207" s="25"/>
      <c r="ZB207" s="25"/>
      <c r="ZC207" s="25"/>
      <c r="ZD207" s="25"/>
      <c r="ZE207" s="25"/>
      <c r="ZF207" s="25"/>
      <c r="ZG207" s="25"/>
      <c r="ZH207" s="25"/>
      <c r="ZI207" s="25"/>
      <c r="ZJ207" s="25"/>
      <c r="ZK207" s="25"/>
      <c r="ZL207" s="25"/>
      <c r="ZM207" s="25"/>
      <c r="ZN207" s="25"/>
      <c r="ZO207" s="25"/>
      <c r="ZP207" s="25"/>
      <c r="ZQ207" s="25"/>
      <c r="ZR207" s="25"/>
      <c r="ZS207" s="25"/>
      <c r="ZT207" s="25"/>
      <c r="ZU207" s="25"/>
      <c r="ZV207" s="25"/>
      <c r="ZW207" s="25"/>
      <c r="ZX207" s="25"/>
      <c r="ZY207" s="25"/>
      <c r="ZZ207" s="25"/>
      <c r="AAA207" s="25"/>
      <c r="AAB207" s="25"/>
      <c r="AAC207" s="25"/>
      <c r="AAD207" s="25"/>
      <c r="AAE207" s="25"/>
      <c r="AAF207" s="25"/>
      <c r="AAG207" s="25"/>
      <c r="AAH207" s="25"/>
      <c r="AAI207" s="25"/>
      <c r="AAJ207" s="25"/>
      <c r="AAK207" s="25"/>
      <c r="AAL207" s="25"/>
      <c r="AAM207" s="25"/>
      <c r="AAN207" s="25"/>
      <c r="AAO207" s="25"/>
      <c r="AAP207" s="25"/>
      <c r="AAQ207" s="25"/>
      <c r="AAR207" s="25"/>
      <c r="AAS207" s="25"/>
      <c r="AAT207" s="25"/>
      <c r="AAU207" s="25"/>
      <c r="AAV207" s="25"/>
      <c r="AAW207" s="25"/>
      <c r="AAX207" s="25"/>
      <c r="AAY207" s="25"/>
      <c r="AAZ207" s="25"/>
      <c r="ABA207" s="25"/>
      <c r="ABB207" s="25"/>
      <c r="ABC207" s="25"/>
      <c r="ABD207" s="25"/>
      <c r="ABE207" s="25"/>
      <c r="ABF207" s="25"/>
      <c r="ABG207" s="25"/>
      <c r="ABH207" s="25"/>
      <c r="ABI207" s="25"/>
      <c r="ABJ207" s="25"/>
      <c r="ABK207" s="25"/>
      <c r="ABL207" s="25"/>
      <c r="ABM207" s="25"/>
      <c r="ABN207" s="25"/>
      <c r="ABO207" s="25"/>
      <c r="ABP207" s="25"/>
      <c r="ABQ207" s="25"/>
      <c r="ABR207" s="25"/>
      <c r="ABS207" s="25"/>
      <c r="ABT207" s="25"/>
      <c r="ABU207" s="25"/>
      <c r="ABV207" s="25"/>
      <c r="ABW207" s="25"/>
      <c r="ABX207" s="25"/>
      <c r="ABY207" s="25"/>
      <c r="ABZ207" s="25"/>
      <c r="ACA207" s="25"/>
      <c r="ACB207" s="25"/>
      <c r="ACC207" s="25"/>
      <c r="ACD207" s="25"/>
      <c r="ACE207" s="25"/>
      <c r="ACF207" s="25"/>
      <c r="ACG207" s="25"/>
      <c r="ACH207" s="25"/>
      <c r="ACI207" s="25"/>
      <c r="ACJ207" s="25"/>
      <c r="ACK207" s="25"/>
      <c r="ACL207" s="25"/>
      <c r="ACM207" s="25"/>
      <c r="ACN207" s="25"/>
      <c r="ACO207" s="25"/>
      <c r="ACP207" s="25"/>
      <c r="ACQ207" s="25"/>
      <c r="ACR207" s="25"/>
      <c r="ACS207" s="25"/>
      <c r="ACT207" s="25"/>
      <c r="ACU207" s="25"/>
      <c r="ACV207" s="25"/>
      <c r="ACW207" s="25"/>
      <c r="ACX207" s="25"/>
      <c r="ACY207" s="25"/>
      <c r="ACZ207" s="25"/>
      <c r="ADA207" s="25"/>
      <c r="ADB207" s="25"/>
      <c r="ADC207" s="25"/>
      <c r="ADD207" s="25"/>
      <c r="ADE207" s="25"/>
      <c r="ADF207" s="25"/>
      <c r="ADG207" s="25"/>
      <c r="ADH207" s="25"/>
      <c r="ADI207" s="25"/>
      <c r="ADJ207" s="25"/>
      <c r="ADK207" s="25"/>
      <c r="ADL207" s="25"/>
      <c r="ADM207" s="25"/>
      <c r="ADN207" s="25"/>
      <c r="ADO207" s="25"/>
      <c r="ADP207" s="25"/>
      <c r="ADQ207" s="25"/>
      <c r="ADR207" s="25"/>
      <c r="ADS207" s="25"/>
      <c r="ADT207" s="25"/>
      <c r="ADU207" s="25"/>
      <c r="ADV207" s="25"/>
      <c r="ADW207" s="25"/>
      <c r="ADX207" s="25"/>
      <c r="ADY207" s="25"/>
      <c r="ADZ207" s="25"/>
      <c r="AEA207" s="25"/>
      <c r="AEB207" s="25"/>
      <c r="AEC207" s="25"/>
      <c r="AED207" s="25"/>
      <c r="AEE207" s="25"/>
      <c r="AEF207" s="25"/>
      <c r="AEG207" s="25"/>
      <c r="AEH207" s="25"/>
      <c r="AEI207" s="25"/>
      <c r="AEJ207" s="25"/>
      <c r="AEK207" s="25"/>
      <c r="AEL207" s="25"/>
      <c r="AEM207" s="25"/>
      <c r="AEN207" s="25"/>
      <c r="AEO207" s="25"/>
      <c r="AEP207" s="25"/>
      <c r="AEQ207" s="25"/>
      <c r="AER207" s="25"/>
      <c r="AES207" s="25"/>
      <c r="AET207" s="25"/>
      <c r="AEU207" s="25"/>
      <c r="AEV207" s="25"/>
      <c r="AEW207" s="25"/>
      <c r="AEX207" s="25"/>
      <c r="AEY207" s="25"/>
      <c r="AEZ207" s="25"/>
      <c r="AFA207" s="25"/>
      <c r="AFB207" s="25"/>
      <c r="AFC207" s="25"/>
      <c r="AFD207" s="25"/>
      <c r="AFE207" s="25"/>
      <c r="AFF207" s="25"/>
      <c r="AFG207" s="25"/>
      <c r="AFH207" s="25"/>
      <c r="AFI207" s="25"/>
      <c r="AFJ207" s="25"/>
      <c r="AFK207" s="25"/>
      <c r="AFL207" s="25"/>
      <c r="AFM207" s="25"/>
      <c r="AFN207" s="25"/>
      <c r="AFO207" s="25"/>
      <c r="AFP207" s="25"/>
      <c r="AFQ207" s="25"/>
      <c r="AFR207" s="25"/>
      <c r="AFS207" s="25"/>
      <c r="AFT207" s="25"/>
      <c r="AFU207" s="25"/>
      <c r="AFV207" s="25"/>
      <c r="AFW207" s="25"/>
      <c r="AFX207" s="25"/>
      <c r="AFY207" s="25"/>
      <c r="AFZ207" s="25"/>
      <c r="AGA207" s="25"/>
      <c r="AGB207" s="25"/>
      <c r="AGC207" s="25"/>
      <c r="AGD207" s="25"/>
      <c r="AGE207" s="25"/>
      <c r="AGF207" s="25"/>
      <c r="AGG207" s="25"/>
      <c r="AGH207" s="25"/>
      <c r="AGI207" s="25"/>
      <c r="AGJ207" s="25"/>
      <c r="AGK207" s="25"/>
      <c r="AGL207" s="25"/>
      <c r="AGM207" s="25"/>
      <c r="AGN207" s="25"/>
      <c r="AGO207" s="25"/>
      <c r="AGP207" s="25"/>
      <c r="AGQ207" s="25"/>
      <c r="AGR207" s="25"/>
      <c r="AGS207" s="25"/>
      <c r="AGT207" s="25"/>
      <c r="AGU207" s="25"/>
      <c r="AGV207" s="25"/>
      <c r="AGW207" s="25"/>
      <c r="AGX207" s="25"/>
      <c r="AGY207" s="25"/>
      <c r="AGZ207" s="25"/>
      <c r="AHA207" s="25"/>
      <c r="AHB207" s="25"/>
      <c r="AHC207" s="25"/>
      <c r="AHD207" s="25"/>
      <c r="AHE207" s="25"/>
      <c r="AHF207" s="25"/>
      <c r="AHG207" s="25"/>
      <c r="AHH207" s="25"/>
      <c r="AHI207" s="25"/>
      <c r="AHJ207" s="25"/>
      <c r="AHK207" s="25"/>
      <c r="AHL207" s="25"/>
      <c r="AHM207" s="25"/>
      <c r="AHN207" s="25"/>
      <c r="AHO207" s="25"/>
      <c r="AHP207" s="25"/>
      <c r="AHQ207" s="25"/>
      <c r="AHR207" s="25"/>
      <c r="AHS207" s="25"/>
      <c r="AHT207" s="25"/>
      <c r="AHU207" s="25"/>
      <c r="AHV207" s="25"/>
      <c r="AHW207" s="25"/>
      <c r="AHX207" s="25"/>
      <c r="AHY207" s="25"/>
      <c r="AHZ207" s="25"/>
      <c r="AIA207" s="25"/>
      <c r="AIB207" s="25"/>
      <c r="AIC207" s="25"/>
      <c r="AID207" s="25"/>
      <c r="AIE207" s="25"/>
      <c r="AIF207" s="25"/>
      <c r="AIG207" s="25"/>
      <c r="AIH207" s="25"/>
      <c r="AII207" s="25"/>
      <c r="AIJ207" s="25"/>
      <c r="AIK207" s="25"/>
      <c r="AIL207" s="25"/>
      <c r="AIM207" s="25"/>
      <c r="AIN207" s="25"/>
      <c r="AIO207" s="25"/>
      <c r="AIP207" s="25"/>
      <c r="AIQ207" s="25"/>
      <c r="AIR207" s="25"/>
      <c r="AIS207" s="25"/>
      <c r="AIT207" s="25"/>
      <c r="AIU207" s="25"/>
      <c r="AIV207" s="25"/>
      <c r="AIW207" s="25"/>
      <c r="AIX207" s="25"/>
      <c r="AIY207" s="25"/>
      <c r="AIZ207" s="25"/>
      <c r="AJA207" s="25"/>
      <c r="AJB207" s="25"/>
      <c r="AJC207" s="25"/>
      <c r="AJD207" s="25"/>
      <c r="AJE207" s="25"/>
      <c r="AJF207" s="25"/>
      <c r="AJG207" s="25"/>
      <c r="AJH207" s="25"/>
      <c r="AJI207" s="25"/>
      <c r="AJJ207" s="25"/>
      <c r="AJK207" s="25"/>
      <c r="AJL207" s="25"/>
      <c r="AJM207" s="25"/>
      <c r="AJN207" s="25"/>
      <c r="AJO207" s="25"/>
      <c r="AJP207" s="25"/>
      <c r="AJQ207" s="25"/>
      <c r="AJR207" s="25"/>
      <c r="AJS207" s="25"/>
      <c r="AJT207" s="25"/>
      <c r="AJU207" s="25"/>
      <c r="AJV207" s="25"/>
      <c r="AJW207" s="25"/>
      <c r="AJX207" s="25"/>
      <c r="AJY207" s="25"/>
      <c r="AJZ207" s="25"/>
      <c r="AKA207" s="25"/>
      <c r="AKB207" s="25"/>
      <c r="AKC207" s="25"/>
      <c r="AKD207" s="25"/>
      <c r="AKE207" s="25"/>
      <c r="AKF207" s="25"/>
      <c r="AKG207" s="25"/>
      <c r="AKH207" s="25"/>
      <c r="AKI207" s="25"/>
      <c r="AKJ207" s="25"/>
      <c r="AKK207" s="25"/>
      <c r="AKL207" s="25"/>
      <c r="AKM207" s="25"/>
      <c r="AKN207" s="25"/>
      <c r="AKO207" s="25"/>
      <c r="AKP207" s="25"/>
      <c r="AKQ207" s="25"/>
      <c r="AKR207" s="25"/>
      <c r="AKS207" s="25"/>
      <c r="AKT207" s="25"/>
      <c r="AKU207" s="25"/>
      <c r="AKV207" s="25"/>
      <c r="AKW207" s="25"/>
      <c r="AKX207" s="25"/>
      <c r="AKY207" s="25"/>
      <c r="AKZ207" s="25"/>
      <c r="ALA207" s="25"/>
      <c r="ALB207" s="25"/>
      <c r="ALC207" s="25"/>
      <c r="ALD207" s="25"/>
      <c r="ALE207" s="25"/>
      <c r="ALF207" s="25"/>
      <c r="ALG207" s="25"/>
      <c r="ALH207" s="25"/>
      <c r="ALI207" s="25"/>
      <c r="ALJ207" s="25"/>
      <c r="ALK207" s="25"/>
      <c r="ALL207" s="25"/>
      <c r="ALM207" s="25"/>
      <c r="ALN207" s="25"/>
      <c r="ALO207" s="25"/>
      <c r="ALP207" s="25"/>
      <c r="ALQ207" s="25"/>
      <c r="ALR207" s="25"/>
      <c r="ALS207" s="25"/>
      <c r="ALT207" s="25"/>
      <c r="ALU207" s="25"/>
      <c r="ALV207" s="25"/>
      <c r="ALW207" s="25"/>
      <c r="ALX207" s="25"/>
      <c r="ALY207" s="25"/>
      <c r="ALZ207" s="25"/>
      <c r="AMA207" s="25"/>
      <c r="AMB207" s="25"/>
      <c r="AMC207" s="25"/>
      <c r="AMD207" s="25"/>
      <c r="AME207" s="25"/>
      <c r="AMF207" s="25"/>
      <c r="AMG207" s="25"/>
      <c r="AMH207" s="25"/>
      <c r="AMI207" s="25"/>
      <c r="AMJ207" s="25"/>
      <c r="AMK207" s="25"/>
      <c r="AML207" s="25"/>
      <c r="AMM207" s="25"/>
      <c r="AMN207" s="25"/>
      <c r="AMO207" s="25"/>
      <c r="AMP207" s="25"/>
      <c r="AMQ207" s="25"/>
      <c r="AMR207" s="25"/>
      <c r="AMS207" s="25"/>
      <c r="AMT207" s="25"/>
      <c r="AMU207" s="25"/>
      <c r="AMV207" s="25"/>
      <c r="AMW207" s="25"/>
      <c r="AMX207" s="25"/>
      <c r="AMY207" s="25"/>
      <c r="AMZ207" s="25"/>
      <c r="ANA207" s="25"/>
      <c r="ANB207" s="25"/>
      <c r="ANC207" s="25"/>
      <c r="AND207" s="25"/>
      <c r="ANE207" s="25"/>
      <c r="ANF207" s="25"/>
      <c r="ANG207" s="25"/>
      <c r="ANH207" s="25"/>
      <c r="ANI207" s="25"/>
      <c r="ANJ207" s="25"/>
      <c r="ANK207" s="25"/>
      <c r="ANL207" s="25"/>
      <c r="ANM207" s="25"/>
      <c r="ANN207" s="25"/>
      <c r="ANO207" s="25"/>
      <c r="ANP207" s="25"/>
      <c r="ANQ207" s="25"/>
      <c r="ANR207" s="25"/>
      <c r="ANS207" s="25"/>
      <c r="ANT207" s="25"/>
      <c r="ANU207" s="25"/>
      <c r="ANV207" s="25"/>
      <c r="ANW207" s="25"/>
      <c r="ANX207" s="25"/>
      <c r="ANY207" s="25"/>
      <c r="ANZ207" s="25"/>
      <c r="AOA207" s="25"/>
      <c r="AOB207" s="25"/>
      <c r="AOC207" s="25"/>
      <c r="AOD207" s="25"/>
      <c r="AOE207" s="25"/>
      <c r="AOF207" s="25"/>
      <c r="AOG207" s="25"/>
      <c r="AOH207" s="25"/>
      <c r="AOI207" s="25"/>
      <c r="AOJ207" s="25"/>
      <c r="AOK207" s="25"/>
      <c r="AOL207" s="25"/>
      <c r="AOM207" s="25"/>
      <c r="AON207" s="25"/>
      <c r="AOO207" s="25"/>
      <c r="AOP207" s="25"/>
      <c r="AOQ207" s="25"/>
      <c r="AOR207" s="25"/>
      <c r="AOS207" s="25"/>
      <c r="AOT207" s="25"/>
      <c r="AOU207" s="25"/>
      <c r="AOV207" s="25"/>
      <c r="AOW207" s="25"/>
      <c r="AOX207" s="25"/>
      <c r="AOY207" s="25"/>
      <c r="AOZ207" s="25"/>
      <c r="APA207" s="25"/>
      <c r="APB207" s="25"/>
      <c r="APC207" s="25"/>
      <c r="APD207" s="25"/>
      <c r="APE207" s="25"/>
      <c r="APF207" s="25"/>
      <c r="APG207" s="25"/>
      <c r="APH207" s="25"/>
      <c r="API207" s="25"/>
      <c r="APJ207" s="25"/>
      <c r="APK207" s="25"/>
      <c r="APL207" s="25"/>
      <c r="APM207" s="25"/>
      <c r="APN207" s="25"/>
      <c r="APO207" s="25"/>
      <c r="APP207" s="25"/>
      <c r="APQ207" s="25"/>
      <c r="APR207" s="25"/>
      <c r="APS207" s="25"/>
      <c r="APT207" s="25"/>
      <c r="APU207" s="25"/>
      <c r="APV207" s="25"/>
      <c r="APW207" s="25"/>
      <c r="APX207" s="25"/>
      <c r="APY207" s="25"/>
      <c r="APZ207" s="25"/>
      <c r="AQA207" s="25"/>
      <c r="AQB207" s="25"/>
      <c r="AQC207" s="25"/>
      <c r="AQD207" s="25"/>
      <c r="AQE207" s="25"/>
      <c r="AQF207" s="25"/>
      <c r="AQG207" s="25"/>
      <c r="AQH207" s="25"/>
      <c r="AQI207" s="25"/>
      <c r="AQJ207" s="25"/>
      <c r="AQK207" s="25"/>
      <c r="AQL207" s="25"/>
      <c r="AQM207" s="25"/>
      <c r="AQN207" s="25"/>
      <c r="AQO207" s="25"/>
      <c r="AQP207" s="25"/>
      <c r="AQQ207" s="25"/>
      <c r="AQR207" s="25"/>
      <c r="AQS207" s="25"/>
      <c r="AQT207" s="25"/>
      <c r="AQU207" s="25"/>
      <c r="AQV207" s="25"/>
      <c r="AQW207" s="25"/>
      <c r="AQX207" s="25"/>
      <c r="AQY207" s="25"/>
      <c r="AQZ207" s="25"/>
      <c r="ARA207" s="25"/>
      <c r="ARB207" s="25"/>
      <c r="ARC207" s="25"/>
      <c r="ARD207" s="25"/>
      <c r="ARE207" s="25"/>
      <c r="ARF207" s="25"/>
      <c r="ARG207" s="25"/>
      <c r="ARH207" s="25"/>
      <c r="ARI207" s="25"/>
      <c r="ARJ207" s="25"/>
      <c r="ARK207" s="25"/>
      <c r="ARL207" s="25"/>
      <c r="ARM207" s="25"/>
      <c r="ARN207" s="25"/>
      <c r="ARO207" s="25"/>
      <c r="ARP207" s="25"/>
      <c r="ARQ207" s="25"/>
      <c r="ARR207" s="25"/>
      <c r="ARS207" s="25"/>
      <c r="ART207" s="25"/>
      <c r="ARU207" s="25"/>
      <c r="ARV207" s="25"/>
      <c r="ARW207" s="25"/>
      <c r="ARX207" s="25"/>
      <c r="ARY207" s="25"/>
      <c r="ARZ207" s="25"/>
      <c r="ASA207" s="25"/>
      <c r="ASB207" s="25"/>
      <c r="ASC207" s="25"/>
      <c r="ASD207" s="25"/>
      <c r="ASE207" s="25"/>
      <c r="ASF207" s="25"/>
      <c r="ASG207" s="25"/>
      <c r="ASH207" s="25"/>
      <c r="ASI207" s="25"/>
      <c r="ASJ207" s="25"/>
      <c r="ASK207" s="25"/>
      <c r="ASL207" s="25"/>
      <c r="ASM207" s="25"/>
      <c r="ASN207" s="25"/>
      <c r="ASO207" s="25"/>
      <c r="ASP207" s="25"/>
      <c r="ASQ207" s="25"/>
      <c r="ASR207" s="25"/>
      <c r="ASS207" s="25"/>
      <c r="AST207" s="25"/>
      <c r="ASU207" s="25"/>
      <c r="ASV207" s="25"/>
      <c r="ASW207" s="25"/>
      <c r="ASX207" s="25"/>
      <c r="ASY207" s="25"/>
      <c r="ASZ207" s="25"/>
      <c r="ATA207" s="25"/>
      <c r="ATB207" s="25"/>
      <c r="ATC207" s="25"/>
      <c r="ATD207" s="25"/>
      <c r="ATE207" s="25"/>
      <c r="ATF207" s="25"/>
      <c r="ATG207" s="25"/>
      <c r="ATH207" s="25"/>
      <c r="ATI207" s="25"/>
      <c r="ATJ207" s="25"/>
      <c r="ATK207" s="25"/>
      <c r="ATL207" s="25"/>
      <c r="ATM207" s="25"/>
      <c r="ATN207" s="25"/>
      <c r="ATO207" s="25"/>
      <c r="ATP207" s="25"/>
      <c r="ATQ207" s="25"/>
      <c r="ATR207" s="25"/>
      <c r="ATS207" s="25"/>
      <c r="ATT207" s="25"/>
      <c r="ATU207" s="25"/>
      <c r="ATV207" s="25"/>
      <c r="ATW207" s="25"/>
      <c r="ATX207" s="25"/>
      <c r="ATY207" s="25"/>
      <c r="ATZ207" s="25"/>
      <c r="AUA207" s="25"/>
      <c r="AUB207" s="25"/>
      <c r="AUC207" s="25"/>
      <c r="AUD207" s="25"/>
      <c r="AUE207" s="25"/>
      <c r="AUF207" s="25"/>
      <c r="AUG207" s="25"/>
      <c r="AUH207" s="25"/>
      <c r="AUI207" s="25"/>
      <c r="AUJ207" s="25"/>
      <c r="AUK207" s="25"/>
      <c r="AUL207" s="25"/>
      <c r="AUM207" s="25"/>
      <c r="AUN207" s="25"/>
      <c r="AUO207" s="25"/>
      <c r="AUP207" s="25"/>
      <c r="AUQ207" s="25"/>
      <c r="AUR207" s="25"/>
      <c r="AUS207" s="25"/>
      <c r="AUT207" s="25"/>
      <c r="AUU207" s="25"/>
      <c r="AUV207" s="25"/>
      <c r="AUW207" s="25"/>
      <c r="AUX207" s="25"/>
      <c r="AUY207" s="25"/>
      <c r="AUZ207" s="25"/>
      <c r="AVA207" s="25"/>
      <c r="AVB207" s="25"/>
      <c r="AVC207" s="25"/>
      <c r="AVD207" s="25"/>
      <c r="AVE207" s="25"/>
      <c r="AVF207" s="25"/>
      <c r="AVG207" s="25"/>
      <c r="AVH207" s="25"/>
      <c r="AVI207" s="25"/>
      <c r="AVJ207" s="25"/>
      <c r="AVK207" s="25"/>
      <c r="AVL207" s="25"/>
      <c r="AVM207" s="25"/>
      <c r="AVN207" s="25"/>
      <c r="AVO207" s="25"/>
      <c r="AVP207" s="25"/>
      <c r="AVQ207" s="25"/>
      <c r="AVR207" s="25"/>
      <c r="AVS207" s="25"/>
      <c r="AVT207" s="25"/>
      <c r="AVU207" s="25"/>
      <c r="AVV207" s="25"/>
      <c r="AVW207" s="25"/>
      <c r="AVX207" s="25"/>
      <c r="AVY207" s="25"/>
      <c r="AVZ207" s="25"/>
      <c r="AWA207" s="25"/>
      <c r="AWB207" s="25"/>
      <c r="AWC207" s="25"/>
      <c r="AWD207" s="25"/>
      <c r="AWE207" s="25"/>
      <c r="AWF207" s="25"/>
      <c r="AWG207" s="25"/>
      <c r="AWH207" s="25"/>
      <c r="AWI207" s="25"/>
      <c r="AWJ207" s="25"/>
      <c r="AWK207" s="25"/>
      <c r="AWL207" s="25"/>
      <c r="AWM207" s="25"/>
      <c r="AWN207" s="25"/>
      <c r="AWO207" s="25"/>
      <c r="AWP207" s="25"/>
      <c r="AWQ207" s="25"/>
      <c r="AWR207" s="25"/>
      <c r="AWS207" s="25"/>
      <c r="AWT207" s="25"/>
      <c r="AWU207" s="25"/>
      <c r="AWV207" s="25"/>
      <c r="AWW207" s="25"/>
      <c r="AWX207" s="25"/>
      <c r="AWY207" s="25"/>
      <c r="AWZ207" s="25"/>
      <c r="AXA207" s="25"/>
      <c r="AXB207" s="25"/>
      <c r="AXC207" s="25"/>
      <c r="AXD207" s="25"/>
      <c r="AXE207" s="25"/>
      <c r="AXF207" s="25"/>
      <c r="AXG207" s="25"/>
      <c r="AXH207" s="25"/>
      <c r="AXI207" s="25"/>
      <c r="AXJ207" s="25"/>
      <c r="AXK207" s="25"/>
      <c r="AXL207" s="25"/>
      <c r="AXM207" s="25"/>
      <c r="AXN207" s="25"/>
      <c r="AXO207" s="25"/>
      <c r="AXP207" s="25"/>
      <c r="AXQ207" s="25"/>
      <c r="AXR207" s="25"/>
      <c r="AXS207" s="25"/>
      <c r="AXT207" s="25"/>
      <c r="AXU207" s="25"/>
      <c r="AXV207" s="25"/>
      <c r="AXW207" s="25"/>
      <c r="AXX207" s="25"/>
      <c r="AXY207" s="25"/>
      <c r="AXZ207" s="25"/>
      <c r="AYA207" s="25"/>
      <c r="AYB207" s="25"/>
      <c r="AYC207" s="25"/>
      <c r="AYD207" s="25"/>
      <c r="AYE207" s="25"/>
      <c r="AYF207" s="25"/>
      <c r="AYG207" s="25"/>
      <c r="AYH207" s="25"/>
      <c r="AYI207" s="25"/>
      <c r="AYJ207" s="25"/>
      <c r="AYK207" s="25"/>
      <c r="AYL207" s="25"/>
      <c r="AYM207" s="25"/>
      <c r="AYN207" s="25"/>
      <c r="AYO207" s="25"/>
      <c r="AYP207" s="25"/>
      <c r="AYQ207" s="25"/>
      <c r="AYR207" s="25"/>
      <c r="AYS207" s="25"/>
      <c r="AYT207" s="25"/>
      <c r="AYU207" s="25"/>
      <c r="AYV207" s="25"/>
      <c r="AYW207" s="25"/>
      <c r="AYX207" s="25"/>
      <c r="AYY207" s="25"/>
      <c r="AYZ207" s="25"/>
      <c r="AZA207" s="25"/>
      <c r="AZB207" s="25"/>
      <c r="AZC207" s="25"/>
      <c r="AZD207" s="25"/>
      <c r="AZE207" s="25"/>
      <c r="AZF207" s="25"/>
      <c r="AZG207" s="25"/>
      <c r="AZH207" s="25"/>
      <c r="AZI207" s="25"/>
      <c r="AZJ207" s="25"/>
      <c r="AZK207" s="25"/>
      <c r="AZL207" s="25"/>
      <c r="AZM207" s="25"/>
      <c r="AZN207" s="25"/>
      <c r="AZO207" s="25"/>
      <c r="AZP207" s="25"/>
      <c r="AZQ207" s="25"/>
      <c r="AZR207" s="25"/>
      <c r="AZS207" s="25"/>
      <c r="AZT207" s="25"/>
      <c r="AZU207" s="25"/>
      <c r="AZV207" s="25"/>
      <c r="AZW207" s="25"/>
      <c r="AZX207" s="25"/>
      <c r="AZY207" s="25"/>
      <c r="AZZ207" s="25"/>
      <c r="BAA207" s="25"/>
      <c r="BAB207" s="25"/>
      <c r="BAC207" s="25"/>
      <c r="BAD207" s="25"/>
      <c r="BAE207" s="25"/>
      <c r="BAF207" s="25"/>
      <c r="BAG207" s="25"/>
      <c r="BAH207" s="25"/>
      <c r="BAI207" s="25"/>
      <c r="BAJ207" s="25"/>
      <c r="BAK207" s="25"/>
      <c r="BAL207" s="25"/>
      <c r="BAM207" s="25"/>
      <c r="BAN207" s="25"/>
      <c r="BAO207" s="25"/>
      <c r="BAP207" s="25"/>
      <c r="BAQ207" s="25"/>
      <c r="BAR207" s="25"/>
      <c r="BAS207" s="25"/>
      <c r="BAT207" s="25"/>
      <c r="BAU207" s="25"/>
      <c r="BAV207" s="25"/>
      <c r="BAW207" s="25"/>
      <c r="BAX207" s="25"/>
      <c r="BAY207" s="25"/>
      <c r="BAZ207" s="25"/>
      <c r="BBA207" s="25"/>
      <c r="BBB207" s="25"/>
      <c r="BBC207" s="25"/>
      <c r="BBD207" s="25"/>
      <c r="BBE207" s="25"/>
      <c r="BBF207" s="25"/>
      <c r="BBG207" s="25"/>
      <c r="BBH207" s="25"/>
      <c r="BBI207" s="25"/>
      <c r="BBJ207" s="25"/>
      <c r="BBK207" s="25"/>
      <c r="BBL207" s="25"/>
      <c r="BBM207" s="25"/>
      <c r="BBN207" s="25"/>
      <c r="BBO207" s="25"/>
      <c r="BBP207" s="25"/>
      <c r="BBQ207" s="25"/>
      <c r="BBR207" s="25"/>
      <c r="BBS207" s="25"/>
      <c r="BBT207" s="25"/>
      <c r="BBU207" s="25"/>
      <c r="BBV207" s="25"/>
      <c r="BBW207" s="25"/>
      <c r="BBX207" s="25"/>
      <c r="BBY207" s="25"/>
      <c r="BBZ207" s="25"/>
      <c r="BCA207" s="25"/>
      <c r="BCB207" s="25"/>
      <c r="BCC207" s="25"/>
      <c r="BCD207" s="25"/>
      <c r="BCE207" s="25"/>
      <c r="BCF207" s="25"/>
      <c r="BCG207" s="25"/>
      <c r="BCH207" s="25"/>
      <c r="BCI207" s="25"/>
      <c r="BCJ207" s="25"/>
      <c r="BCK207" s="25"/>
      <c r="BCL207" s="25"/>
      <c r="BCM207" s="25"/>
      <c r="BCN207" s="25"/>
      <c r="BCO207" s="25"/>
      <c r="BCP207" s="25"/>
      <c r="BCQ207" s="25"/>
      <c r="BCR207" s="25"/>
      <c r="BCS207" s="25"/>
      <c r="BCT207" s="25"/>
      <c r="BCU207" s="25"/>
      <c r="BCV207" s="25"/>
      <c r="BCW207" s="25"/>
      <c r="BCX207" s="25"/>
      <c r="BCY207" s="25"/>
      <c r="BCZ207" s="25"/>
      <c r="BDA207" s="25"/>
      <c r="BDB207" s="25"/>
      <c r="BDC207" s="25"/>
      <c r="BDD207" s="25"/>
      <c r="BDE207" s="25"/>
      <c r="BDF207" s="25"/>
      <c r="BDG207" s="25"/>
      <c r="BDH207" s="25"/>
      <c r="BDI207" s="25"/>
      <c r="BDJ207" s="25"/>
      <c r="BDK207" s="25"/>
      <c r="BDL207" s="25"/>
      <c r="BDM207" s="25"/>
      <c r="BDN207" s="25"/>
      <c r="BDO207" s="25"/>
      <c r="BDP207" s="25"/>
      <c r="BDQ207" s="25"/>
      <c r="BDR207" s="25"/>
      <c r="BDS207" s="25"/>
      <c r="BDT207" s="25"/>
      <c r="BDU207" s="25"/>
      <c r="BDV207" s="25"/>
      <c r="BDW207" s="25"/>
      <c r="BDX207" s="25"/>
      <c r="BDY207" s="25"/>
      <c r="BDZ207" s="25"/>
      <c r="BEA207" s="25"/>
      <c r="BEB207" s="25"/>
      <c r="BEC207" s="25"/>
      <c r="BED207" s="25"/>
      <c r="BEE207" s="25"/>
      <c r="BEF207" s="25"/>
      <c r="BEG207" s="25"/>
      <c r="BEH207" s="25"/>
      <c r="BEI207" s="25"/>
      <c r="BEJ207" s="25"/>
      <c r="BEK207" s="25"/>
      <c r="BEL207" s="25"/>
      <c r="BEM207" s="25"/>
      <c r="BEN207" s="25"/>
      <c r="BEO207" s="25"/>
      <c r="BEP207" s="25"/>
      <c r="BEQ207" s="25"/>
      <c r="BER207" s="25"/>
      <c r="BES207" s="25"/>
      <c r="BET207" s="25"/>
      <c r="BEU207" s="25"/>
      <c r="BEV207" s="25"/>
      <c r="BEW207" s="25"/>
      <c r="BEX207" s="25"/>
      <c r="BEY207" s="25"/>
      <c r="BEZ207" s="25"/>
      <c r="BFA207" s="25"/>
      <c r="BFB207" s="25"/>
      <c r="BFC207" s="25"/>
      <c r="BFD207" s="25"/>
      <c r="BFE207" s="25"/>
      <c r="BFF207" s="25"/>
      <c r="BFG207" s="25"/>
      <c r="BFH207" s="25"/>
      <c r="BFI207" s="25"/>
      <c r="BFJ207" s="25"/>
      <c r="BFK207" s="25"/>
      <c r="BFL207" s="25"/>
      <c r="BFM207" s="25"/>
      <c r="BFN207" s="25"/>
      <c r="BFO207" s="25"/>
      <c r="BFP207" s="25"/>
      <c r="BFQ207" s="25"/>
      <c r="BFR207" s="25"/>
      <c r="BFS207" s="25"/>
      <c r="BFT207" s="25"/>
      <c r="BFU207" s="25"/>
      <c r="BFV207" s="25"/>
      <c r="BFW207" s="25"/>
      <c r="BFX207" s="25"/>
      <c r="BFY207" s="25"/>
      <c r="BFZ207" s="25"/>
      <c r="BGA207" s="25"/>
      <c r="BGB207" s="25"/>
      <c r="BGC207" s="25"/>
      <c r="BGD207" s="25"/>
      <c r="BGE207" s="25"/>
      <c r="BGF207" s="25"/>
      <c r="BGG207" s="25"/>
      <c r="BGH207" s="25"/>
      <c r="BGI207" s="25"/>
      <c r="BGJ207" s="25"/>
      <c r="BGK207" s="25"/>
      <c r="BGL207" s="25"/>
      <c r="BGM207" s="25"/>
      <c r="BGN207" s="25"/>
      <c r="BGO207" s="25"/>
      <c r="BGP207" s="25"/>
      <c r="BGQ207" s="25"/>
      <c r="BGR207" s="25"/>
      <c r="BGS207" s="25"/>
      <c r="BGT207" s="25"/>
      <c r="BGU207" s="25"/>
      <c r="BGV207" s="25"/>
      <c r="BGW207" s="25"/>
      <c r="BGX207" s="25"/>
      <c r="BGY207" s="25"/>
      <c r="BGZ207" s="25"/>
      <c r="BHA207" s="25"/>
      <c r="BHB207" s="25"/>
      <c r="BHC207" s="25"/>
      <c r="BHD207" s="25"/>
      <c r="BHE207" s="25"/>
      <c r="BHF207" s="25"/>
      <c r="BHG207" s="25"/>
      <c r="BHH207" s="25"/>
      <c r="BHI207" s="25"/>
      <c r="BHJ207" s="25"/>
      <c r="BHK207" s="25"/>
      <c r="BHL207" s="25"/>
      <c r="BHM207" s="25"/>
      <c r="BHN207" s="25"/>
      <c r="BHO207" s="25"/>
      <c r="BHP207" s="25"/>
      <c r="BHQ207" s="25"/>
      <c r="BHR207" s="25"/>
      <c r="BHS207" s="25"/>
      <c r="BHT207" s="25"/>
      <c r="BHU207" s="25"/>
      <c r="BHV207" s="25"/>
      <c r="BHW207" s="25"/>
      <c r="BHX207" s="25"/>
      <c r="BHY207" s="25"/>
      <c r="BHZ207" s="25"/>
      <c r="BIA207" s="25"/>
      <c r="BIB207" s="25"/>
      <c r="BIC207" s="25"/>
      <c r="BID207" s="25"/>
      <c r="BIE207" s="25"/>
      <c r="BIF207" s="25"/>
      <c r="BIG207" s="25"/>
      <c r="BIH207" s="25"/>
      <c r="BII207" s="25"/>
      <c r="BIJ207" s="25"/>
      <c r="BIK207" s="25"/>
      <c r="BIL207" s="25"/>
      <c r="BIM207" s="25"/>
      <c r="BIN207" s="25"/>
      <c r="BIO207" s="25"/>
      <c r="BIP207" s="25"/>
      <c r="BIQ207" s="25"/>
      <c r="BIR207" s="25"/>
      <c r="BIS207" s="25"/>
      <c r="BIT207" s="25"/>
      <c r="BIU207" s="25"/>
      <c r="BIV207" s="25"/>
      <c r="BIW207" s="25"/>
      <c r="BIX207" s="25"/>
      <c r="BIY207" s="25"/>
      <c r="BIZ207" s="25"/>
      <c r="BJA207" s="25"/>
      <c r="BJB207" s="25"/>
      <c r="BJC207" s="25"/>
      <c r="BJD207" s="25"/>
      <c r="BJE207" s="25"/>
      <c r="BJF207" s="25"/>
      <c r="BJG207" s="25"/>
      <c r="BJH207" s="25"/>
      <c r="BJI207" s="25"/>
      <c r="BJJ207" s="25"/>
      <c r="BJK207" s="25"/>
      <c r="BJL207" s="25"/>
      <c r="BJM207" s="25"/>
      <c r="BJN207" s="25"/>
      <c r="BJO207" s="25"/>
      <c r="BJP207" s="25"/>
      <c r="BJQ207" s="25"/>
      <c r="BJR207" s="25"/>
      <c r="BJS207" s="25"/>
      <c r="BJT207" s="25"/>
      <c r="BJU207" s="25"/>
      <c r="BJV207" s="25"/>
      <c r="BJW207" s="25"/>
      <c r="BJX207" s="25"/>
      <c r="BJY207" s="25"/>
      <c r="BJZ207" s="25"/>
      <c r="BKA207" s="25"/>
      <c r="BKB207" s="25"/>
      <c r="BKC207" s="25"/>
      <c r="BKD207" s="25"/>
      <c r="BKE207" s="25"/>
      <c r="BKF207" s="25"/>
      <c r="BKG207" s="25"/>
      <c r="BKH207" s="25"/>
      <c r="BKI207" s="25"/>
      <c r="BKJ207" s="25"/>
      <c r="BKK207" s="25"/>
      <c r="BKL207" s="25"/>
      <c r="BKM207" s="25"/>
      <c r="BKN207" s="25"/>
      <c r="BKO207" s="25"/>
      <c r="BKP207" s="25"/>
      <c r="BKQ207" s="25"/>
      <c r="BKR207" s="25"/>
      <c r="BKS207" s="25"/>
      <c r="BKT207" s="25"/>
      <c r="BKU207" s="25"/>
      <c r="BKV207" s="25"/>
      <c r="BKW207" s="25"/>
      <c r="BKX207" s="25"/>
      <c r="BKY207" s="25"/>
      <c r="BKZ207" s="25"/>
      <c r="BLA207" s="25"/>
      <c r="BLB207" s="25"/>
      <c r="BLC207" s="25"/>
      <c r="BLD207" s="25"/>
      <c r="BLE207" s="25"/>
      <c r="BLF207" s="25"/>
      <c r="BLG207" s="25"/>
      <c r="BLH207" s="25"/>
      <c r="BLI207" s="25"/>
      <c r="BLJ207" s="25"/>
      <c r="BLK207" s="25"/>
      <c r="BLL207" s="25"/>
      <c r="BLM207" s="25"/>
      <c r="BLN207" s="25"/>
      <c r="BLO207" s="25"/>
      <c r="BLP207" s="25"/>
      <c r="BLQ207" s="25"/>
      <c r="BLR207" s="25"/>
      <c r="BLS207" s="25"/>
      <c r="BLT207" s="25"/>
      <c r="BLU207" s="25"/>
      <c r="BLV207" s="25"/>
      <c r="BLW207" s="25"/>
      <c r="BLX207" s="25"/>
      <c r="BLY207" s="25"/>
      <c r="BLZ207" s="25"/>
      <c r="BMA207" s="25"/>
      <c r="BMB207" s="25"/>
      <c r="BMC207" s="25"/>
      <c r="BMD207" s="25"/>
      <c r="BME207" s="25"/>
      <c r="BMF207" s="25"/>
      <c r="BMG207" s="25"/>
      <c r="BMH207" s="25"/>
      <c r="BMI207" s="25"/>
      <c r="BMJ207" s="25"/>
      <c r="BMK207" s="25"/>
      <c r="BML207" s="25"/>
      <c r="BMM207" s="25"/>
      <c r="BMN207" s="25"/>
      <c r="BMO207" s="25"/>
      <c r="BMP207" s="25"/>
      <c r="BMQ207" s="25"/>
      <c r="BMR207" s="25"/>
      <c r="BMS207" s="25"/>
      <c r="BMT207" s="25"/>
      <c r="BMU207" s="25"/>
      <c r="BMV207" s="25"/>
      <c r="BMW207" s="25"/>
      <c r="BMX207" s="25"/>
      <c r="BMY207" s="25"/>
      <c r="BMZ207" s="25"/>
      <c r="BNA207" s="25"/>
      <c r="BNB207" s="25"/>
      <c r="BNC207" s="25"/>
      <c r="BND207" s="25"/>
      <c r="BNE207" s="25"/>
      <c r="BNF207" s="25"/>
      <c r="BNG207" s="25"/>
      <c r="BNH207" s="25"/>
      <c r="BNI207" s="25"/>
      <c r="BNJ207" s="25"/>
      <c r="BNK207" s="25"/>
      <c r="BNL207" s="25"/>
      <c r="BNM207" s="25"/>
      <c r="BNN207" s="25"/>
      <c r="BNO207" s="25"/>
      <c r="BNP207" s="25"/>
      <c r="BNQ207" s="25"/>
      <c r="BNR207" s="25"/>
      <c r="BNS207" s="25"/>
      <c r="BNT207" s="25"/>
      <c r="BNU207" s="25"/>
      <c r="BNV207" s="25"/>
      <c r="BNW207" s="25"/>
      <c r="BNX207" s="25"/>
      <c r="BNY207" s="25"/>
      <c r="BNZ207" s="25"/>
      <c r="BOA207" s="25"/>
      <c r="BOB207" s="25"/>
      <c r="BOC207" s="25"/>
      <c r="BOD207" s="25"/>
      <c r="BOE207" s="25"/>
      <c r="BOF207" s="25"/>
      <c r="BOG207" s="25"/>
      <c r="BOH207" s="25"/>
      <c r="BOI207" s="25"/>
      <c r="BOJ207" s="25"/>
      <c r="BOK207" s="25"/>
      <c r="BOL207" s="25"/>
      <c r="BOM207" s="25"/>
      <c r="BON207" s="25"/>
      <c r="BOO207" s="25"/>
      <c r="BOP207" s="25"/>
      <c r="BOQ207" s="25"/>
      <c r="BOR207" s="25"/>
      <c r="BOS207" s="25"/>
      <c r="BOT207" s="25"/>
      <c r="BOU207" s="25"/>
      <c r="BOV207" s="25"/>
      <c r="BOW207" s="25"/>
      <c r="BOX207" s="25"/>
      <c r="BOY207" s="25"/>
      <c r="BOZ207" s="25"/>
      <c r="BPA207" s="25"/>
      <c r="BPB207" s="25"/>
      <c r="BPC207" s="25"/>
      <c r="BPD207" s="25"/>
      <c r="BPE207" s="25"/>
      <c r="BPF207" s="25"/>
      <c r="BPG207" s="25"/>
      <c r="BPH207" s="25"/>
      <c r="BPI207" s="25"/>
      <c r="BPJ207" s="25"/>
      <c r="BPK207" s="25"/>
      <c r="BPL207" s="25"/>
      <c r="BPM207" s="25"/>
      <c r="BPN207" s="25"/>
      <c r="BPO207" s="25"/>
      <c r="BPP207" s="25"/>
      <c r="BPQ207" s="25"/>
      <c r="BPR207" s="25"/>
      <c r="BPS207" s="25"/>
      <c r="BPT207" s="25"/>
      <c r="BPU207" s="25"/>
      <c r="BPV207" s="25"/>
      <c r="BPW207" s="25"/>
      <c r="BPX207" s="25"/>
      <c r="BPY207" s="25"/>
      <c r="BPZ207" s="25"/>
      <c r="BQA207" s="25"/>
      <c r="BQB207" s="25"/>
      <c r="BQC207" s="25"/>
      <c r="BQD207" s="25"/>
      <c r="BQE207" s="25"/>
      <c r="BQF207" s="25"/>
      <c r="BQG207" s="25"/>
      <c r="BQH207" s="25"/>
      <c r="BQI207" s="25"/>
      <c r="BQJ207" s="25"/>
      <c r="BQK207" s="25"/>
      <c r="BQL207" s="25"/>
      <c r="BQM207" s="25"/>
      <c r="BQN207" s="25"/>
      <c r="BQO207" s="25"/>
      <c r="BQP207" s="25"/>
      <c r="BQQ207" s="25"/>
      <c r="BQR207" s="25"/>
      <c r="BQS207" s="25"/>
      <c r="BQT207" s="25"/>
      <c r="BQU207" s="25"/>
      <c r="BQV207" s="25"/>
      <c r="BQW207" s="25"/>
      <c r="BQX207" s="25"/>
      <c r="BQY207" s="25"/>
      <c r="BQZ207" s="25"/>
      <c r="BRA207" s="25"/>
      <c r="BRB207" s="25"/>
      <c r="BRC207" s="25"/>
      <c r="BRD207" s="25"/>
      <c r="BRE207" s="25"/>
      <c r="BRF207" s="25"/>
      <c r="BRG207" s="25"/>
      <c r="BRH207" s="25"/>
      <c r="BRI207" s="25"/>
      <c r="BRJ207" s="25"/>
      <c r="BRK207" s="25"/>
      <c r="BRL207" s="25"/>
      <c r="BRM207" s="25"/>
      <c r="BRN207" s="25"/>
      <c r="BRO207" s="25"/>
      <c r="BRP207" s="25"/>
      <c r="BRQ207" s="25"/>
      <c r="BRR207" s="25"/>
      <c r="BRS207" s="25"/>
      <c r="BRT207" s="25"/>
      <c r="BRU207" s="25"/>
      <c r="BRV207" s="25"/>
      <c r="BRW207" s="25"/>
      <c r="BRX207" s="25"/>
      <c r="BRY207" s="25"/>
      <c r="BRZ207" s="25"/>
      <c r="BSA207" s="25"/>
      <c r="BSB207" s="25"/>
      <c r="BSC207" s="25"/>
      <c r="BSD207" s="25"/>
      <c r="BSE207" s="25"/>
      <c r="BSF207" s="25"/>
      <c r="BSG207" s="25"/>
      <c r="BSH207" s="25"/>
      <c r="BSI207" s="25"/>
      <c r="BSJ207" s="25"/>
      <c r="BSK207" s="25"/>
      <c r="BSL207" s="25"/>
      <c r="BSM207" s="25"/>
      <c r="BSN207" s="25"/>
      <c r="BSO207" s="25"/>
      <c r="BSP207" s="25"/>
      <c r="BSQ207" s="25"/>
      <c r="BSR207" s="25"/>
      <c r="BSS207" s="25"/>
      <c r="BST207" s="25"/>
      <c r="BSU207" s="25"/>
      <c r="BSV207" s="25"/>
      <c r="BSW207" s="25"/>
      <c r="BSX207" s="25"/>
      <c r="BSY207" s="25"/>
      <c r="BSZ207" s="25"/>
      <c r="BTA207" s="25"/>
      <c r="BTB207" s="25"/>
      <c r="BTC207" s="25"/>
      <c r="BTD207" s="25"/>
      <c r="BTE207" s="25"/>
      <c r="BTF207" s="25"/>
      <c r="BTG207" s="25"/>
      <c r="BTH207" s="25"/>
      <c r="BTI207" s="25"/>
      <c r="BTJ207" s="25"/>
      <c r="BTK207" s="25"/>
      <c r="BTL207" s="25"/>
      <c r="BTM207" s="25"/>
      <c r="BTN207" s="25"/>
      <c r="BTO207" s="25"/>
      <c r="BTP207" s="25"/>
      <c r="BTQ207" s="25"/>
      <c r="BTR207" s="25"/>
      <c r="BTS207" s="25"/>
      <c r="BTT207" s="25"/>
      <c r="BTU207" s="25"/>
      <c r="BTV207" s="25"/>
      <c r="BTW207" s="25"/>
      <c r="BTX207" s="25"/>
      <c r="BTY207" s="25"/>
      <c r="BTZ207" s="25"/>
      <c r="BUA207" s="25"/>
      <c r="BUB207" s="25"/>
      <c r="BUC207" s="25"/>
      <c r="BUD207" s="25"/>
      <c r="BUE207" s="25"/>
      <c r="BUF207" s="25"/>
      <c r="BUG207" s="25"/>
      <c r="BUH207" s="25"/>
      <c r="BUI207" s="25"/>
      <c r="BUJ207" s="25"/>
      <c r="BUK207" s="25"/>
      <c r="BUL207" s="25"/>
      <c r="BUM207" s="25"/>
      <c r="BUN207" s="25"/>
      <c r="BUO207" s="25"/>
      <c r="BUP207" s="25"/>
      <c r="BUQ207" s="25"/>
      <c r="BUR207" s="25"/>
      <c r="BUS207" s="25"/>
      <c r="BUT207" s="25"/>
      <c r="BUU207" s="25"/>
      <c r="BUV207" s="25"/>
      <c r="BUW207" s="25"/>
      <c r="BUX207" s="25"/>
      <c r="BUY207" s="25"/>
      <c r="BUZ207" s="25"/>
      <c r="BVA207" s="25"/>
      <c r="BVB207" s="25"/>
      <c r="BVC207" s="25"/>
      <c r="BVD207" s="25"/>
      <c r="BVE207" s="25"/>
      <c r="BVF207" s="25"/>
      <c r="BVG207" s="25"/>
      <c r="BVH207" s="25"/>
      <c r="BVI207" s="25"/>
      <c r="BVJ207" s="25"/>
      <c r="BVK207" s="25"/>
      <c r="BVL207" s="25"/>
      <c r="BVM207" s="25"/>
      <c r="BVN207" s="25"/>
      <c r="BVO207" s="25"/>
      <c r="BVP207" s="25"/>
      <c r="BVQ207" s="25"/>
      <c r="BVR207" s="25"/>
      <c r="BVS207" s="25"/>
      <c r="BVT207" s="25"/>
      <c r="BVU207" s="25"/>
      <c r="BVV207" s="25"/>
      <c r="BVW207" s="25"/>
      <c r="BVX207" s="25"/>
      <c r="BVY207" s="25"/>
      <c r="BVZ207" s="25"/>
      <c r="BWA207" s="25"/>
      <c r="BWB207" s="25"/>
      <c r="BWC207" s="25"/>
      <c r="BWD207" s="25"/>
      <c r="BWE207" s="25"/>
      <c r="BWF207" s="25"/>
      <c r="BWG207" s="25"/>
      <c r="BWH207" s="25"/>
      <c r="BWI207" s="25"/>
      <c r="BWJ207" s="25"/>
      <c r="BWK207" s="25"/>
      <c r="BWL207" s="25"/>
      <c r="BWM207" s="25"/>
      <c r="BWN207" s="25"/>
      <c r="BWO207" s="25"/>
      <c r="BWP207" s="25"/>
      <c r="BWQ207" s="25"/>
      <c r="BWR207" s="25"/>
      <c r="BWS207" s="25"/>
      <c r="BWT207" s="25"/>
      <c r="BWU207" s="25"/>
      <c r="BWV207" s="25"/>
      <c r="BWW207" s="25"/>
      <c r="BWX207" s="25"/>
      <c r="BWY207" s="25"/>
      <c r="BWZ207" s="25"/>
      <c r="BXA207" s="25"/>
      <c r="BXB207" s="25"/>
      <c r="BXC207" s="25"/>
      <c r="BXD207" s="25"/>
      <c r="BXE207" s="25"/>
      <c r="BXF207" s="25"/>
      <c r="BXG207" s="25"/>
      <c r="BXH207" s="25"/>
      <c r="BXI207" s="25"/>
      <c r="BXJ207" s="25"/>
      <c r="BXK207" s="25"/>
      <c r="BXL207" s="25"/>
      <c r="BXM207" s="25"/>
      <c r="BXN207" s="25"/>
      <c r="BXO207" s="25"/>
      <c r="BXP207" s="25"/>
      <c r="BXQ207" s="25"/>
      <c r="BXR207" s="25"/>
      <c r="BXS207" s="25"/>
      <c r="BXT207" s="25"/>
      <c r="BXU207" s="25"/>
      <c r="BXV207" s="25"/>
      <c r="BXW207" s="25"/>
      <c r="BXX207" s="25"/>
      <c r="BXY207" s="25"/>
      <c r="BXZ207" s="25"/>
      <c r="BYA207" s="25"/>
      <c r="BYB207" s="25"/>
      <c r="BYC207" s="25"/>
      <c r="BYD207" s="25"/>
      <c r="BYE207" s="25"/>
      <c r="BYF207" s="25"/>
      <c r="BYG207" s="25"/>
      <c r="BYH207" s="25"/>
      <c r="BYI207" s="25"/>
      <c r="BYJ207" s="25"/>
      <c r="BYK207" s="25"/>
      <c r="BYL207" s="25"/>
      <c r="BYM207" s="25"/>
      <c r="BYN207" s="25"/>
      <c r="BYO207" s="25"/>
      <c r="BYP207" s="25"/>
      <c r="BYQ207" s="25"/>
      <c r="BYR207" s="25"/>
      <c r="BYS207" s="25"/>
      <c r="BYT207" s="25"/>
      <c r="BYU207" s="25"/>
      <c r="BYV207" s="25"/>
      <c r="BYW207" s="25"/>
      <c r="BYX207" s="25"/>
      <c r="BYY207" s="25"/>
      <c r="BYZ207" s="25"/>
      <c r="BZA207" s="25"/>
      <c r="BZB207" s="25"/>
      <c r="BZC207" s="25"/>
      <c r="BZD207" s="25"/>
      <c r="BZE207" s="25"/>
      <c r="BZF207" s="25"/>
      <c r="BZG207" s="25"/>
      <c r="BZH207" s="25"/>
      <c r="BZI207" s="25"/>
      <c r="BZJ207" s="25"/>
      <c r="BZK207" s="25"/>
      <c r="BZL207" s="25"/>
      <c r="BZM207" s="25"/>
      <c r="BZN207" s="25"/>
      <c r="BZO207" s="25"/>
      <c r="BZP207" s="25"/>
      <c r="BZQ207" s="25"/>
      <c r="BZR207" s="25"/>
      <c r="BZS207" s="25"/>
      <c r="BZT207" s="25"/>
      <c r="BZU207" s="25"/>
      <c r="BZV207" s="25"/>
      <c r="BZW207" s="25"/>
      <c r="BZX207" s="25"/>
      <c r="BZY207" s="25"/>
      <c r="BZZ207" s="25"/>
      <c r="CAA207" s="25"/>
      <c r="CAB207" s="25"/>
      <c r="CAC207" s="25"/>
      <c r="CAD207" s="25"/>
      <c r="CAE207" s="25"/>
      <c r="CAF207" s="25"/>
      <c r="CAG207" s="25"/>
      <c r="CAH207" s="25"/>
      <c r="CAI207" s="25"/>
      <c r="CAJ207" s="25"/>
      <c r="CAK207" s="25"/>
      <c r="CAL207" s="25"/>
      <c r="CAM207" s="25"/>
      <c r="CAN207" s="25"/>
      <c r="CAO207" s="25"/>
      <c r="CAP207" s="25"/>
      <c r="CAQ207" s="25"/>
      <c r="CAR207" s="25"/>
      <c r="CAS207" s="25"/>
      <c r="CAT207" s="25"/>
      <c r="CAU207" s="25"/>
      <c r="CAV207" s="25"/>
      <c r="CAW207" s="25"/>
      <c r="CAX207" s="25"/>
      <c r="CAY207" s="25"/>
      <c r="CAZ207" s="25"/>
      <c r="CBA207" s="25"/>
      <c r="CBB207" s="25"/>
      <c r="CBC207" s="25"/>
      <c r="CBD207" s="25"/>
      <c r="CBE207" s="25"/>
      <c r="CBF207" s="25"/>
      <c r="CBG207" s="25"/>
      <c r="CBH207" s="25"/>
      <c r="CBI207" s="25"/>
      <c r="CBJ207" s="25"/>
      <c r="CBK207" s="25"/>
      <c r="CBL207" s="25"/>
      <c r="CBM207" s="25"/>
      <c r="CBN207" s="25"/>
      <c r="CBO207" s="25"/>
      <c r="CBP207" s="25"/>
      <c r="CBQ207" s="25"/>
      <c r="CBR207" s="25"/>
      <c r="CBS207" s="25"/>
      <c r="CBT207" s="25"/>
      <c r="CBU207" s="25"/>
      <c r="CBV207" s="25"/>
      <c r="CBW207" s="25"/>
      <c r="CBX207" s="25"/>
      <c r="CBY207" s="25"/>
      <c r="CBZ207" s="25"/>
      <c r="CCA207" s="25"/>
      <c r="CCB207" s="25"/>
      <c r="CCC207" s="25"/>
      <c r="CCD207" s="25"/>
      <c r="CCE207" s="25"/>
      <c r="CCF207" s="25"/>
      <c r="CCG207" s="25"/>
      <c r="CCH207" s="25"/>
      <c r="CCI207" s="25"/>
      <c r="CCJ207" s="25"/>
      <c r="CCK207" s="25"/>
      <c r="CCL207" s="25"/>
      <c r="CCM207" s="25"/>
      <c r="CCN207" s="25"/>
      <c r="CCO207" s="25"/>
      <c r="CCP207" s="25"/>
      <c r="CCQ207" s="25"/>
      <c r="CCR207" s="25"/>
      <c r="CCS207" s="25"/>
      <c r="CCT207" s="25"/>
      <c r="CCU207" s="25"/>
      <c r="CCV207" s="25"/>
      <c r="CCW207" s="25"/>
      <c r="CCX207" s="25"/>
      <c r="CCY207" s="25"/>
      <c r="CCZ207" s="25"/>
      <c r="CDA207" s="25"/>
      <c r="CDB207" s="25"/>
      <c r="CDC207" s="25"/>
      <c r="CDD207" s="25"/>
      <c r="CDE207" s="25"/>
      <c r="CDF207" s="25"/>
      <c r="CDG207" s="25"/>
      <c r="CDH207" s="25"/>
      <c r="CDI207" s="25"/>
      <c r="CDJ207" s="25"/>
      <c r="CDK207" s="25"/>
      <c r="CDL207" s="25"/>
      <c r="CDM207" s="25"/>
      <c r="CDN207" s="25"/>
      <c r="CDO207" s="25"/>
      <c r="CDP207" s="25"/>
      <c r="CDQ207" s="25"/>
      <c r="CDR207" s="25"/>
      <c r="CDS207" s="25"/>
      <c r="CDT207" s="25"/>
      <c r="CDU207" s="25"/>
      <c r="CDV207" s="25"/>
      <c r="CDW207" s="25"/>
      <c r="CDX207" s="25"/>
      <c r="CDY207" s="25"/>
      <c r="CDZ207" s="25"/>
      <c r="CEA207" s="25"/>
      <c r="CEB207" s="25"/>
      <c r="CEC207" s="25"/>
      <c r="CED207" s="25"/>
      <c r="CEE207" s="25"/>
      <c r="CEF207" s="25"/>
      <c r="CEG207" s="25"/>
      <c r="CEH207" s="25"/>
      <c r="CEI207" s="25"/>
      <c r="CEJ207" s="25"/>
      <c r="CEK207" s="25"/>
      <c r="CEL207" s="25"/>
      <c r="CEM207" s="25"/>
      <c r="CEN207" s="25"/>
      <c r="CEO207" s="25"/>
      <c r="CEP207" s="25"/>
      <c r="CEQ207" s="25"/>
      <c r="CER207" s="25"/>
      <c r="CES207" s="25"/>
      <c r="CET207" s="25"/>
      <c r="CEU207" s="25"/>
      <c r="CEV207" s="25"/>
      <c r="CEW207" s="25"/>
      <c r="CEX207" s="25"/>
      <c r="CEY207" s="25"/>
      <c r="CEZ207" s="25"/>
      <c r="CFA207" s="25"/>
      <c r="CFB207" s="25"/>
      <c r="CFC207" s="25"/>
      <c r="CFD207" s="25"/>
      <c r="CFE207" s="25"/>
      <c r="CFF207" s="25"/>
      <c r="CFG207" s="25"/>
      <c r="CFH207" s="25"/>
      <c r="CFI207" s="25"/>
      <c r="CFJ207" s="25"/>
      <c r="CFK207" s="25"/>
      <c r="CFL207" s="25"/>
      <c r="CFM207" s="25"/>
      <c r="CFN207" s="25"/>
      <c r="CFO207" s="25"/>
      <c r="CFP207" s="25"/>
      <c r="CFQ207" s="25"/>
      <c r="CFR207" s="25"/>
      <c r="CFS207" s="25"/>
      <c r="CFT207" s="25"/>
      <c r="CFU207" s="25"/>
      <c r="CFV207" s="25"/>
      <c r="CFW207" s="25"/>
      <c r="CFX207" s="25"/>
      <c r="CFY207" s="25"/>
      <c r="CFZ207" s="25"/>
      <c r="CGA207" s="25"/>
      <c r="CGB207" s="25"/>
      <c r="CGC207" s="25"/>
      <c r="CGD207" s="25"/>
      <c r="CGE207" s="25"/>
      <c r="CGF207" s="25"/>
      <c r="CGG207" s="25"/>
      <c r="CGH207" s="25"/>
      <c r="CGI207" s="25"/>
      <c r="CGJ207" s="25"/>
      <c r="CGK207" s="25"/>
      <c r="CGL207" s="25"/>
      <c r="CGM207" s="25"/>
      <c r="CGN207" s="25"/>
      <c r="CGO207" s="25"/>
      <c r="CGP207" s="25"/>
      <c r="CGQ207" s="25"/>
      <c r="CGR207" s="25"/>
      <c r="CGS207" s="25"/>
      <c r="CGT207" s="25"/>
      <c r="CGU207" s="25"/>
      <c r="CGV207" s="25"/>
      <c r="CGW207" s="25"/>
      <c r="CGX207" s="25"/>
      <c r="CGY207" s="25"/>
      <c r="CGZ207" s="25"/>
      <c r="CHA207" s="25"/>
      <c r="CHB207" s="25"/>
      <c r="CHC207" s="25"/>
      <c r="CHD207" s="25"/>
      <c r="CHE207" s="25"/>
      <c r="CHF207" s="25"/>
      <c r="CHG207" s="25"/>
      <c r="CHH207" s="25"/>
      <c r="CHI207" s="25"/>
      <c r="CHJ207" s="25"/>
      <c r="CHK207" s="25"/>
      <c r="CHL207" s="25"/>
      <c r="CHM207" s="25"/>
      <c r="CHN207" s="25"/>
      <c r="CHO207" s="25"/>
      <c r="CHP207" s="25"/>
      <c r="CHQ207" s="25"/>
      <c r="CHR207" s="25"/>
      <c r="CHS207" s="25"/>
      <c r="CHT207" s="25"/>
      <c r="CHU207" s="25"/>
      <c r="CHV207" s="25"/>
      <c r="CHW207" s="25"/>
      <c r="CHX207" s="25"/>
      <c r="CHY207" s="25"/>
      <c r="CHZ207" s="25"/>
      <c r="CIA207" s="25"/>
      <c r="CIB207" s="25"/>
      <c r="CIC207" s="25"/>
      <c r="CID207" s="25"/>
      <c r="CIE207" s="25"/>
      <c r="CIF207" s="25"/>
      <c r="CIG207" s="25"/>
      <c r="CIH207" s="25"/>
      <c r="CII207" s="25"/>
      <c r="CIJ207" s="25"/>
      <c r="CIK207" s="25"/>
      <c r="CIL207" s="25"/>
      <c r="CIM207" s="25"/>
      <c r="CIN207" s="25"/>
      <c r="CIO207" s="25"/>
      <c r="CIP207" s="25"/>
      <c r="CIQ207" s="25"/>
      <c r="CIR207" s="25"/>
      <c r="CIS207" s="25"/>
      <c r="CIT207" s="25"/>
      <c r="CIU207" s="25"/>
      <c r="CIV207" s="25"/>
      <c r="CIW207" s="25"/>
      <c r="CIX207" s="25"/>
      <c r="CIY207" s="25"/>
      <c r="CIZ207" s="25"/>
      <c r="CJA207" s="25"/>
      <c r="CJB207" s="25"/>
      <c r="CJC207" s="25"/>
      <c r="CJD207" s="25"/>
      <c r="CJE207" s="25"/>
      <c r="CJF207" s="25"/>
      <c r="CJG207" s="25"/>
      <c r="CJH207" s="25"/>
      <c r="CJI207" s="25"/>
      <c r="CJJ207" s="25"/>
      <c r="CJK207" s="25"/>
      <c r="CJL207" s="25"/>
      <c r="CJM207" s="25"/>
      <c r="CJN207" s="25"/>
      <c r="CJO207" s="25"/>
      <c r="CJP207" s="25"/>
      <c r="CJQ207" s="25"/>
      <c r="CJR207" s="25"/>
      <c r="CJS207" s="25"/>
      <c r="CJT207" s="25"/>
      <c r="CJU207" s="25"/>
      <c r="CJV207" s="25"/>
      <c r="CJW207" s="25"/>
      <c r="CJX207" s="25"/>
      <c r="CJY207" s="25"/>
      <c r="CJZ207" s="25"/>
      <c r="CKA207" s="25"/>
      <c r="CKB207" s="25"/>
      <c r="CKC207" s="25"/>
      <c r="CKD207" s="25"/>
      <c r="CKE207" s="25"/>
      <c r="CKF207" s="25"/>
      <c r="CKG207" s="25"/>
      <c r="CKH207" s="25"/>
      <c r="CKI207" s="25"/>
      <c r="CKJ207" s="25"/>
      <c r="CKK207" s="25"/>
      <c r="CKL207" s="25"/>
      <c r="CKM207" s="25"/>
      <c r="CKN207" s="25"/>
      <c r="CKO207" s="25"/>
      <c r="CKP207" s="25"/>
      <c r="CKQ207" s="25"/>
      <c r="CKR207" s="25"/>
      <c r="CKS207" s="25"/>
      <c r="CKT207" s="25"/>
      <c r="CKU207" s="25"/>
      <c r="CKV207" s="25"/>
      <c r="CKW207" s="25"/>
      <c r="CKX207" s="25"/>
      <c r="CKY207" s="25"/>
      <c r="CKZ207" s="25"/>
      <c r="CLA207" s="25"/>
      <c r="CLB207" s="25"/>
      <c r="CLC207" s="25"/>
      <c r="CLD207" s="25"/>
      <c r="CLE207" s="25"/>
      <c r="CLF207" s="25"/>
      <c r="CLG207" s="25"/>
      <c r="CLH207" s="25"/>
      <c r="CLI207" s="25"/>
      <c r="CLJ207" s="25"/>
      <c r="CLK207" s="25"/>
      <c r="CLL207" s="25"/>
      <c r="CLM207" s="25"/>
      <c r="CLN207" s="25"/>
      <c r="CLO207" s="25"/>
      <c r="CLP207" s="25"/>
      <c r="CLQ207" s="25"/>
      <c r="CLR207" s="25"/>
      <c r="CLS207" s="25"/>
      <c r="CLT207" s="25"/>
      <c r="CLU207" s="25"/>
      <c r="CLV207" s="25"/>
      <c r="CLW207" s="25"/>
      <c r="CLX207" s="25"/>
      <c r="CLY207" s="25"/>
      <c r="CLZ207" s="25"/>
      <c r="CMA207" s="25"/>
      <c r="CMB207" s="25"/>
      <c r="CMC207" s="25"/>
      <c r="CMD207" s="25"/>
      <c r="CME207" s="25"/>
      <c r="CMF207" s="25"/>
      <c r="CMG207" s="25"/>
      <c r="CMH207" s="25"/>
      <c r="CMI207" s="25"/>
      <c r="CMJ207" s="25"/>
      <c r="CMK207" s="25"/>
      <c r="CML207" s="25"/>
      <c r="CMM207" s="25"/>
      <c r="CMN207" s="25"/>
      <c r="CMO207" s="25"/>
      <c r="CMP207" s="25"/>
      <c r="CMQ207" s="25"/>
      <c r="CMR207" s="25"/>
      <c r="CMS207" s="25"/>
      <c r="CMT207" s="25"/>
      <c r="CMU207" s="25"/>
      <c r="CMV207" s="25"/>
      <c r="CMW207" s="25"/>
      <c r="CMX207" s="25"/>
      <c r="CMY207" s="25"/>
      <c r="CMZ207" s="25"/>
      <c r="CNA207" s="25"/>
      <c r="CNB207" s="25"/>
      <c r="CNC207" s="25"/>
      <c r="CND207" s="25"/>
      <c r="CNE207" s="25"/>
      <c r="CNF207" s="25"/>
      <c r="CNG207" s="25"/>
      <c r="CNH207" s="25"/>
      <c r="CNI207" s="25"/>
      <c r="CNJ207" s="25"/>
      <c r="CNK207" s="25"/>
      <c r="CNL207" s="25"/>
      <c r="CNM207" s="25"/>
      <c r="CNN207" s="25"/>
      <c r="CNO207" s="25"/>
      <c r="CNP207" s="25"/>
      <c r="CNQ207" s="25"/>
      <c r="CNR207" s="25"/>
      <c r="CNS207" s="25"/>
      <c r="CNT207" s="25"/>
      <c r="CNU207" s="25"/>
      <c r="CNV207" s="25"/>
      <c r="CNW207" s="25"/>
      <c r="CNX207" s="25"/>
      <c r="CNY207" s="25"/>
      <c r="CNZ207" s="25"/>
      <c r="COA207" s="25"/>
      <c r="COB207" s="25"/>
      <c r="COC207" s="25"/>
      <c r="COD207" s="25"/>
      <c r="COE207" s="25"/>
      <c r="COF207" s="25"/>
      <c r="COG207" s="25"/>
      <c r="COH207" s="25"/>
      <c r="COI207" s="25"/>
      <c r="COJ207" s="25"/>
      <c r="COK207" s="25"/>
      <c r="COL207" s="25"/>
      <c r="COM207" s="25"/>
      <c r="CON207" s="25"/>
      <c r="COO207" s="25"/>
      <c r="COP207" s="25"/>
      <c r="COQ207" s="25"/>
      <c r="COR207" s="25"/>
      <c r="COS207" s="25"/>
      <c r="COT207" s="25"/>
      <c r="COU207" s="25"/>
      <c r="COV207" s="25"/>
      <c r="COW207" s="25"/>
      <c r="COX207" s="25"/>
      <c r="COY207" s="25"/>
      <c r="COZ207" s="25"/>
      <c r="CPA207" s="25"/>
      <c r="CPB207" s="25"/>
      <c r="CPC207" s="25"/>
      <c r="CPD207" s="25"/>
      <c r="CPE207" s="25"/>
      <c r="CPF207" s="25"/>
      <c r="CPG207" s="25"/>
      <c r="CPH207" s="25"/>
      <c r="CPI207" s="25"/>
      <c r="CPJ207" s="25"/>
      <c r="CPK207" s="25"/>
      <c r="CPL207" s="25"/>
      <c r="CPM207" s="25"/>
      <c r="CPN207" s="25"/>
      <c r="CPO207" s="25"/>
      <c r="CPP207" s="25"/>
      <c r="CPQ207" s="25"/>
      <c r="CPR207" s="25"/>
      <c r="CPS207" s="25"/>
      <c r="CPT207" s="25"/>
      <c r="CPU207" s="25"/>
      <c r="CPV207" s="25"/>
      <c r="CPW207" s="25"/>
      <c r="CPX207" s="25"/>
      <c r="CPY207" s="25"/>
      <c r="CPZ207" s="25"/>
      <c r="CQA207" s="25"/>
      <c r="CQB207" s="25"/>
      <c r="CQC207" s="25"/>
      <c r="CQD207" s="25"/>
      <c r="CQE207" s="25"/>
      <c r="CQF207" s="25"/>
      <c r="CQG207" s="25"/>
      <c r="CQH207" s="25"/>
      <c r="CQI207" s="25"/>
      <c r="CQJ207" s="25"/>
      <c r="CQK207" s="25"/>
      <c r="CQL207" s="25"/>
      <c r="CQM207" s="25"/>
      <c r="CQN207" s="25"/>
      <c r="CQO207" s="25"/>
      <c r="CQP207" s="25"/>
      <c r="CQQ207" s="25"/>
      <c r="CQR207" s="25"/>
      <c r="CQS207" s="25"/>
      <c r="CQT207" s="25"/>
      <c r="CQU207" s="25"/>
      <c r="CQV207" s="25"/>
      <c r="CQW207" s="25"/>
      <c r="CQX207" s="25"/>
      <c r="CQY207" s="25"/>
      <c r="CQZ207" s="25"/>
      <c r="CRA207" s="25"/>
      <c r="CRB207" s="25"/>
      <c r="CRC207" s="25"/>
      <c r="CRD207" s="25"/>
      <c r="CRE207" s="25"/>
      <c r="CRF207" s="25"/>
      <c r="CRG207" s="25"/>
      <c r="CRH207" s="25"/>
      <c r="CRI207" s="25"/>
      <c r="CRJ207" s="25"/>
      <c r="CRK207" s="25"/>
      <c r="CRL207" s="25"/>
      <c r="CRM207" s="25"/>
      <c r="CRN207" s="25"/>
      <c r="CRO207" s="25"/>
      <c r="CRP207" s="25"/>
      <c r="CRQ207" s="25"/>
      <c r="CRR207" s="25"/>
      <c r="CRS207" s="25"/>
      <c r="CRT207" s="25"/>
      <c r="CRU207" s="25"/>
      <c r="CRV207" s="25"/>
      <c r="CRW207" s="25"/>
      <c r="CRX207" s="25"/>
      <c r="CRY207" s="25"/>
      <c r="CRZ207" s="25"/>
      <c r="CSA207" s="25"/>
      <c r="CSB207" s="25"/>
      <c r="CSC207" s="25"/>
      <c r="CSD207" s="25"/>
      <c r="CSE207" s="25"/>
      <c r="CSF207" s="25"/>
      <c r="CSG207" s="25"/>
      <c r="CSH207" s="25"/>
      <c r="CSI207" s="25"/>
      <c r="CSJ207" s="25"/>
      <c r="CSK207" s="25"/>
      <c r="CSL207" s="25"/>
      <c r="CSM207" s="25"/>
      <c r="CSN207" s="25"/>
      <c r="CSO207" s="25"/>
      <c r="CSP207" s="25"/>
      <c r="CSQ207" s="25"/>
      <c r="CSR207" s="25"/>
      <c r="CSS207" s="25"/>
      <c r="CST207" s="25"/>
      <c r="CSU207" s="25"/>
      <c r="CSV207" s="25"/>
      <c r="CSW207" s="25"/>
      <c r="CSX207" s="25"/>
      <c r="CSY207" s="25"/>
      <c r="CSZ207" s="25"/>
      <c r="CTA207" s="25"/>
      <c r="CTB207" s="25"/>
      <c r="CTC207" s="25"/>
      <c r="CTD207" s="25"/>
      <c r="CTE207" s="25"/>
      <c r="CTF207" s="25"/>
      <c r="CTG207" s="25"/>
      <c r="CTH207" s="25"/>
      <c r="CTI207" s="25"/>
      <c r="CTJ207" s="25"/>
      <c r="CTK207" s="25"/>
      <c r="CTL207" s="25"/>
      <c r="CTM207" s="25"/>
      <c r="CTN207" s="25"/>
      <c r="CTO207" s="25"/>
      <c r="CTP207" s="25"/>
      <c r="CTQ207" s="25"/>
      <c r="CTR207" s="25"/>
      <c r="CTS207" s="25"/>
      <c r="CTT207" s="25"/>
      <c r="CTU207" s="25"/>
      <c r="CTV207" s="25"/>
      <c r="CTW207" s="25"/>
      <c r="CTX207" s="25"/>
      <c r="CTY207" s="25"/>
      <c r="CTZ207" s="25"/>
      <c r="CUA207" s="25"/>
      <c r="CUB207" s="25"/>
      <c r="CUC207" s="25"/>
      <c r="CUD207" s="25"/>
      <c r="CUE207" s="25"/>
      <c r="CUF207" s="25"/>
      <c r="CUG207" s="25"/>
      <c r="CUH207" s="25"/>
      <c r="CUI207" s="25"/>
      <c r="CUJ207" s="25"/>
      <c r="CUK207" s="25"/>
      <c r="CUL207" s="25"/>
      <c r="CUM207" s="25"/>
      <c r="CUN207" s="25"/>
      <c r="CUO207" s="25"/>
      <c r="CUP207" s="25"/>
      <c r="CUQ207" s="25"/>
      <c r="CUR207" s="25"/>
      <c r="CUS207" s="25"/>
      <c r="CUT207" s="25"/>
      <c r="CUU207" s="25"/>
      <c r="CUV207" s="25"/>
      <c r="CUW207" s="25"/>
      <c r="CUX207" s="25"/>
      <c r="CUY207" s="25"/>
      <c r="CUZ207" s="25"/>
      <c r="CVA207" s="25"/>
      <c r="CVB207" s="25"/>
      <c r="CVC207" s="25"/>
      <c r="CVD207" s="25"/>
      <c r="CVE207" s="25"/>
      <c r="CVF207" s="25"/>
      <c r="CVG207" s="25"/>
      <c r="CVH207" s="25"/>
      <c r="CVI207" s="25"/>
      <c r="CVJ207" s="25"/>
      <c r="CVK207" s="25"/>
      <c r="CVL207" s="25"/>
      <c r="CVM207" s="25"/>
      <c r="CVN207" s="25"/>
      <c r="CVO207" s="25"/>
      <c r="CVP207" s="25"/>
      <c r="CVQ207" s="25"/>
      <c r="CVR207" s="25"/>
      <c r="CVS207" s="25"/>
      <c r="CVT207" s="25"/>
      <c r="CVU207" s="25"/>
      <c r="CVV207" s="25"/>
      <c r="CVW207" s="25"/>
      <c r="CVX207" s="25"/>
      <c r="CVY207" s="25"/>
      <c r="CVZ207" s="25"/>
      <c r="CWA207" s="25"/>
      <c r="CWB207" s="25"/>
      <c r="CWC207" s="25"/>
      <c r="CWD207" s="25"/>
      <c r="CWE207" s="25"/>
      <c r="CWF207" s="25"/>
      <c r="CWG207" s="25"/>
      <c r="CWH207" s="25"/>
      <c r="CWI207" s="25"/>
      <c r="CWJ207" s="25"/>
      <c r="CWK207" s="25"/>
      <c r="CWL207" s="25"/>
      <c r="CWM207" s="25"/>
      <c r="CWN207" s="25"/>
      <c r="CWO207" s="25"/>
      <c r="CWP207" s="25"/>
      <c r="CWQ207" s="25"/>
      <c r="CWR207" s="25"/>
      <c r="CWS207" s="25"/>
      <c r="CWT207" s="25"/>
      <c r="CWU207" s="25"/>
      <c r="CWV207" s="25"/>
      <c r="CWW207" s="25"/>
      <c r="CWX207" s="25"/>
      <c r="CWY207" s="25"/>
      <c r="CWZ207" s="25"/>
      <c r="CXA207" s="25"/>
      <c r="CXB207" s="25"/>
      <c r="CXC207" s="25"/>
      <c r="CXD207" s="25"/>
      <c r="CXE207" s="25"/>
      <c r="CXF207" s="25"/>
      <c r="CXG207" s="25"/>
      <c r="CXH207" s="25"/>
      <c r="CXI207" s="25"/>
      <c r="CXJ207" s="25"/>
      <c r="CXK207" s="25"/>
      <c r="CXL207" s="25"/>
      <c r="CXM207" s="25"/>
      <c r="CXN207" s="25"/>
      <c r="CXO207" s="25"/>
      <c r="CXP207" s="25"/>
      <c r="CXQ207" s="25"/>
      <c r="CXR207" s="25"/>
      <c r="CXS207" s="25"/>
      <c r="CXT207" s="25"/>
      <c r="CXU207" s="25"/>
      <c r="CXV207" s="25"/>
      <c r="CXW207" s="25"/>
      <c r="CXX207" s="25"/>
      <c r="CXY207" s="25"/>
      <c r="CXZ207" s="25"/>
      <c r="CYA207" s="25"/>
      <c r="CYB207" s="25"/>
      <c r="CYC207" s="25"/>
      <c r="CYD207" s="25"/>
      <c r="CYE207" s="25"/>
      <c r="CYF207" s="25"/>
      <c r="CYG207" s="25"/>
      <c r="CYH207" s="25"/>
      <c r="CYI207" s="25"/>
      <c r="CYJ207" s="25"/>
      <c r="CYK207" s="25"/>
      <c r="CYL207" s="25"/>
      <c r="CYM207" s="25"/>
      <c r="CYN207" s="25"/>
      <c r="CYO207" s="25"/>
      <c r="CYP207" s="25"/>
      <c r="CYQ207" s="25"/>
      <c r="CYR207" s="25"/>
      <c r="CYS207" s="25"/>
      <c r="CYT207" s="25"/>
      <c r="CYU207" s="25"/>
      <c r="CYV207" s="25"/>
      <c r="CYW207" s="25"/>
      <c r="CYX207" s="25"/>
      <c r="CYY207" s="25"/>
      <c r="CYZ207" s="25"/>
      <c r="CZA207" s="25"/>
      <c r="CZB207" s="25"/>
      <c r="CZC207" s="25"/>
      <c r="CZD207" s="25"/>
      <c r="CZE207" s="25"/>
      <c r="CZF207" s="25"/>
      <c r="CZG207" s="25"/>
      <c r="CZH207" s="25"/>
      <c r="CZI207" s="25"/>
      <c r="CZJ207" s="25"/>
      <c r="CZK207" s="25"/>
      <c r="CZL207" s="25"/>
      <c r="CZM207" s="25"/>
      <c r="CZN207" s="25"/>
      <c r="CZO207" s="25"/>
      <c r="CZP207" s="25"/>
      <c r="CZQ207" s="25"/>
      <c r="CZR207" s="25"/>
      <c r="CZS207" s="25"/>
      <c r="CZT207" s="25"/>
      <c r="CZU207" s="25"/>
      <c r="CZV207" s="25"/>
      <c r="CZW207" s="25"/>
      <c r="CZX207" s="25"/>
      <c r="CZY207" s="25"/>
      <c r="CZZ207" s="25"/>
      <c r="DAA207" s="25"/>
      <c r="DAB207" s="25"/>
      <c r="DAC207" s="25"/>
      <c r="DAD207" s="25"/>
      <c r="DAE207" s="25"/>
      <c r="DAF207" s="25"/>
      <c r="DAG207" s="25"/>
      <c r="DAH207" s="25"/>
      <c r="DAI207" s="25"/>
      <c r="DAJ207" s="25"/>
      <c r="DAK207" s="25"/>
      <c r="DAL207" s="25"/>
      <c r="DAM207" s="25"/>
      <c r="DAN207" s="25"/>
      <c r="DAO207" s="25"/>
      <c r="DAP207" s="25"/>
      <c r="DAQ207" s="25"/>
      <c r="DAR207" s="25"/>
      <c r="DAS207" s="25"/>
      <c r="DAT207" s="25"/>
      <c r="DAU207" s="25"/>
      <c r="DAV207" s="25"/>
      <c r="DAW207" s="25"/>
      <c r="DAX207" s="25"/>
      <c r="DAY207" s="25"/>
      <c r="DAZ207" s="25"/>
      <c r="DBA207" s="25"/>
      <c r="DBB207" s="25"/>
      <c r="DBC207" s="25"/>
      <c r="DBD207" s="25"/>
      <c r="DBE207" s="25"/>
      <c r="DBF207" s="25"/>
      <c r="DBG207" s="25"/>
      <c r="DBH207" s="25"/>
      <c r="DBI207" s="25"/>
      <c r="DBJ207" s="25"/>
      <c r="DBK207" s="25"/>
      <c r="DBL207" s="25"/>
      <c r="DBM207" s="25"/>
      <c r="DBN207" s="25"/>
      <c r="DBO207" s="25"/>
      <c r="DBP207" s="25"/>
      <c r="DBQ207" s="25"/>
      <c r="DBR207" s="25"/>
      <c r="DBS207" s="25"/>
      <c r="DBT207" s="25"/>
      <c r="DBU207" s="25"/>
      <c r="DBV207" s="25"/>
      <c r="DBW207" s="25"/>
      <c r="DBX207" s="25"/>
      <c r="DBY207" s="25"/>
      <c r="DBZ207" s="25"/>
      <c r="DCA207" s="25"/>
      <c r="DCB207" s="25"/>
      <c r="DCC207" s="25"/>
      <c r="DCD207" s="25"/>
      <c r="DCE207" s="25"/>
      <c r="DCF207" s="25"/>
      <c r="DCG207" s="25"/>
      <c r="DCH207" s="25"/>
      <c r="DCI207" s="25"/>
      <c r="DCJ207" s="25"/>
      <c r="DCK207" s="25"/>
      <c r="DCL207" s="25"/>
      <c r="DCM207" s="25"/>
      <c r="DCN207" s="25"/>
      <c r="DCO207" s="25"/>
      <c r="DCP207" s="25"/>
      <c r="DCQ207" s="25"/>
      <c r="DCR207" s="25"/>
      <c r="DCS207" s="25"/>
      <c r="DCT207" s="25"/>
      <c r="DCU207" s="25"/>
      <c r="DCV207" s="25"/>
      <c r="DCW207" s="25"/>
      <c r="DCX207" s="25"/>
      <c r="DCY207" s="25"/>
      <c r="DCZ207" s="25"/>
      <c r="DDA207" s="25"/>
      <c r="DDB207" s="25"/>
      <c r="DDC207" s="25"/>
      <c r="DDD207" s="25"/>
      <c r="DDE207" s="25"/>
      <c r="DDF207" s="25"/>
      <c r="DDG207" s="25"/>
      <c r="DDH207" s="25"/>
      <c r="DDI207" s="25"/>
      <c r="DDJ207" s="25"/>
      <c r="DDK207" s="25"/>
      <c r="DDL207" s="25"/>
      <c r="DDM207" s="25"/>
      <c r="DDN207" s="25"/>
      <c r="DDO207" s="25"/>
      <c r="DDP207" s="25"/>
      <c r="DDQ207" s="25"/>
      <c r="DDR207" s="25"/>
      <c r="DDS207" s="25"/>
      <c r="DDT207" s="25"/>
      <c r="DDU207" s="25"/>
      <c r="DDV207" s="25"/>
      <c r="DDW207" s="25"/>
      <c r="DDX207" s="25"/>
      <c r="DDY207" s="25"/>
      <c r="DDZ207" s="25"/>
      <c r="DEA207" s="25"/>
      <c r="DEB207" s="25"/>
      <c r="DEC207" s="25"/>
      <c r="DED207" s="25"/>
      <c r="DEE207" s="25"/>
      <c r="DEF207" s="25"/>
      <c r="DEG207" s="25"/>
      <c r="DEH207" s="25"/>
      <c r="DEI207" s="25"/>
      <c r="DEJ207" s="25"/>
      <c r="DEK207" s="25"/>
      <c r="DEL207" s="25"/>
      <c r="DEM207" s="25"/>
      <c r="DEN207" s="25"/>
      <c r="DEO207" s="25"/>
      <c r="DEP207" s="25"/>
      <c r="DEQ207" s="25"/>
      <c r="DER207" s="25"/>
      <c r="DES207" s="25"/>
      <c r="DET207" s="25"/>
      <c r="DEU207" s="25"/>
      <c r="DEV207" s="25"/>
      <c r="DEW207" s="25"/>
      <c r="DEX207" s="25"/>
      <c r="DEY207" s="25"/>
      <c r="DEZ207" s="25"/>
      <c r="DFA207" s="25"/>
      <c r="DFB207" s="25"/>
      <c r="DFC207" s="25"/>
      <c r="DFD207" s="25"/>
      <c r="DFE207" s="25"/>
      <c r="DFF207" s="25"/>
      <c r="DFG207" s="25"/>
      <c r="DFH207" s="25"/>
      <c r="DFI207" s="25"/>
      <c r="DFJ207" s="25"/>
      <c r="DFK207" s="25"/>
      <c r="DFL207" s="25"/>
      <c r="DFM207" s="25"/>
      <c r="DFN207" s="25"/>
      <c r="DFO207" s="25"/>
      <c r="DFP207" s="25"/>
      <c r="DFQ207" s="25"/>
      <c r="DFR207" s="25"/>
      <c r="DFS207" s="25"/>
      <c r="DFT207" s="25"/>
      <c r="DFU207" s="25"/>
      <c r="DFV207" s="25"/>
      <c r="DFW207" s="25"/>
      <c r="DFX207" s="25"/>
      <c r="DFY207" s="25"/>
      <c r="DFZ207" s="25"/>
      <c r="DGA207" s="25"/>
      <c r="DGB207" s="25"/>
      <c r="DGC207" s="25"/>
      <c r="DGD207" s="25"/>
      <c r="DGE207" s="25"/>
      <c r="DGF207" s="25"/>
      <c r="DGG207" s="25"/>
      <c r="DGH207" s="25"/>
      <c r="DGI207" s="25"/>
      <c r="DGJ207" s="25"/>
      <c r="DGK207" s="25"/>
      <c r="DGL207" s="25"/>
      <c r="DGM207" s="25"/>
      <c r="DGN207" s="25"/>
      <c r="DGO207" s="25"/>
      <c r="DGP207" s="25"/>
      <c r="DGQ207" s="25"/>
      <c r="DGR207" s="25"/>
      <c r="DGS207" s="25"/>
      <c r="DGT207" s="25"/>
      <c r="DGU207" s="25"/>
      <c r="DGV207" s="25"/>
      <c r="DGW207" s="25"/>
      <c r="DGX207" s="25"/>
      <c r="DGY207" s="25"/>
      <c r="DGZ207" s="25"/>
      <c r="DHA207" s="25"/>
      <c r="DHB207" s="25"/>
      <c r="DHC207" s="25"/>
      <c r="DHD207" s="25"/>
      <c r="DHE207" s="25"/>
      <c r="DHF207" s="25"/>
      <c r="DHG207" s="25"/>
      <c r="DHH207" s="25"/>
      <c r="DHI207" s="25"/>
      <c r="DHJ207" s="25"/>
      <c r="DHK207" s="25"/>
      <c r="DHL207" s="25"/>
      <c r="DHM207" s="25"/>
      <c r="DHN207" s="25"/>
      <c r="DHO207" s="25"/>
      <c r="DHP207" s="25"/>
      <c r="DHQ207" s="25"/>
      <c r="DHR207" s="25"/>
      <c r="DHS207" s="25"/>
      <c r="DHT207" s="25"/>
      <c r="DHU207" s="25"/>
      <c r="DHV207" s="25"/>
      <c r="DHW207" s="25"/>
      <c r="DHX207" s="25"/>
      <c r="DHY207" s="25"/>
      <c r="DHZ207" s="25"/>
      <c r="DIA207" s="25"/>
      <c r="DIB207" s="25"/>
      <c r="DIC207" s="25"/>
      <c r="DID207" s="25"/>
      <c r="DIE207" s="25"/>
      <c r="DIF207" s="25"/>
      <c r="DIG207" s="25"/>
      <c r="DIH207" s="25"/>
      <c r="DII207" s="25"/>
      <c r="DIJ207" s="25"/>
      <c r="DIK207" s="25"/>
      <c r="DIL207" s="25"/>
      <c r="DIM207" s="25"/>
      <c r="DIN207" s="25"/>
      <c r="DIO207" s="25"/>
      <c r="DIP207" s="25"/>
      <c r="DIQ207" s="25"/>
      <c r="DIR207" s="25"/>
      <c r="DIS207" s="25"/>
      <c r="DIT207" s="25"/>
      <c r="DIU207" s="25"/>
      <c r="DIV207" s="25"/>
      <c r="DIW207" s="25"/>
      <c r="DIX207" s="25"/>
      <c r="DIY207" s="25"/>
      <c r="DIZ207" s="25"/>
      <c r="DJA207" s="25"/>
      <c r="DJB207" s="25"/>
      <c r="DJC207" s="25"/>
      <c r="DJD207" s="25"/>
      <c r="DJE207" s="25"/>
      <c r="DJF207" s="25"/>
      <c r="DJG207" s="25"/>
      <c r="DJH207" s="25"/>
      <c r="DJI207" s="25"/>
      <c r="DJJ207" s="25"/>
      <c r="DJK207" s="25"/>
      <c r="DJL207" s="25"/>
      <c r="DJM207" s="25"/>
      <c r="DJN207" s="25"/>
      <c r="DJO207" s="25"/>
      <c r="DJP207" s="25"/>
      <c r="DJQ207" s="25"/>
      <c r="DJR207" s="25"/>
      <c r="DJS207" s="25"/>
      <c r="DJT207" s="25"/>
      <c r="DJU207" s="25"/>
      <c r="DJV207" s="25"/>
      <c r="DJW207" s="25"/>
      <c r="DJX207" s="25"/>
      <c r="DJY207" s="25"/>
      <c r="DJZ207" s="25"/>
      <c r="DKA207" s="25"/>
      <c r="DKB207" s="25"/>
      <c r="DKC207" s="25"/>
      <c r="DKD207" s="25"/>
      <c r="DKE207" s="25"/>
      <c r="DKF207" s="25"/>
      <c r="DKG207" s="25"/>
      <c r="DKH207" s="25"/>
      <c r="DKI207" s="25"/>
      <c r="DKJ207" s="25"/>
      <c r="DKK207" s="25"/>
      <c r="DKL207" s="25"/>
      <c r="DKM207" s="25"/>
      <c r="DKN207" s="25"/>
      <c r="DKO207" s="25"/>
      <c r="DKP207" s="25"/>
      <c r="DKQ207" s="25"/>
      <c r="DKR207" s="25"/>
      <c r="DKS207" s="25"/>
      <c r="DKT207" s="25"/>
      <c r="DKU207" s="25"/>
      <c r="DKV207" s="25"/>
      <c r="DKW207" s="25"/>
      <c r="DKX207" s="25"/>
      <c r="DKY207" s="25"/>
      <c r="DKZ207" s="25"/>
      <c r="DLA207" s="25"/>
      <c r="DLB207" s="25"/>
      <c r="DLC207" s="25"/>
      <c r="DLD207" s="25"/>
      <c r="DLE207" s="25"/>
      <c r="DLF207" s="25"/>
      <c r="DLG207" s="25"/>
      <c r="DLH207" s="25"/>
      <c r="DLI207" s="25"/>
      <c r="DLJ207" s="25"/>
      <c r="DLK207" s="25"/>
      <c r="DLL207" s="25"/>
      <c r="DLM207" s="25"/>
      <c r="DLN207" s="25"/>
      <c r="DLO207" s="25"/>
      <c r="DLP207" s="25"/>
      <c r="DLQ207" s="25"/>
      <c r="DLR207" s="25"/>
      <c r="DLS207" s="25"/>
      <c r="DLT207" s="25"/>
      <c r="DLU207" s="25"/>
      <c r="DLV207" s="25"/>
      <c r="DLW207" s="25"/>
      <c r="DLX207" s="25"/>
      <c r="DLY207" s="25"/>
      <c r="DLZ207" s="25"/>
      <c r="DMA207" s="25"/>
      <c r="DMB207" s="25"/>
      <c r="DMC207" s="25"/>
      <c r="DMD207" s="25"/>
      <c r="DME207" s="25"/>
      <c r="DMF207" s="25"/>
      <c r="DMG207" s="25"/>
      <c r="DMH207" s="25"/>
      <c r="DMI207" s="25"/>
      <c r="DMJ207" s="25"/>
      <c r="DMK207" s="25"/>
      <c r="DML207" s="25"/>
      <c r="DMM207" s="25"/>
      <c r="DMN207" s="25"/>
      <c r="DMO207" s="25"/>
      <c r="DMP207" s="25"/>
      <c r="DMQ207" s="25"/>
      <c r="DMR207" s="25"/>
      <c r="DMS207" s="25"/>
      <c r="DMT207" s="25"/>
      <c r="DMU207" s="25"/>
      <c r="DMV207" s="25"/>
      <c r="DMW207" s="25"/>
      <c r="DMX207" s="25"/>
      <c r="DMY207" s="25"/>
      <c r="DMZ207" s="25"/>
      <c r="DNA207" s="25"/>
      <c r="DNB207" s="25"/>
      <c r="DNC207" s="25"/>
      <c r="DND207" s="25"/>
      <c r="DNE207" s="25"/>
      <c r="DNF207" s="25"/>
      <c r="DNG207" s="25"/>
      <c r="DNH207" s="25"/>
      <c r="DNI207" s="25"/>
      <c r="DNJ207" s="25"/>
      <c r="DNK207" s="25"/>
      <c r="DNL207" s="25"/>
      <c r="DNM207" s="25"/>
      <c r="DNN207" s="25"/>
      <c r="DNO207" s="25"/>
      <c r="DNP207" s="25"/>
      <c r="DNQ207" s="25"/>
      <c r="DNR207" s="25"/>
      <c r="DNS207" s="25"/>
      <c r="DNT207" s="25"/>
      <c r="DNU207" s="25"/>
      <c r="DNV207" s="25"/>
      <c r="DNW207" s="25"/>
      <c r="DNX207" s="25"/>
      <c r="DNY207" s="25"/>
      <c r="DNZ207" s="25"/>
      <c r="DOA207" s="25"/>
      <c r="DOB207" s="25"/>
      <c r="DOC207" s="25"/>
      <c r="DOD207" s="25"/>
      <c r="DOE207" s="25"/>
      <c r="DOF207" s="25"/>
      <c r="DOG207" s="25"/>
      <c r="DOH207" s="25"/>
      <c r="DOI207" s="25"/>
      <c r="DOJ207" s="25"/>
      <c r="DOK207" s="25"/>
      <c r="DOL207" s="25"/>
      <c r="DOM207" s="25"/>
      <c r="DON207" s="25"/>
      <c r="DOO207" s="25"/>
      <c r="DOP207" s="25"/>
      <c r="DOQ207" s="25"/>
      <c r="DOR207" s="25"/>
      <c r="DOS207" s="25"/>
      <c r="DOT207" s="25"/>
      <c r="DOU207" s="25"/>
      <c r="DOV207" s="25"/>
      <c r="DOW207" s="25"/>
      <c r="DOX207" s="25"/>
      <c r="DOY207" s="25"/>
      <c r="DOZ207" s="25"/>
      <c r="DPA207" s="25"/>
      <c r="DPB207" s="25"/>
      <c r="DPC207" s="25"/>
      <c r="DPD207" s="25"/>
      <c r="DPE207" s="25"/>
      <c r="DPF207" s="25"/>
      <c r="DPG207" s="25"/>
      <c r="DPH207" s="25"/>
      <c r="DPI207" s="25"/>
      <c r="DPJ207" s="25"/>
      <c r="DPK207" s="25"/>
      <c r="DPL207" s="25"/>
      <c r="DPM207" s="25"/>
      <c r="DPN207" s="25"/>
      <c r="DPO207" s="25"/>
      <c r="DPP207" s="25"/>
      <c r="DPQ207" s="25"/>
      <c r="DPR207" s="25"/>
      <c r="DPS207" s="25"/>
      <c r="DPT207" s="25"/>
      <c r="DPU207" s="25"/>
      <c r="DPV207" s="25"/>
      <c r="DPW207" s="25"/>
      <c r="DPX207" s="25"/>
      <c r="DPY207" s="25"/>
      <c r="DPZ207" s="25"/>
      <c r="DQA207" s="25"/>
      <c r="DQB207" s="25"/>
      <c r="DQC207" s="25"/>
      <c r="DQD207" s="25"/>
      <c r="DQE207" s="25"/>
      <c r="DQF207" s="25"/>
      <c r="DQG207" s="25"/>
      <c r="DQH207" s="25"/>
      <c r="DQI207" s="25"/>
      <c r="DQJ207" s="25"/>
      <c r="DQK207" s="25"/>
      <c r="DQL207" s="25"/>
      <c r="DQM207" s="25"/>
      <c r="DQN207" s="25"/>
      <c r="DQO207" s="25"/>
      <c r="DQP207" s="25"/>
      <c r="DQQ207" s="25"/>
      <c r="DQR207" s="25"/>
      <c r="DQS207" s="25"/>
      <c r="DQT207" s="25"/>
      <c r="DQU207" s="25"/>
      <c r="DQV207" s="25"/>
      <c r="DQW207" s="25"/>
      <c r="DQX207" s="25"/>
      <c r="DQY207" s="25"/>
      <c r="DQZ207" s="25"/>
      <c r="DRA207" s="25"/>
      <c r="DRB207" s="25"/>
      <c r="DRC207" s="25"/>
      <c r="DRD207" s="25"/>
      <c r="DRE207" s="25"/>
      <c r="DRF207" s="25"/>
      <c r="DRG207" s="25"/>
      <c r="DRH207" s="25"/>
      <c r="DRI207" s="25"/>
      <c r="DRJ207" s="25"/>
      <c r="DRK207" s="25"/>
      <c r="DRL207" s="25"/>
      <c r="DRM207" s="25"/>
      <c r="DRN207" s="25"/>
      <c r="DRO207" s="25"/>
      <c r="DRP207" s="25"/>
      <c r="DRQ207" s="25"/>
      <c r="DRR207" s="25"/>
      <c r="DRS207" s="25"/>
      <c r="DRT207" s="25"/>
      <c r="DRU207" s="25"/>
      <c r="DRV207" s="25"/>
      <c r="DRW207" s="25"/>
      <c r="DRX207" s="25"/>
      <c r="DRY207" s="25"/>
      <c r="DRZ207" s="25"/>
      <c r="DSA207" s="25"/>
      <c r="DSB207" s="25"/>
      <c r="DSC207" s="25"/>
      <c r="DSD207" s="25"/>
      <c r="DSE207" s="25"/>
      <c r="DSF207" s="25"/>
      <c r="DSG207" s="25"/>
      <c r="DSH207" s="25"/>
      <c r="DSI207" s="25"/>
      <c r="DSJ207" s="25"/>
      <c r="DSK207" s="25"/>
      <c r="DSL207" s="25"/>
      <c r="DSM207" s="25"/>
      <c r="DSN207" s="25"/>
      <c r="DSO207" s="25"/>
      <c r="DSP207" s="25"/>
      <c r="DSQ207" s="25"/>
      <c r="DSR207" s="25"/>
      <c r="DSS207" s="25"/>
      <c r="DST207" s="25"/>
      <c r="DSU207" s="25"/>
      <c r="DSV207" s="25"/>
      <c r="DSW207" s="25"/>
      <c r="DSX207" s="25"/>
      <c r="DSY207" s="25"/>
      <c r="DSZ207" s="25"/>
      <c r="DTA207" s="25"/>
      <c r="DTB207" s="25"/>
      <c r="DTC207" s="25"/>
      <c r="DTD207" s="25"/>
      <c r="DTE207" s="25"/>
      <c r="DTF207" s="25"/>
      <c r="DTG207" s="25"/>
      <c r="DTH207" s="25"/>
      <c r="DTI207" s="25"/>
      <c r="DTJ207" s="25"/>
      <c r="DTK207" s="25"/>
      <c r="DTL207" s="25"/>
      <c r="DTM207" s="25"/>
      <c r="DTN207" s="25"/>
      <c r="DTO207" s="25"/>
      <c r="DTP207" s="25"/>
      <c r="DTQ207" s="25"/>
      <c r="DTR207" s="25"/>
      <c r="DTS207" s="25"/>
      <c r="DTT207" s="25"/>
      <c r="DTU207" s="25"/>
      <c r="DTV207" s="25"/>
      <c r="DTW207" s="25"/>
      <c r="DTX207" s="25"/>
      <c r="DTY207" s="25"/>
      <c r="DTZ207" s="25"/>
      <c r="DUA207" s="25"/>
      <c r="DUB207" s="25"/>
      <c r="DUC207" s="25"/>
      <c r="DUD207" s="25"/>
      <c r="DUE207" s="25"/>
      <c r="DUF207" s="25"/>
      <c r="DUG207" s="25"/>
      <c r="DUH207" s="25"/>
      <c r="DUI207" s="25"/>
      <c r="DUJ207" s="25"/>
      <c r="DUK207" s="25"/>
      <c r="DUL207" s="25"/>
      <c r="DUM207" s="25"/>
      <c r="DUN207" s="25"/>
      <c r="DUO207" s="25"/>
      <c r="DUP207" s="25"/>
      <c r="DUQ207" s="25"/>
      <c r="DUR207" s="25"/>
      <c r="DUS207" s="25"/>
      <c r="DUT207" s="25"/>
      <c r="DUU207" s="25"/>
      <c r="DUV207" s="25"/>
      <c r="DUW207" s="25"/>
      <c r="DUX207" s="25"/>
      <c r="DUY207" s="25"/>
      <c r="DUZ207" s="25"/>
      <c r="DVA207" s="25"/>
      <c r="DVB207" s="25"/>
      <c r="DVC207" s="25"/>
      <c r="DVD207" s="25"/>
      <c r="DVE207" s="25"/>
      <c r="DVF207" s="25"/>
      <c r="DVG207" s="25"/>
      <c r="DVH207" s="25"/>
      <c r="DVI207" s="25"/>
      <c r="DVJ207" s="25"/>
      <c r="DVK207" s="25"/>
      <c r="DVL207" s="25"/>
      <c r="DVM207" s="25"/>
      <c r="DVN207" s="25"/>
      <c r="DVO207" s="25"/>
      <c r="DVP207" s="25"/>
      <c r="DVQ207" s="25"/>
      <c r="DVR207" s="25"/>
      <c r="DVS207" s="25"/>
      <c r="DVT207" s="25"/>
      <c r="DVU207" s="25"/>
      <c r="DVV207" s="25"/>
      <c r="DVW207" s="25"/>
      <c r="DVX207" s="25"/>
      <c r="DVY207" s="25"/>
      <c r="DVZ207" s="25"/>
      <c r="DWA207" s="25"/>
      <c r="DWB207" s="25"/>
      <c r="DWC207" s="25"/>
      <c r="DWD207" s="25"/>
      <c r="DWE207" s="25"/>
      <c r="DWF207" s="25"/>
      <c r="DWG207" s="25"/>
      <c r="DWH207" s="25"/>
      <c r="DWI207" s="25"/>
      <c r="DWJ207" s="25"/>
      <c r="DWK207" s="25"/>
      <c r="DWL207" s="25"/>
      <c r="DWM207" s="25"/>
      <c r="DWN207" s="25"/>
      <c r="DWO207" s="25"/>
      <c r="DWP207" s="25"/>
      <c r="DWQ207" s="25"/>
      <c r="DWR207" s="25"/>
      <c r="DWS207" s="25"/>
      <c r="DWT207" s="25"/>
      <c r="DWU207" s="25"/>
      <c r="DWV207" s="25"/>
      <c r="DWW207" s="25"/>
      <c r="DWX207" s="25"/>
      <c r="DWY207" s="25"/>
      <c r="DWZ207" s="25"/>
      <c r="DXA207" s="25"/>
      <c r="DXB207" s="25"/>
      <c r="DXC207" s="25"/>
      <c r="DXD207" s="25"/>
      <c r="DXE207" s="25"/>
      <c r="DXF207" s="25"/>
      <c r="DXG207" s="25"/>
      <c r="DXH207" s="25"/>
      <c r="DXI207" s="25"/>
      <c r="DXJ207" s="25"/>
      <c r="DXK207" s="25"/>
      <c r="DXL207" s="25"/>
      <c r="DXM207" s="25"/>
      <c r="DXN207" s="25"/>
      <c r="DXO207" s="25"/>
      <c r="DXP207" s="25"/>
      <c r="DXQ207" s="25"/>
      <c r="DXR207" s="25"/>
      <c r="DXS207" s="25"/>
      <c r="DXT207" s="25"/>
      <c r="DXU207" s="25"/>
      <c r="DXV207" s="25"/>
      <c r="DXW207" s="25"/>
      <c r="DXX207" s="25"/>
      <c r="DXY207" s="25"/>
      <c r="DXZ207" s="25"/>
      <c r="DYA207" s="25"/>
      <c r="DYB207" s="25"/>
      <c r="DYC207" s="25"/>
      <c r="DYD207" s="25"/>
      <c r="DYE207" s="25"/>
      <c r="DYF207" s="25"/>
      <c r="DYG207" s="25"/>
      <c r="DYH207" s="25"/>
      <c r="DYI207" s="25"/>
      <c r="DYJ207" s="25"/>
      <c r="DYK207" s="25"/>
      <c r="DYL207" s="25"/>
      <c r="DYM207" s="25"/>
      <c r="DYN207" s="25"/>
      <c r="DYO207" s="25"/>
      <c r="DYP207" s="25"/>
      <c r="DYQ207" s="25"/>
      <c r="DYR207" s="25"/>
      <c r="DYS207" s="25"/>
      <c r="DYT207" s="25"/>
      <c r="DYU207" s="25"/>
      <c r="DYV207" s="25"/>
      <c r="DYW207" s="25"/>
      <c r="DYX207" s="25"/>
      <c r="DYY207" s="25"/>
      <c r="DYZ207" s="25"/>
      <c r="DZA207" s="25"/>
      <c r="DZB207" s="25"/>
      <c r="DZC207" s="25"/>
      <c r="DZD207" s="25"/>
      <c r="DZE207" s="25"/>
      <c r="DZF207" s="25"/>
      <c r="DZG207" s="25"/>
      <c r="DZH207" s="25"/>
      <c r="DZI207" s="25"/>
      <c r="DZJ207" s="25"/>
      <c r="DZK207" s="25"/>
      <c r="DZL207" s="25"/>
      <c r="DZM207" s="25"/>
      <c r="DZN207" s="25"/>
      <c r="DZO207" s="25"/>
      <c r="DZP207" s="25"/>
      <c r="DZQ207" s="25"/>
      <c r="DZR207" s="25"/>
      <c r="DZS207" s="25"/>
      <c r="DZT207" s="25"/>
      <c r="DZU207" s="25"/>
      <c r="DZV207" s="25"/>
      <c r="DZW207" s="25"/>
      <c r="DZX207" s="25"/>
      <c r="DZY207" s="25"/>
      <c r="DZZ207" s="25"/>
      <c r="EAA207" s="25"/>
      <c r="EAB207" s="25"/>
      <c r="EAC207" s="25"/>
      <c r="EAD207" s="25"/>
      <c r="EAE207" s="25"/>
      <c r="EAF207" s="25"/>
      <c r="EAG207" s="25"/>
      <c r="EAH207" s="25"/>
      <c r="EAI207" s="25"/>
      <c r="EAJ207" s="25"/>
      <c r="EAK207" s="25"/>
      <c r="EAL207" s="25"/>
      <c r="EAM207" s="25"/>
      <c r="EAN207" s="25"/>
      <c r="EAO207" s="25"/>
      <c r="EAP207" s="25"/>
      <c r="EAQ207" s="25"/>
      <c r="EAR207" s="25"/>
      <c r="EAS207" s="25"/>
      <c r="EAT207" s="25"/>
      <c r="EAU207" s="25"/>
      <c r="EAV207" s="25"/>
      <c r="EAW207" s="25"/>
      <c r="EAX207" s="25"/>
      <c r="EAY207" s="25"/>
      <c r="EAZ207" s="25"/>
      <c r="EBA207" s="25"/>
      <c r="EBB207" s="25"/>
      <c r="EBC207" s="25"/>
      <c r="EBD207" s="25"/>
      <c r="EBE207" s="25"/>
      <c r="EBF207" s="25"/>
      <c r="EBG207" s="25"/>
      <c r="EBH207" s="25"/>
      <c r="EBI207" s="25"/>
      <c r="EBJ207" s="25"/>
      <c r="EBK207" s="25"/>
      <c r="EBL207" s="25"/>
      <c r="EBM207" s="25"/>
      <c r="EBN207" s="25"/>
      <c r="EBO207" s="25"/>
      <c r="EBP207" s="25"/>
      <c r="EBQ207" s="25"/>
      <c r="EBR207" s="25"/>
      <c r="EBS207" s="25"/>
      <c r="EBT207" s="25"/>
      <c r="EBU207" s="25"/>
      <c r="EBV207" s="25"/>
      <c r="EBW207" s="25"/>
      <c r="EBX207" s="25"/>
      <c r="EBY207" s="25"/>
      <c r="EBZ207" s="25"/>
      <c r="ECA207" s="25"/>
      <c r="ECB207" s="25"/>
      <c r="ECC207" s="25"/>
      <c r="ECD207" s="25"/>
      <c r="ECE207" s="25"/>
      <c r="ECF207" s="25"/>
      <c r="ECG207" s="25"/>
      <c r="ECH207" s="25"/>
      <c r="ECI207" s="25"/>
      <c r="ECJ207" s="25"/>
      <c r="ECK207" s="25"/>
      <c r="ECL207" s="25"/>
      <c r="ECM207" s="25"/>
      <c r="ECN207" s="25"/>
      <c r="ECO207" s="25"/>
      <c r="ECP207" s="25"/>
      <c r="ECQ207" s="25"/>
      <c r="ECR207" s="25"/>
      <c r="ECS207" s="25"/>
      <c r="ECT207" s="25"/>
      <c r="ECU207" s="25"/>
      <c r="ECV207" s="25"/>
      <c r="ECW207" s="25"/>
      <c r="ECX207" s="25"/>
      <c r="ECY207" s="25"/>
      <c r="ECZ207" s="25"/>
      <c r="EDA207" s="25"/>
      <c r="EDB207" s="25"/>
      <c r="EDC207" s="25"/>
      <c r="EDD207" s="25"/>
      <c r="EDE207" s="25"/>
      <c r="EDF207" s="25"/>
      <c r="EDG207" s="25"/>
      <c r="EDH207" s="25"/>
      <c r="EDI207" s="25"/>
      <c r="EDJ207" s="25"/>
      <c r="EDK207" s="25"/>
      <c r="EDL207" s="25"/>
      <c r="EDM207" s="25"/>
      <c r="EDN207" s="25"/>
      <c r="EDO207" s="25"/>
      <c r="EDP207" s="25"/>
      <c r="EDQ207" s="25"/>
      <c r="EDR207" s="25"/>
      <c r="EDS207" s="25"/>
      <c r="EDT207" s="25"/>
      <c r="EDU207" s="25"/>
      <c r="EDV207" s="25"/>
      <c r="EDW207" s="25"/>
      <c r="EDX207" s="25"/>
      <c r="EDY207" s="25"/>
      <c r="EDZ207" s="25"/>
      <c r="EEA207" s="25"/>
      <c r="EEB207" s="25"/>
      <c r="EEC207" s="25"/>
      <c r="EED207" s="25"/>
      <c r="EEE207" s="25"/>
      <c r="EEF207" s="25"/>
      <c r="EEG207" s="25"/>
      <c r="EEH207" s="25"/>
      <c r="EEI207" s="25"/>
      <c r="EEJ207" s="25"/>
      <c r="EEK207" s="25"/>
      <c r="EEL207" s="25"/>
      <c r="EEM207" s="25"/>
      <c r="EEN207" s="25"/>
      <c r="EEO207" s="25"/>
      <c r="EEP207" s="25"/>
      <c r="EEQ207" s="25"/>
      <c r="EER207" s="25"/>
      <c r="EES207" s="25"/>
      <c r="EET207" s="25"/>
      <c r="EEU207" s="25"/>
      <c r="EEV207" s="25"/>
      <c r="EEW207" s="25"/>
      <c r="EEX207" s="25"/>
      <c r="EEY207" s="25"/>
      <c r="EEZ207" s="25"/>
      <c r="EFA207" s="25"/>
      <c r="EFB207" s="25"/>
      <c r="EFC207" s="25"/>
      <c r="EFD207" s="25"/>
      <c r="EFE207" s="25"/>
      <c r="EFF207" s="25"/>
      <c r="EFG207" s="25"/>
      <c r="EFH207" s="25"/>
      <c r="EFI207" s="25"/>
      <c r="EFJ207" s="25"/>
      <c r="EFK207" s="25"/>
      <c r="EFL207" s="25"/>
      <c r="EFM207" s="25"/>
      <c r="EFN207" s="25"/>
      <c r="EFO207" s="25"/>
      <c r="EFP207" s="25"/>
      <c r="EFQ207" s="25"/>
      <c r="EFR207" s="25"/>
      <c r="EFS207" s="25"/>
      <c r="EFT207" s="25"/>
      <c r="EFU207" s="25"/>
      <c r="EFV207" s="25"/>
      <c r="EFW207" s="25"/>
      <c r="EFX207" s="25"/>
      <c r="EFY207" s="25"/>
      <c r="EFZ207" s="25"/>
      <c r="EGA207" s="25"/>
      <c r="EGB207" s="25"/>
      <c r="EGC207" s="25"/>
      <c r="EGD207" s="25"/>
      <c r="EGE207" s="25"/>
      <c r="EGF207" s="25"/>
      <c r="EGG207" s="25"/>
      <c r="EGH207" s="25"/>
      <c r="EGI207" s="25"/>
      <c r="EGJ207" s="25"/>
      <c r="EGK207" s="25"/>
      <c r="EGL207" s="25"/>
      <c r="EGM207" s="25"/>
      <c r="EGN207" s="25"/>
      <c r="EGO207" s="25"/>
      <c r="EGP207" s="25"/>
      <c r="EGQ207" s="25"/>
      <c r="EGR207" s="25"/>
      <c r="EGS207" s="25"/>
      <c r="EGT207" s="25"/>
      <c r="EGU207" s="25"/>
      <c r="EGV207" s="25"/>
      <c r="EGW207" s="25"/>
      <c r="EGX207" s="25"/>
      <c r="EGY207" s="25"/>
      <c r="EGZ207" s="25"/>
      <c r="EHA207" s="25"/>
      <c r="EHB207" s="25"/>
      <c r="EHC207" s="25"/>
      <c r="EHD207" s="25"/>
      <c r="EHE207" s="25"/>
      <c r="EHF207" s="25"/>
      <c r="EHG207" s="25"/>
      <c r="EHH207" s="25"/>
      <c r="EHI207" s="25"/>
      <c r="EHJ207" s="25"/>
      <c r="EHK207" s="25"/>
      <c r="EHL207" s="25"/>
      <c r="EHM207" s="25"/>
      <c r="EHN207" s="25"/>
      <c r="EHO207" s="25"/>
      <c r="EHP207" s="25"/>
      <c r="EHQ207" s="25"/>
      <c r="EHR207" s="25"/>
      <c r="EHS207" s="25"/>
      <c r="EHT207" s="25"/>
      <c r="EHU207" s="25"/>
      <c r="EHV207" s="25"/>
      <c r="EHW207" s="25"/>
      <c r="EHX207" s="25"/>
      <c r="EHY207" s="25"/>
      <c r="EHZ207" s="25"/>
      <c r="EIA207" s="25"/>
      <c r="EIB207" s="25"/>
      <c r="EIC207" s="25"/>
      <c r="EID207" s="25"/>
      <c r="EIE207" s="25"/>
      <c r="EIF207" s="25"/>
      <c r="EIG207" s="25"/>
      <c r="EIH207" s="25"/>
      <c r="EII207" s="25"/>
      <c r="EIJ207" s="25"/>
      <c r="EIK207" s="25"/>
      <c r="EIL207" s="25"/>
      <c r="EIM207" s="25"/>
      <c r="EIN207" s="25"/>
      <c r="EIO207" s="25"/>
      <c r="EIP207" s="25"/>
      <c r="EIQ207" s="25"/>
      <c r="EIR207" s="25"/>
      <c r="EIS207" s="25"/>
      <c r="EIT207" s="25"/>
      <c r="EIU207" s="25"/>
      <c r="EIV207" s="25"/>
      <c r="EIW207" s="25"/>
      <c r="EIX207" s="25"/>
      <c r="EIY207" s="25"/>
      <c r="EIZ207" s="25"/>
      <c r="EJA207" s="25"/>
      <c r="EJB207" s="25"/>
      <c r="EJC207" s="25"/>
      <c r="EJD207" s="25"/>
      <c r="EJE207" s="25"/>
      <c r="EJF207" s="25"/>
      <c r="EJG207" s="25"/>
      <c r="EJH207" s="25"/>
      <c r="EJI207" s="25"/>
      <c r="EJJ207" s="25"/>
      <c r="EJK207" s="25"/>
      <c r="EJL207" s="25"/>
      <c r="EJM207" s="25"/>
      <c r="EJN207" s="25"/>
      <c r="EJO207" s="25"/>
      <c r="EJP207" s="25"/>
      <c r="EJQ207" s="25"/>
      <c r="EJR207" s="25"/>
      <c r="EJS207" s="25"/>
      <c r="EJT207" s="25"/>
      <c r="EJU207" s="25"/>
      <c r="EJV207" s="25"/>
      <c r="EJW207" s="25"/>
      <c r="EJX207" s="25"/>
      <c r="EJY207" s="25"/>
      <c r="EJZ207" s="25"/>
      <c r="EKA207" s="25"/>
      <c r="EKB207" s="25"/>
      <c r="EKC207" s="25"/>
      <c r="EKD207" s="25"/>
      <c r="EKE207" s="25"/>
      <c r="EKF207" s="25"/>
      <c r="EKG207" s="25"/>
      <c r="EKH207" s="25"/>
      <c r="EKI207" s="25"/>
      <c r="EKJ207" s="25"/>
      <c r="EKK207" s="25"/>
      <c r="EKL207" s="25"/>
      <c r="EKM207" s="25"/>
      <c r="EKN207" s="25"/>
      <c r="EKO207" s="25"/>
      <c r="EKP207" s="25"/>
      <c r="EKQ207" s="25"/>
      <c r="EKR207" s="25"/>
      <c r="EKS207" s="25"/>
      <c r="EKT207" s="25"/>
      <c r="EKU207" s="25"/>
      <c r="EKV207" s="25"/>
      <c r="EKW207" s="25"/>
      <c r="EKX207" s="25"/>
      <c r="EKY207" s="25"/>
      <c r="EKZ207" s="25"/>
      <c r="ELA207" s="25"/>
      <c r="ELB207" s="25"/>
      <c r="ELC207" s="25"/>
      <c r="ELD207" s="25"/>
      <c r="ELE207" s="25"/>
      <c r="ELF207" s="25"/>
      <c r="ELG207" s="25"/>
      <c r="ELH207" s="25"/>
      <c r="ELI207" s="25"/>
      <c r="ELJ207" s="25"/>
      <c r="ELK207" s="25"/>
      <c r="ELL207" s="25"/>
      <c r="ELM207" s="25"/>
      <c r="ELN207" s="25"/>
      <c r="ELO207" s="25"/>
      <c r="ELP207" s="25"/>
      <c r="ELQ207" s="25"/>
      <c r="ELR207" s="25"/>
      <c r="ELS207" s="25"/>
      <c r="ELT207" s="25"/>
      <c r="ELU207" s="25"/>
      <c r="ELV207" s="25"/>
      <c r="ELW207" s="25"/>
      <c r="ELX207" s="25"/>
      <c r="ELY207" s="25"/>
      <c r="ELZ207" s="25"/>
      <c r="EMA207" s="25"/>
      <c r="EMB207" s="25"/>
      <c r="EMC207" s="25"/>
      <c r="EMD207" s="25"/>
      <c r="EME207" s="25"/>
      <c r="EMF207" s="25"/>
      <c r="EMG207" s="25"/>
      <c r="EMH207" s="25"/>
      <c r="EMI207" s="25"/>
      <c r="EMJ207" s="25"/>
      <c r="EMK207" s="25"/>
      <c r="EML207" s="25"/>
      <c r="EMM207" s="25"/>
      <c r="EMN207" s="25"/>
      <c r="EMO207" s="25"/>
      <c r="EMP207" s="25"/>
      <c r="EMQ207" s="25"/>
      <c r="EMR207" s="25"/>
      <c r="EMS207" s="25"/>
      <c r="EMT207" s="25"/>
      <c r="EMU207" s="25"/>
      <c r="EMV207" s="25"/>
      <c r="EMW207" s="25"/>
      <c r="EMX207" s="25"/>
      <c r="EMY207" s="25"/>
      <c r="EMZ207" s="25"/>
      <c r="ENA207" s="25"/>
      <c r="ENB207" s="25"/>
      <c r="ENC207" s="25"/>
      <c r="END207" s="25"/>
      <c r="ENE207" s="25"/>
      <c r="ENF207" s="25"/>
      <c r="ENG207" s="25"/>
      <c r="ENH207" s="25"/>
      <c r="ENI207" s="25"/>
      <c r="ENJ207" s="25"/>
      <c r="ENK207" s="25"/>
      <c r="ENL207" s="25"/>
      <c r="ENM207" s="25"/>
      <c r="ENN207" s="25"/>
      <c r="ENO207" s="25"/>
      <c r="ENP207" s="25"/>
      <c r="ENQ207" s="25"/>
      <c r="ENR207" s="25"/>
      <c r="ENS207" s="25"/>
      <c r="ENT207" s="25"/>
      <c r="ENU207" s="25"/>
      <c r="ENV207" s="25"/>
      <c r="ENW207" s="25"/>
      <c r="ENX207" s="25"/>
      <c r="ENY207" s="25"/>
      <c r="ENZ207" s="25"/>
      <c r="EOA207" s="25"/>
      <c r="EOB207" s="25"/>
      <c r="EOC207" s="25"/>
      <c r="EOD207" s="25"/>
      <c r="EOE207" s="25"/>
      <c r="EOF207" s="25"/>
      <c r="EOG207" s="25"/>
      <c r="EOH207" s="25"/>
      <c r="EOI207" s="25"/>
      <c r="EOJ207" s="25"/>
      <c r="EOK207" s="25"/>
      <c r="EOL207" s="25"/>
      <c r="EOM207" s="25"/>
      <c r="EON207" s="25"/>
      <c r="EOO207" s="25"/>
      <c r="EOP207" s="25"/>
      <c r="EOQ207" s="25"/>
      <c r="EOR207" s="25"/>
      <c r="EOS207" s="25"/>
      <c r="EOT207" s="25"/>
      <c r="EOU207" s="25"/>
      <c r="EOV207" s="25"/>
      <c r="EOW207" s="25"/>
      <c r="EOX207" s="25"/>
      <c r="EOY207" s="25"/>
      <c r="EOZ207" s="25"/>
      <c r="EPA207" s="25"/>
      <c r="EPB207" s="25"/>
      <c r="EPC207" s="25"/>
      <c r="EPD207" s="25"/>
      <c r="EPE207" s="25"/>
      <c r="EPF207" s="25"/>
      <c r="EPG207" s="25"/>
      <c r="EPH207" s="25"/>
      <c r="EPI207" s="25"/>
      <c r="EPJ207" s="25"/>
      <c r="EPK207" s="25"/>
      <c r="EPL207" s="25"/>
      <c r="EPM207" s="25"/>
      <c r="EPN207" s="25"/>
      <c r="EPO207" s="25"/>
      <c r="EPP207" s="25"/>
      <c r="EPQ207" s="25"/>
      <c r="EPR207" s="25"/>
      <c r="EPS207" s="25"/>
      <c r="EPT207" s="25"/>
      <c r="EPU207" s="25"/>
      <c r="EPV207" s="25"/>
      <c r="EPW207" s="25"/>
      <c r="EPX207" s="25"/>
      <c r="EPY207" s="25"/>
      <c r="EPZ207" s="25"/>
      <c r="EQA207" s="25"/>
      <c r="EQB207" s="25"/>
      <c r="EQC207" s="25"/>
      <c r="EQD207" s="25"/>
      <c r="EQE207" s="25"/>
      <c r="EQF207" s="25"/>
      <c r="EQG207" s="25"/>
      <c r="EQH207" s="25"/>
      <c r="EQI207" s="25"/>
      <c r="EQJ207" s="25"/>
      <c r="EQK207" s="25"/>
      <c r="EQL207" s="25"/>
      <c r="EQM207" s="25"/>
      <c r="EQN207" s="25"/>
      <c r="EQO207" s="25"/>
      <c r="EQP207" s="25"/>
      <c r="EQQ207" s="25"/>
      <c r="EQR207" s="25"/>
      <c r="EQS207" s="25"/>
      <c r="EQT207" s="25"/>
      <c r="EQU207" s="25"/>
      <c r="EQV207" s="25"/>
      <c r="EQW207" s="25"/>
      <c r="EQX207" s="25"/>
      <c r="EQY207" s="25"/>
      <c r="EQZ207" s="25"/>
      <c r="ERA207" s="25"/>
      <c r="ERB207" s="25"/>
      <c r="ERC207" s="25"/>
      <c r="ERD207" s="25"/>
      <c r="ERE207" s="25"/>
      <c r="ERF207" s="25"/>
      <c r="ERG207" s="25"/>
      <c r="ERH207" s="25"/>
      <c r="ERI207" s="25"/>
      <c r="ERJ207" s="25"/>
      <c r="ERK207" s="25"/>
      <c r="ERL207" s="25"/>
      <c r="ERM207" s="25"/>
      <c r="ERN207" s="25"/>
      <c r="ERO207" s="25"/>
      <c r="ERP207" s="25"/>
      <c r="ERQ207" s="25"/>
      <c r="ERR207" s="25"/>
      <c r="ERS207" s="25"/>
      <c r="ERT207" s="25"/>
      <c r="ERU207" s="25"/>
      <c r="ERV207" s="25"/>
      <c r="ERW207" s="25"/>
      <c r="ERX207" s="25"/>
      <c r="ERY207" s="25"/>
      <c r="ERZ207" s="25"/>
      <c r="ESA207" s="25"/>
      <c r="ESB207" s="25"/>
      <c r="ESC207" s="25"/>
      <c r="ESD207" s="25"/>
      <c r="ESE207" s="25"/>
      <c r="ESF207" s="25"/>
      <c r="ESG207" s="25"/>
      <c r="ESH207" s="25"/>
      <c r="ESI207" s="25"/>
      <c r="ESJ207" s="25"/>
      <c r="ESK207" s="25"/>
      <c r="ESL207" s="25"/>
      <c r="ESM207" s="25"/>
      <c r="ESN207" s="25"/>
      <c r="ESO207" s="25"/>
      <c r="ESP207" s="25"/>
      <c r="ESQ207" s="25"/>
      <c r="ESR207" s="25"/>
      <c r="ESS207" s="25"/>
      <c r="EST207" s="25"/>
      <c r="ESU207" s="25"/>
      <c r="ESV207" s="25"/>
      <c r="ESW207" s="25"/>
      <c r="ESX207" s="25"/>
      <c r="ESY207" s="25"/>
      <c r="ESZ207" s="25"/>
      <c r="ETA207" s="25"/>
      <c r="ETB207" s="25"/>
      <c r="ETC207" s="25"/>
      <c r="ETD207" s="25"/>
      <c r="ETE207" s="25"/>
      <c r="ETF207" s="25"/>
      <c r="ETG207" s="25"/>
      <c r="ETH207" s="25"/>
      <c r="ETI207" s="25"/>
      <c r="ETJ207" s="25"/>
      <c r="ETK207" s="25"/>
      <c r="ETL207" s="25"/>
      <c r="ETM207" s="25"/>
      <c r="ETN207" s="25"/>
      <c r="ETO207" s="25"/>
      <c r="ETP207" s="25"/>
      <c r="ETQ207" s="25"/>
      <c r="ETR207" s="25"/>
      <c r="ETS207" s="25"/>
      <c r="ETT207" s="25"/>
      <c r="ETU207" s="25"/>
      <c r="ETV207" s="25"/>
      <c r="ETW207" s="25"/>
      <c r="ETX207" s="25"/>
      <c r="ETY207" s="25"/>
      <c r="ETZ207" s="25"/>
      <c r="EUA207" s="25"/>
      <c r="EUB207" s="25"/>
      <c r="EUC207" s="25"/>
      <c r="EUD207" s="25"/>
      <c r="EUE207" s="25"/>
      <c r="EUF207" s="25"/>
      <c r="EUG207" s="25"/>
      <c r="EUH207" s="25"/>
      <c r="EUI207" s="25"/>
      <c r="EUJ207" s="25"/>
      <c r="EUK207" s="25"/>
      <c r="EUL207" s="25"/>
      <c r="EUM207" s="25"/>
      <c r="EUN207" s="25"/>
      <c r="EUO207" s="25"/>
      <c r="EUP207" s="25"/>
      <c r="EUQ207" s="25"/>
      <c r="EUR207" s="25"/>
      <c r="EUS207" s="25"/>
      <c r="EUT207" s="25"/>
      <c r="EUU207" s="25"/>
      <c r="EUV207" s="25"/>
      <c r="EUW207" s="25"/>
      <c r="EUX207" s="25"/>
      <c r="EUY207" s="25"/>
      <c r="EUZ207" s="25"/>
      <c r="EVA207" s="25"/>
      <c r="EVB207" s="25"/>
      <c r="EVC207" s="25"/>
      <c r="EVD207" s="25"/>
      <c r="EVE207" s="25"/>
      <c r="EVF207" s="25"/>
      <c r="EVG207" s="25"/>
      <c r="EVH207" s="25"/>
      <c r="EVI207" s="25"/>
      <c r="EVJ207" s="25"/>
      <c r="EVK207" s="25"/>
      <c r="EVL207" s="25"/>
      <c r="EVM207" s="25"/>
      <c r="EVN207" s="25"/>
      <c r="EVO207" s="25"/>
      <c r="EVP207" s="25"/>
      <c r="EVQ207" s="25"/>
      <c r="EVR207" s="25"/>
      <c r="EVS207" s="25"/>
      <c r="EVT207" s="25"/>
      <c r="EVU207" s="25"/>
      <c r="EVV207" s="25"/>
      <c r="EVW207" s="25"/>
      <c r="EVX207" s="25"/>
      <c r="EVY207" s="25"/>
      <c r="EVZ207" s="25"/>
      <c r="EWA207" s="25"/>
      <c r="EWB207" s="25"/>
      <c r="EWC207" s="25"/>
      <c r="EWD207" s="25"/>
      <c r="EWE207" s="25"/>
      <c r="EWF207" s="25"/>
      <c r="EWG207" s="25"/>
      <c r="EWH207" s="25"/>
      <c r="EWI207" s="25"/>
      <c r="EWJ207" s="25"/>
      <c r="EWK207" s="25"/>
      <c r="EWL207" s="25"/>
      <c r="EWM207" s="25"/>
      <c r="EWN207" s="25"/>
      <c r="EWO207" s="25"/>
      <c r="EWP207" s="25"/>
      <c r="EWQ207" s="25"/>
      <c r="EWR207" s="25"/>
      <c r="EWS207" s="25"/>
      <c r="EWT207" s="25"/>
      <c r="EWU207" s="25"/>
      <c r="EWV207" s="25"/>
      <c r="EWW207" s="25"/>
      <c r="EWX207" s="25"/>
      <c r="EWY207" s="25"/>
      <c r="EWZ207" s="25"/>
      <c r="EXA207" s="25"/>
      <c r="EXB207" s="25"/>
      <c r="EXC207" s="25"/>
      <c r="EXD207" s="25"/>
      <c r="EXE207" s="25"/>
      <c r="EXF207" s="25"/>
      <c r="EXG207" s="25"/>
      <c r="EXH207" s="25"/>
      <c r="EXI207" s="25"/>
      <c r="EXJ207" s="25"/>
      <c r="EXK207" s="25"/>
      <c r="EXL207" s="25"/>
      <c r="EXM207" s="25"/>
      <c r="EXN207" s="25"/>
      <c r="EXO207" s="25"/>
      <c r="EXP207" s="25"/>
      <c r="EXQ207" s="25"/>
      <c r="EXR207" s="25"/>
      <c r="EXS207" s="25"/>
      <c r="EXT207" s="25"/>
      <c r="EXU207" s="25"/>
      <c r="EXV207" s="25"/>
      <c r="EXW207" s="25"/>
      <c r="EXX207" s="25"/>
      <c r="EXY207" s="25"/>
      <c r="EXZ207" s="25"/>
      <c r="EYA207" s="25"/>
      <c r="EYB207" s="25"/>
      <c r="EYC207" s="25"/>
      <c r="EYD207" s="25"/>
      <c r="EYE207" s="25"/>
      <c r="EYF207" s="25"/>
      <c r="EYG207" s="25"/>
      <c r="EYH207" s="25"/>
      <c r="EYI207" s="25"/>
      <c r="EYJ207" s="25"/>
      <c r="EYK207" s="25"/>
      <c r="EYL207" s="25"/>
      <c r="EYM207" s="25"/>
      <c r="EYN207" s="25"/>
      <c r="EYO207" s="25"/>
      <c r="EYP207" s="25"/>
      <c r="EYQ207" s="25"/>
      <c r="EYR207" s="25"/>
      <c r="EYS207" s="25"/>
      <c r="EYT207" s="25"/>
      <c r="EYU207" s="25"/>
      <c r="EYV207" s="25"/>
      <c r="EYW207" s="25"/>
      <c r="EYX207" s="25"/>
      <c r="EYY207" s="25"/>
      <c r="EYZ207" s="25"/>
      <c r="EZA207" s="25"/>
      <c r="EZB207" s="25"/>
      <c r="EZC207" s="25"/>
      <c r="EZD207" s="25"/>
      <c r="EZE207" s="25"/>
      <c r="EZF207" s="25"/>
      <c r="EZG207" s="25"/>
      <c r="EZH207" s="25"/>
      <c r="EZI207" s="25"/>
      <c r="EZJ207" s="25"/>
      <c r="EZK207" s="25"/>
      <c r="EZL207" s="25"/>
      <c r="EZM207" s="25"/>
      <c r="EZN207" s="25"/>
      <c r="EZO207" s="25"/>
      <c r="EZP207" s="25"/>
      <c r="EZQ207" s="25"/>
      <c r="EZR207" s="25"/>
      <c r="EZS207" s="25"/>
      <c r="EZT207" s="25"/>
      <c r="EZU207" s="25"/>
      <c r="EZV207" s="25"/>
      <c r="EZW207" s="25"/>
      <c r="EZX207" s="25"/>
      <c r="EZY207" s="25"/>
      <c r="EZZ207" s="25"/>
      <c r="FAA207" s="25"/>
      <c r="FAB207" s="25"/>
      <c r="FAC207" s="25"/>
      <c r="FAD207" s="25"/>
      <c r="FAE207" s="25"/>
      <c r="FAF207" s="25"/>
      <c r="FAG207" s="25"/>
      <c r="FAH207" s="25"/>
      <c r="FAI207" s="25"/>
      <c r="FAJ207" s="25"/>
      <c r="FAK207" s="25"/>
      <c r="FAL207" s="25"/>
      <c r="FAM207" s="25"/>
      <c r="FAN207" s="25"/>
      <c r="FAO207" s="25"/>
      <c r="FAP207" s="25"/>
      <c r="FAQ207" s="25"/>
      <c r="FAR207" s="25"/>
      <c r="FAS207" s="25"/>
      <c r="FAT207" s="25"/>
      <c r="FAU207" s="25"/>
      <c r="FAV207" s="25"/>
      <c r="FAW207" s="25"/>
      <c r="FAX207" s="25"/>
      <c r="FAY207" s="25"/>
      <c r="FAZ207" s="25"/>
      <c r="FBA207" s="25"/>
      <c r="FBB207" s="25"/>
      <c r="FBC207" s="25"/>
      <c r="FBD207" s="25"/>
      <c r="FBE207" s="25"/>
      <c r="FBF207" s="25"/>
      <c r="FBG207" s="25"/>
      <c r="FBH207" s="25"/>
      <c r="FBI207" s="25"/>
      <c r="FBJ207" s="25"/>
      <c r="FBK207" s="25"/>
      <c r="FBL207" s="25"/>
      <c r="FBM207" s="25"/>
      <c r="FBN207" s="25"/>
      <c r="FBO207" s="25"/>
      <c r="FBP207" s="25"/>
      <c r="FBQ207" s="25"/>
      <c r="FBR207" s="25"/>
      <c r="FBS207" s="25"/>
      <c r="FBT207" s="25"/>
      <c r="FBU207" s="25"/>
      <c r="FBV207" s="25"/>
      <c r="FBW207" s="25"/>
      <c r="FBX207" s="25"/>
      <c r="FBY207" s="25"/>
      <c r="FBZ207" s="25"/>
      <c r="FCA207" s="25"/>
      <c r="FCB207" s="25"/>
      <c r="FCC207" s="25"/>
      <c r="FCD207" s="25"/>
      <c r="FCE207" s="25"/>
      <c r="FCF207" s="25"/>
      <c r="FCG207" s="25"/>
      <c r="FCH207" s="25"/>
      <c r="FCI207" s="25"/>
      <c r="FCJ207" s="25"/>
      <c r="FCK207" s="25"/>
      <c r="FCL207" s="25"/>
      <c r="FCM207" s="25"/>
      <c r="FCN207" s="25"/>
      <c r="FCO207" s="25"/>
      <c r="FCP207" s="25"/>
      <c r="FCQ207" s="25"/>
      <c r="FCR207" s="25"/>
      <c r="FCS207" s="25"/>
      <c r="FCT207" s="25"/>
      <c r="FCU207" s="25"/>
      <c r="FCV207" s="25"/>
      <c r="FCW207" s="25"/>
      <c r="FCX207" s="25"/>
      <c r="FCY207" s="25"/>
      <c r="FCZ207" s="25"/>
      <c r="FDA207" s="25"/>
      <c r="FDB207" s="25"/>
      <c r="FDC207" s="25"/>
      <c r="FDD207" s="25"/>
      <c r="FDE207" s="25"/>
      <c r="FDF207" s="25"/>
      <c r="FDG207" s="25"/>
      <c r="FDH207" s="25"/>
      <c r="FDI207" s="25"/>
      <c r="FDJ207" s="25"/>
      <c r="FDK207" s="25"/>
      <c r="FDL207" s="25"/>
      <c r="FDM207" s="25"/>
      <c r="FDN207" s="25"/>
      <c r="FDO207" s="25"/>
      <c r="FDP207" s="25"/>
      <c r="FDQ207" s="25"/>
      <c r="FDR207" s="25"/>
      <c r="FDS207" s="25"/>
      <c r="FDT207" s="25"/>
      <c r="FDU207" s="25"/>
      <c r="FDV207" s="25"/>
      <c r="FDW207" s="25"/>
      <c r="FDX207" s="25"/>
      <c r="FDY207" s="25"/>
      <c r="FDZ207" s="25"/>
      <c r="FEA207" s="25"/>
      <c r="FEB207" s="25"/>
      <c r="FEC207" s="25"/>
      <c r="FED207" s="25"/>
      <c r="FEE207" s="25"/>
      <c r="FEF207" s="25"/>
      <c r="FEG207" s="25"/>
      <c r="FEH207" s="25"/>
      <c r="FEI207" s="25"/>
      <c r="FEJ207" s="25"/>
      <c r="FEK207" s="25"/>
      <c r="FEL207" s="25"/>
      <c r="FEM207" s="25"/>
      <c r="FEN207" s="25"/>
      <c r="FEO207" s="25"/>
      <c r="FEP207" s="25"/>
      <c r="FEQ207" s="25"/>
      <c r="FER207" s="25"/>
      <c r="FES207" s="25"/>
      <c r="FET207" s="25"/>
      <c r="FEU207" s="25"/>
      <c r="FEV207" s="25"/>
      <c r="FEW207" s="25"/>
      <c r="FEX207" s="25"/>
      <c r="FEY207" s="25"/>
      <c r="FEZ207" s="25"/>
      <c r="FFA207" s="25"/>
      <c r="FFB207" s="25"/>
      <c r="FFC207" s="25"/>
      <c r="FFD207" s="25"/>
      <c r="FFE207" s="25"/>
      <c r="FFF207" s="25"/>
      <c r="FFG207" s="25"/>
      <c r="FFH207" s="25"/>
      <c r="FFI207" s="25"/>
      <c r="FFJ207" s="25"/>
      <c r="FFK207" s="25"/>
      <c r="FFL207" s="25"/>
      <c r="FFM207" s="25"/>
      <c r="FFN207" s="25"/>
      <c r="FFO207" s="25"/>
      <c r="FFP207" s="25"/>
      <c r="FFQ207" s="25"/>
      <c r="FFR207" s="25"/>
      <c r="FFS207" s="25"/>
      <c r="FFT207" s="25"/>
      <c r="FFU207" s="25"/>
      <c r="FFV207" s="25"/>
      <c r="FFW207" s="25"/>
      <c r="FFX207" s="25"/>
      <c r="FFY207" s="25"/>
      <c r="FFZ207" s="25"/>
      <c r="FGA207" s="25"/>
      <c r="FGB207" s="25"/>
      <c r="FGC207" s="25"/>
      <c r="FGD207" s="25"/>
      <c r="FGE207" s="25"/>
      <c r="FGF207" s="25"/>
      <c r="FGG207" s="25"/>
      <c r="FGH207" s="25"/>
      <c r="FGI207" s="25"/>
      <c r="FGJ207" s="25"/>
      <c r="FGK207" s="25"/>
      <c r="FGL207" s="25"/>
      <c r="FGM207" s="25"/>
      <c r="FGN207" s="25"/>
      <c r="FGO207" s="25"/>
      <c r="FGP207" s="25"/>
      <c r="FGQ207" s="25"/>
      <c r="FGR207" s="25"/>
      <c r="FGS207" s="25"/>
      <c r="FGT207" s="25"/>
      <c r="FGU207" s="25"/>
      <c r="FGV207" s="25"/>
      <c r="FGW207" s="25"/>
      <c r="FGX207" s="25"/>
      <c r="FGY207" s="25"/>
      <c r="FGZ207" s="25"/>
      <c r="FHA207" s="25"/>
      <c r="FHB207" s="25"/>
      <c r="FHC207" s="25"/>
      <c r="FHD207" s="25"/>
      <c r="FHE207" s="25"/>
      <c r="FHF207" s="25"/>
      <c r="FHG207" s="25"/>
      <c r="FHH207" s="25"/>
      <c r="FHI207" s="25"/>
      <c r="FHJ207" s="25"/>
      <c r="FHK207" s="25"/>
      <c r="FHL207" s="25"/>
      <c r="FHM207" s="25"/>
      <c r="FHN207" s="25"/>
      <c r="FHO207" s="25"/>
      <c r="FHP207" s="25"/>
      <c r="FHQ207" s="25"/>
      <c r="FHR207" s="25"/>
      <c r="FHS207" s="25"/>
      <c r="FHT207" s="25"/>
      <c r="FHU207" s="25"/>
      <c r="FHV207" s="25"/>
      <c r="FHW207" s="25"/>
      <c r="FHX207" s="25"/>
      <c r="FHY207" s="25"/>
      <c r="FHZ207" s="25"/>
      <c r="FIA207" s="25"/>
      <c r="FIB207" s="25"/>
      <c r="FIC207" s="25"/>
      <c r="FID207" s="25"/>
      <c r="FIE207" s="25"/>
      <c r="FIF207" s="25"/>
      <c r="FIG207" s="25"/>
      <c r="FIH207" s="25"/>
      <c r="FII207" s="25"/>
      <c r="FIJ207" s="25"/>
      <c r="FIK207" s="25"/>
      <c r="FIL207" s="25"/>
      <c r="FIM207" s="25"/>
      <c r="FIN207" s="25"/>
      <c r="FIO207" s="25"/>
      <c r="FIP207" s="25"/>
      <c r="FIQ207" s="25"/>
      <c r="FIR207" s="25"/>
      <c r="FIS207" s="25"/>
      <c r="FIT207" s="25"/>
      <c r="FIU207" s="25"/>
      <c r="FIV207" s="25"/>
      <c r="FIW207" s="25"/>
      <c r="FIX207" s="25"/>
      <c r="FIY207" s="25"/>
      <c r="FIZ207" s="25"/>
      <c r="FJA207" s="25"/>
      <c r="FJB207" s="25"/>
      <c r="FJC207" s="25"/>
      <c r="FJD207" s="25"/>
      <c r="FJE207" s="25"/>
      <c r="FJF207" s="25"/>
      <c r="FJG207" s="25"/>
      <c r="FJH207" s="25"/>
      <c r="FJI207" s="25"/>
      <c r="FJJ207" s="25"/>
      <c r="FJK207" s="25"/>
      <c r="FJL207" s="25"/>
      <c r="FJM207" s="25"/>
      <c r="FJN207" s="25"/>
      <c r="FJO207" s="25"/>
      <c r="FJP207" s="25"/>
      <c r="FJQ207" s="25"/>
      <c r="FJR207" s="25"/>
      <c r="FJS207" s="25"/>
      <c r="FJT207" s="25"/>
      <c r="FJU207" s="25"/>
      <c r="FJV207" s="25"/>
      <c r="FJW207" s="25"/>
      <c r="FJX207" s="25"/>
      <c r="FJY207" s="25"/>
      <c r="FJZ207" s="25"/>
      <c r="FKA207" s="25"/>
      <c r="FKB207" s="25"/>
      <c r="FKC207" s="25"/>
      <c r="FKD207" s="25"/>
      <c r="FKE207" s="25"/>
      <c r="FKF207" s="25"/>
      <c r="FKG207" s="25"/>
      <c r="FKH207" s="25"/>
      <c r="FKI207" s="25"/>
      <c r="FKJ207" s="25"/>
      <c r="FKK207" s="25"/>
      <c r="FKL207" s="25"/>
      <c r="FKM207" s="25"/>
      <c r="FKN207" s="25"/>
      <c r="FKO207" s="25"/>
      <c r="FKP207" s="25"/>
      <c r="FKQ207" s="25"/>
      <c r="FKR207" s="25"/>
      <c r="FKS207" s="25"/>
      <c r="FKT207" s="25"/>
      <c r="FKU207" s="25"/>
      <c r="FKV207" s="25"/>
      <c r="FKW207" s="25"/>
      <c r="FKX207" s="25"/>
      <c r="FKY207" s="25"/>
      <c r="FKZ207" s="25"/>
      <c r="FLA207" s="25"/>
      <c r="FLB207" s="25"/>
      <c r="FLC207" s="25"/>
      <c r="FLD207" s="25"/>
      <c r="FLE207" s="25"/>
      <c r="FLF207" s="25"/>
      <c r="FLG207" s="25"/>
      <c r="FLH207" s="25"/>
      <c r="FLI207" s="25"/>
      <c r="FLJ207" s="25"/>
      <c r="FLK207" s="25"/>
      <c r="FLL207" s="25"/>
      <c r="FLM207" s="25"/>
      <c r="FLN207" s="25"/>
      <c r="FLO207" s="25"/>
      <c r="FLP207" s="25"/>
      <c r="FLQ207" s="25"/>
      <c r="FLR207" s="25"/>
      <c r="FLS207" s="25"/>
      <c r="FLT207" s="25"/>
      <c r="FLU207" s="25"/>
      <c r="FLV207" s="25"/>
      <c r="FLW207" s="25"/>
      <c r="FLX207" s="25"/>
      <c r="FLY207" s="25"/>
      <c r="FLZ207" s="25"/>
      <c r="FMA207" s="25"/>
      <c r="FMB207" s="25"/>
      <c r="FMC207" s="25"/>
      <c r="FMD207" s="25"/>
      <c r="FME207" s="25"/>
      <c r="FMF207" s="25"/>
      <c r="FMG207" s="25"/>
      <c r="FMH207" s="25"/>
      <c r="FMI207" s="25"/>
      <c r="FMJ207" s="25"/>
      <c r="FMK207" s="25"/>
      <c r="FML207" s="25"/>
      <c r="FMM207" s="25"/>
      <c r="FMN207" s="25"/>
      <c r="FMO207" s="25"/>
      <c r="FMP207" s="25"/>
      <c r="FMQ207" s="25"/>
      <c r="FMR207" s="25"/>
      <c r="FMS207" s="25"/>
      <c r="FMT207" s="25"/>
      <c r="FMU207" s="25"/>
      <c r="FMV207" s="25"/>
      <c r="FMW207" s="25"/>
      <c r="FMX207" s="25"/>
      <c r="FMY207" s="25"/>
      <c r="FMZ207" s="25"/>
      <c r="FNA207" s="25"/>
      <c r="FNB207" s="25"/>
      <c r="FNC207" s="25"/>
      <c r="FND207" s="25"/>
      <c r="FNE207" s="25"/>
      <c r="FNF207" s="25"/>
      <c r="FNG207" s="25"/>
      <c r="FNH207" s="25"/>
      <c r="FNI207" s="25"/>
      <c r="FNJ207" s="25"/>
      <c r="FNK207" s="25"/>
      <c r="FNL207" s="25"/>
      <c r="FNM207" s="25"/>
      <c r="FNN207" s="25"/>
      <c r="FNO207" s="25"/>
      <c r="FNP207" s="25"/>
      <c r="FNQ207" s="25"/>
      <c r="FNR207" s="25"/>
      <c r="FNS207" s="25"/>
      <c r="FNT207" s="25"/>
      <c r="FNU207" s="25"/>
      <c r="FNV207" s="25"/>
      <c r="FNW207" s="25"/>
      <c r="FNX207" s="25"/>
      <c r="FNY207" s="25"/>
      <c r="FNZ207" s="25"/>
      <c r="FOA207" s="25"/>
      <c r="FOB207" s="25"/>
      <c r="FOC207" s="25"/>
      <c r="FOD207" s="25"/>
      <c r="FOE207" s="25"/>
      <c r="FOF207" s="25"/>
      <c r="FOG207" s="25"/>
      <c r="FOH207" s="25"/>
      <c r="FOI207" s="25"/>
      <c r="FOJ207" s="25"/>
      <c r="FOK207" s="25"/>
      <c r="FOL207" s="25"/>
      <c r="FOM207" s="25"/>
      <c r="FON207" s="25"/>
      <c r="FOO207" s="25"/>
      <c r="FOP207" s="25"/>
      <c r="FOQ207" s="25"/>
      <c r="FOR207" s="25"/>
      <c r="FOS207" s="25"/>
      <c r="FOT207" s="25"/>
      <c r="FOU207" s="25"/>
      <c r="FOV207" s="25"/>
      <c r="FOW207" s="25"/>
      <c r="FOX207" s="25"/>
      <c r="FOY207" s="25"/>
      <c r="FOZ207" s="25"/>
      <c r="FPA207" s="25"/>
      <c r="FPB207" s="25"/>
      <c r="FPC207" s="25"/>
      <c r="FPD207" s="25"/>
      <c r="FPE207" s="25"/>
      <c r="FPF207" s="25"/>
      <c r="FPG207" s="25"/>
      <c r="FPH207" s="25"/>
      <c r="FPI207" s="25"/>
      <c r="FPJ207" s="25"/>
      <c r="FPK207" s="25"/>
      <c r="FPL207" s="25"/>
      <c r="FPM207" s="25"/>
      <c r="FPN207" s="25"/>
      <c r="FPO207" s="25"/>
      <c r="FPP207" s="25"/>
      <c r="FPQ207" s="25"/>
      <c r="FPR207" s="25"/>
      <c r="FPS207" s="25"/>
      <c r="FPT207" s="25"/>
      <c r="FPU207" s="25"/>
      <c r="FPV207" s="25"/>
      <c r="FPW207" s="25"/>
      <c r="FPX207" s="25"/>
      <c r="FPY207" s="25"/>
      <c r="FPZ207" s="25"/>
      <c r="FQA207" s="25"/>
      <c r="FQB207" s="25"/>
      <c r="FQC207" s="25"/>
      <c r="FQD207" s="25"/>
      <c r="FQE207" s="25"/>
      <c r="FQF207" s="25"/>
      <c r="FQG207" s="25"/>
      <c r="FQH207" s="25"/>
      <c r="FQI207" s="25"/>
      <c r="FQJ207" s="25"/>
      <c r="FQK207" s="25"/>
      <c r="FQL207" s="25"/>
      <c r="FQM207" s="25"/>
      <c r="FQN207" s="25"/>
      <c r="FQO207" s="25"/>
      <c r="FQP207" s="25"/>
      <c r="FQQ207" s="25"/>
      <c r="FQR207" s="25"/>
      <c r="FQS207" s="25"/>
      <c r="FQT207" s="25"/>
      <c r="FQU207" s="25"/>
      <c r="FQV207" s="25"/>
      <c r="FQW207" s="25"/>
      <c r="FQX207" s="25"/>
      <c r="FQY207" s="25"/>
      <c r="FQZ207" s="25"/>
      <c r="FRA207" s="25"/>
      <c r="FRB207" s="25"/>
      <c r="FRC207" s="25"/>
      <c r="FRD207" s="25"/>
      <c r="FRE207" s="25"/>
      <c r="FRF207" s="25"/>
      <c r="FRG207" s="25"/>
      <c r="FRH207" s="25"/>
      <c r="FRI207" s="25"/>
      <c r="FRJ207" s="25"/>
      <c r="FRK207" s="25"/>
      <c r="FRL207" s="25"/>
      <c r="FRM207" s="25"/>
      <c r="FRN207" s="25"/>
      <c r="FRO207" s="25"/>
      <c r="FRP207" s="25"/>
      <c r="FRQ207" s="25"/>
      <c r="FRR207" s="25"/>
      <c r="FRS207" s="25"/>
      <c r="FRT207" s="25"/>
      <c r="FRU207" s="25"/>
      <c r="FRV207" s="25"/>
      <c r="FRW207" s="25"/>
      <c r="FRX207" s="25"/>
      <c r="FRY207" s="25"/>
      <c r="FRZ207" s="25"/>
      <c r="FSA207" s="25"/>
      <c r="FSB207" s="25"/>
      <c r="FSC207" s="25"/>
      <c r="FSD207" s="25"/>
      <c r="FSE207" s="25"/>
      <c r="FSF207" s="25"/>
      <c r="FSG207" s="25"/>
      <c r="FSH207" s="25"/>
      <c r="FSI207" s="25"/>
      <c r="FSJ207" s="25"/>
      <c r="FSK207" s="25"/>
      <c r="FSL207" s="25"/>
      <c r="FSM207" s="25"/>
      <c r="FSN207" s="25"/>
      <c r="FSO207" s="25"/>
      <c r="FSP207" s="25"/>
      <c r="FSQ207" s="25"/>
      <c r="FSR207" s="25"/>
      <c r="FSS207" s="25"/>
      <c r="FST207" s="25"/>
      <c r="FSU207" s="25"/>
      <c r="FSV207" s="25"/>
      <c r="FSW207" s="25"/>
      <c r="FSX207" s="25"/>
      <c r="FSY207" s="25"/>
      <c r="FSZ207" s="25"/>
      <c r="FTA207" s="25"/>
      <c r="FTB207" s="25"/>
      <c r="FTC207" s="25"/>
      <c r="FTD207" s="25"/>
      <c r="FTE207" s="25"/>
      <c r="FTF207" s="25"/>
      <c r="FTG207" s="25"/>
      <c r="FTH207" s="25"/>
      <c r="FTI207" s="25"/>
      <c r="FTJ207" s="25"/>
      <c r="FTK207" s="25"/>
      <c r="FTL207" s="25"/>
      <c r="FTM207" s="25"/>
      <c r="FTN207" s="25"/>
      <c r="FTO207" s="25"/>
      <c r="FTP207" s="25"/>
      <c r="FTQ207" s="25"/>
      <c r="FTR207" s="25"/>
      <c r="FTS207" s="25"/>
      <c r="FTT207" s="25"/>
      <c r="FTU207" s="25"/>
      <c r="FTV207" s="25"/>
      <c r="FTW207" s="25"/>
      <c r="FTX207" s="25"/>
      <c r="FTY207" s="25"/>
      <c r="FTZ207" s="25"/>
      <c r="FUA207" s="25"/>
      <c r="FUB207" s="25"/>
      <c r="FUC207" s="25"/>
      <c r="FUD207" s="25"/>
      <c r="FUE207" s="25"/>
      <c r="FUF207" s="25"/>
      <c r="FUG207" s="25"/>
      <c r="FUH207" s="25"/>
      <c r="FUI207" s="25"/>
      <c r="FUJ207" s="25"/>
      <c r="FUK207" s="25"/>
      <c r="FUL207" s="25"/>
      <c r="FUM207" s="25"/>
      <c r="FUN207" s="25"/>
      <c r="FUO207" s="25"/>
      <c r="FUP207" s="25"/>
      <c r="FUQ207" s="25"/>
      <c r="FUR207" s="25"/>
      <c r="FUS207" s="25"/>
      <c r="FUT207" s="25"/>
      <c r="FUU207" s="25"/>
      <c r="FUV207" s="25"/>
      <c r="FUW207" s="25"/>
      <c r="FUX207" s="25"/>
      <c r="FUY207" s="25"/>
      <c r="FUZ207" s="25"/>
      <c r="FVA207" s="25"/>
      <c r="FVB207" s="25"/>
      <c r="FVC207" s="25"/>
      <c r="FVD207" s="25"/>
      <c r="FVE207" s="25"/>
      <c r="FVF207" s="25"/>
      <c r="FVG207" s="25"/>
      <c r="FVH207" s="25"/>
      <c r="FVI207" s="25"/>
      <c r="FVJ207" s="25"/>
      <c r="FVK207" s="25"/>
      <c r="FVL207" s="25"/>
      <c r="FVM207" s="25"/>
      <c r="FVN207" s="25"/>
      <c r="FVO207" s="25"/>
      <c r="FVP207" s="25"/>
      <c r="FVQ207" s="25"/>
      <c r="FVR207" s="25"/>
      <c r="FVS207" s="25"/>
      <c r="FVT207" s="25"/>
      <c r="FVU207" s="25"/>
      <c r="FVV207" s="25"/>
      <c r="FVW207" s="25"/>
      <c r="FVX207" s="25"/>
      <c r="FVY207" s="25"/>
      <c r="FVZ207" s="25"/>
      <c r="FWA207" s="25"/>
      <c r="FWB207" s="25"/>
      <c r="FWC207" s="25"/>
      <c r="FWD207" s="25"/>
      <c r="FWE207" s="25"/>
      <c r="FWF207" s="25"/>
      <c r="FWG207" s="25"/>
      <c r="FWH207" s="25"/>
      <c r="FWI207" s="25"/>
      <c r="FWJ207" s="25"/>
      <c r="FWK207" s="25"/>
      <c r="FWL207" s="25"/>
      <c r="FWM207" s="25"/>
      <c r="FWN207" s="25"/>
      <c r="FWO207" s="25"/>
      <c r="FWP207" s="25"/>
      <c r="FWQ207" s="25"/>
      <c r="FWR207" s="25"/>
      <c r="FWS207" s="25"/>
      <c r="FWT207" s="25"/>
      <c r="FWU207" s="25"/>
      <c r="FWV207" s="25"/>
      <c r="FWW207" s="25"/>
      <c r="FWX207" s="25"/>
      <c r="FWY207" s="25"/>
      <c r="FWZ207" s="25"/>
      <c r="FXA207" s="25"/>
      <c r="FXB207" s="25"/>
      <c r="FXC207" s="25"/>
      <c r="FXD207" s="25"/>
      <c r="FXE207" s="25"/>
      <c r="FXF207" s="25"/>
      <c r="FXG207" s="25"/>
      <c r="FXH207" s="25"/>
      <c r="FXI207" s="25"/>
      <c r="FXJ207" s="25"/>
      <c r="FXK207" s="25"/>
      <c r="FXL207" s="25"/>
      <c r="FXM207" s="25"/>
      <c r="FXN207" s="25"/>
      <c r="FXO207" s="25"/>
      <c r="FXP207" s="25"/>
      <c r="FXQ207" s="25"/>
      <c r="FXR207" s="25"/>
      <c r="FXS207" s="25"/>
      <c r="FXT207" s="25"/>
      <c r="FXU207" s="25"/>
      <c r="FXV207" s="25"/>
      <c r="FXW207" s="25"/>
      <c r="FXX207" s="25"/>
      <c r="FXY207" s="25"/>
      <c r="FXZ207" s="25"/>
      <c r="FYA207" s="25"/>
      <c r="FYB207" s="25"/>
      <c r="FYC207" s="25"/>
      <c r="FYD207" s="25"/>
      <c r="FYE207" s="25"/>
      <c r="FYF207" s="25"/>
      <c r="FYG207" s="25"/>
      <c r="FYH207" s="25"/>
      <c r="FYI207" s="25"/>
      <c r="FYJ207" s="25"/>
      <c r="FYK207" s="25"/>
      <c r="FYL207" s="25"/>
      <c r="FYM207" s="25"/>
      <c r="FYN207" s="25"/>
      <c r="FYO207" s="25"/>
      <c r="FYP207" s="25"/>
      <c r="FYQ207" s="25"/>
      <c r="FYR207" s="25"/>
      <c r="FYS207" s="25"/>
      <c r="FYT207" s="25"/>
      <c r="FYU207" s="25"/>
      <c r="FYV207" s="25"/>
      <c r="FYW207" s="25"/>
      <c r="FYX207" s="25"/>
      <c r="FYY207" s="25"/>
      <c r="FYZ207" s="25"/>
      <c r="FZA207" s="25"/>
      <c r="FZB207" s="25"/>
      <c r="FZC207" s="25"/>
      <c r="FZD207" s="25"/>
      <c r="FZE207" s="25"/>
      <c r="FZF207" s="25"/>
      <c r="FZG207" s="25"/>
      <c r="FZH207" s="25"/>
      <c r="FZI207" s="25"/>
      <c r="FZJ207" s="25"/>
      <c r="FZK207" s="25"/>
      <c r="FZL207" s="25"/>
      <c r="FZM207" s="25"/>
      <c r="FZN207" s="25"/>
      <c r="FZO207" s="25"/>
      <c r="FZP207" s="25"/>
      <c r="FZQ207" s="25"/>
      <c r="FZR207" s="25"/>
      <c r="FZS207" s="25"/>
      <c r="FZT207" s="25"/>
      <c r="FZU207" s="25"/>
      <c r="FZV207" s="25"/>
      <c r="FZW207" s="25"/>
      <c r="FZX207" s="25"/>
      <c r="FZY207" s="25"/>
      <c r="FZZ207" s="25"/>
      <c r="GAA207" s="25"/>
      <c r="GAB207" s="25"/>
      <c r="GAC207" s="25"/>
      <c r="GAD207" s="25"/>
      <c r="GAE207" s="25"/>
      <c r="GAF207" s="25"/>
      <c r="GAG207" s="25"/>
      <c r="GAH207" s="25"/>
      <c r="GAI207" s="25"/>
      <c r="GAJ207" s="25"/>
      <c r="GAK207" s="25"/>
      <c r="GAL207" s="25"/>
      <c r="GAM207" s="25"/>
      <c r="GAN207" s="25"/>
      <c r="GAO207" s="25"/>
      <c r="GAP207" s="25"/>
      <c r="GAQ207" s="25"/>
      <c r="GAR207" s="25"/>
      <c r="GAS207" s="25"/>
      <c r="GAT207" s="25"/>
      <c r="GAU207" s="25"/>
      <c r="GAV207" s="25"/>
      <c r="GAW207" s="25"/>
      <c r="GAX207" s="25"/>
      <c r="GAY207" s="25"/>
      <c r="GAZ207" s="25"/>
      <c r="GBA207" s="25"/>
      <c r="GBB207" s="25"/>
      <c r="GBC207" s="25"/>
      <c r="GBD207" s="25"/>
      <c r="GBE207" s="25"/>
      <c r="GBF207" s="25"/>
      <c r="GBG207" s="25"/>
      <c r="GBH207" s="25"/>
      <c r="GBI207" s="25"/>
      <c r="GBJ207" s="25"/>
      <c r="GBK207" s="25"/>
      <c r="GBL207" s="25"/>
      <c r="GBM207" s="25"/>
      <c r="GBN207" s="25"/>
      <c r="GBO207" s="25"/>
      <c r="GBP207" s="25"/>
      <c r="GBQ207" s="25"/>
      <c r="GBR207" s="25"/>
      <c r="GBS207" s="25"/>
      <c r="GBT207" s="25"/>
      <c r="GBU207" s="25"/>
      <c r="GBV207" s="25"/>
      <c r="GBW207" s="25"/>
      <c r="GBX207" s="25"/>
      <c r="GBY207" s="25"/>
      <c r="GBZ207" s="25"/>
      <c r="GCA207" s="25"/>
      <c r="GCB207" s="25"/>
      <c r="GCC207" s="25"/>
      <c r="GCD207" s="25"/>
      <c r="GCE207" s="25"/>
      <c r="GCF207" s="25"/>
      <c r="GCG207" s="25"/>
      <c r="GCH207" s="25"/>
      <c r="GCI207" s="25"/>
      <c r="GCJ207" s="25"/>
      <c r="GCK207" s="25"/>
      <c r="GCL207" s="25"/>
      <c r="GCM207" s="25"/>
      <c r="GCN207" s="25"/>
      <c r="GCO207" s="25"/>
      <c r="GCP207" s="25"/>
      <c r="GCQ207" s="25"/>
      <c r="GCR207" s="25"/>
      <c r="GCS207" s="25"/>
      <c r="GCT207" s="25"/>
      <c r="GCU207" s="25"/>
      <c r="GCV207" s="25"/>
      <c r="GCW207" s="25"/>
      <c r="GCX207" s="25"/>
      <c r="GCY207" s="25"/>
      <c r="GCZ207" s="25"/>
      <c r="GDA207" s="25"/>
      <c r="GDB207" s="25"/>
      <c r="GDC207" s="25"/>
      <c r="GDD207" s="25"/>
      <c r="GDE207" s="25"/>
      <c r="GDF207" s="25"/>
      <c r="GDG207" s="25"/>
      <c r="GDH207" s="25"/>
      <c r="GDI207" s="25"/>
      <c r="GDJ207" s="25"/>
      <c r="GDK207" s="25"/>
      <c r="GDL207" s="25"/>
      <c r="GDM207" s="25"/>
      <c r="GDN207" s="25"/>
      <c r="GDO207" s="25"/>
      <c r="GDP207" s="25"/>
      <c r="GDQ207" s="25"/>
      <c r="GDR207" s="25"/>
      <c r="GDS207" s="25"/>
      <c r="GDT207" s="25"/>
      <c r="GDU207" s="25"/>
      <c r="GDV207" s="25"/>
      <c r="GDW207" s="25"/>
      <c r="GDX207" s="25"/>
      <c r="GDY207" s="25"/>
      <c r="GDZ207" s="25"/>
      <c r="GEA207" s="25"/>
      <c r="GEB207" s="25"/>
      <c r="GEC207" s="25"/>
      <c r="GED207" s="25"/>
      <c r="GEE207" s="25"/>
      <c r="GEF207" s="25"/>
      <c r="GEG207" s="25"/>
      <c r="GEH207" s="25"/>
      <c r="GEI207" s="25"/>
      <c r="GEJ207" s="25"/>
      <c r="GEK207" s="25"/>
      <c r="GEL207" s="25"/>
      <c r="GEM207" s="25"/>
      <c r="GEN207" s="25"/>
      <c r="GEO207" s="25"/>
      <c r="GEP207" s="25"/>
      <c r="GEQ207" s="25"/>
      <c r="GER207" s="25"/>
      <c r="GES207" s="25"/>
      <c r="GET207" s="25"/>
      <c r="GEU207" s="25"/>
      <c r="GEV207" s="25"/>
      <c r="GEW207" s="25"/>
      <c r="GEX207" s="25"/>
      <c r="GEY207" s="25"/>
      <c r="GEZ207" s="25"/>
      <c r="GFA207" s="25"/>
      <c r="GFB207" s="25"/>
      <c r="GFC207" s="25"/>
      <c r="GFD207" s="25"/>
      <c r="GFE207" s="25"/>
      <c r="GFF207" s="25"/>
      <c r="GFG207" s="25"/>
      <c r="GFH207" s="25"/>
      <c r="GFI207" s="25"/>
      <c r="GFJ207" s="25"/>
      <c r="GFK207" s="25"/>
      <c r="GFL207" s="25"/>
      <c r="GFM207" s="25"/>
      <c r="GFN207" s="25"/>
      <c r="GFO207" s="25"/>
      <c r="GFP207" s="25"/>
      <c r="GFQ207" s="25"/>
      <c r="GFR207" s="25"/>
      <c r="GFS207" s="25"/>
      <c r="GFT207" s="25"/>
      <c r="GFU207" s="25"/>
      <c r="GFV207" s="25"/>
      <c r="GFW207" s="25"/>
      <c r="GFX207" s="25"/>
      <c r="GFY207" s="25"/>
      <c r="GFZ207" s="25"/>
      <c r="GGA207" s="25"/>
      <c r="GGB207" s="25"/>
      <c r="GGC207" s="25"/>
      <c r="GGD207" s="25"/>
      <c r="GGE207" s="25"/>
      <c r="GGF207" s="25"/>
      <c r="GGG207" s="25"/>
      <c r="GGH207" s="25"/>
      <c r="GGI207" s="25"/>
      <c r="GGJ207" s="25"/>
      <c r="GGK207" s="25"/>
      <c r="GGL207" s="25"/>
      <c r="GGM207" s="25"/>
      <c r="GGN207" s="25"/>
      <c r="GGO207" s="25"/>
      <c r="GGP207" s="25"/>
      <c r="GGQ207" s="25"/>
      <c r="GGR207" s="25"/>
      <c r="GGS207" s="25"/>
      <c r="GGT207" s="25"/>
      <c r="GGU207" s="25"/>
      <c r="GGV207" s="25"/>
      <c r="GGW207" s="25"/>
      <c r="GGX207" s="25"/>
      <c r="GGY207" s="25"/>
      <c r="GGZ207" s="25"/>
      <c r="GHA207" s="25"/>
      <c r="GHB207" s="25"/>
      <c r="GHC207" s="25"/>
      <c r="GHD207" s="25"/>
      <c r="GHE207" s="25"/>
      <c r="GHF207" s="25"/>
      <c r="GHG207" s="25"/>
      <c r="GHH207" s="25"/>
      <c r="GHI207" s="25"/>
      <c r="GHJ207" s="25"/>
      <c r="GHK207" s="25"/>
      <c r="GHL207" s="25"/>
      <c r="GHM207" s="25"/>
      <c r="GHN207" s="25"/>
      <c r="GHO207" s="25"/>
      <c r="GHP207" s="25"/>
      <c r="GHQ207" s="25"/>
      <c r="GHR207" s="25"/>
      <c r="GHS207" s="25"/>
      <c r="GHT207" s="25"/>
      <c r="GHU207" s="25"/>
      <c r="GHV207" s="25"/>
      <c r="GHW207" s="25"/>
      <c r="GHX207" s="25"/>
      <c r="GHY207" s="25"/>
      <c r="GHZ207" s="25"/>
      <c r="GIA207" s="25"/>
      <c r="GIB207" s="25"/>
      <c r="GIC207" s="25"/>
      <c r="GID207" s="25"/>
      <c r="GIE207" s="25"/>
      <c r="GIF207" s="25"/>
      <c r="GIG207" s="25"/>
      <c r="GIH207" s="25"/>
      <c r="GII207" s="25"/>
      <c r="GIJ207" s="25"/>
      <c r="GIK207" s="25"/>
      <c r="GIL207" s="25"/>
      <c r="GIM207" s="25"/>
      <c r="GIN207" s="25"/>
      <c r="GIO207" s="25"/>
      <c r="GIP207" s="25"/>
      <c r="GIQ207" s="25"/>
      <c r="GIR207" s="25"/>
      <c r="GIS207" s="25"/>
      <c r="GIT207" s="25"/>
      <c r="GIU207" s="25"/>
      <c r="GIV207" s="25"/>
      <c r="GIW207" s="25"/>
      <c r="GIX207" s="25"/>
      <c r="GIY207" s="25"/>
      <c r="GIZ207" s="25"/>
      <c r="GJA207" s="25"/>
      <c r="GJB207" s="25"/>
      <c r="GJC207" s="25"/>
      <c r="GJD207" s="25"/>
      <c r="GJE207" s="25"/>
      <c r="GJF207" s="25"/>
      <c r="GJG207" s="25"/>
      <c r="GJH207" s="25"/>
      <c r="GJI207" s="25"/>
      <c r="GJJ207" s="25"/>
      <c r="GJK207" s="25"/>
      <c r="GJL207" s="25"/>
      <c r="GJM207" s="25"/>
      <c r="GJN207" s="25"/>
      <c r="GJO207" s="25"/>
      <c r="GJP207" s="25"/>
      <c r="GJQ207" s="25"/>
      <c r="GJR207" s="25"/>
      <c r="GJS207" s="25"/>
      <c r="GJT207" s="25"/>
      <c r="GJU207" s="25"/>
      <c r="GJV207" s="25"/>
      <c r="GJW207" s="25"/>
      <c r="GJX207" s="25"/>
      <c r="GJY207" s="25"/>
      <c r="GJZ207" s="25"/>
      <c r="GKA207" s="25"/>
      <c r="GKB207" s="25"/>
      <c r="GKC207" s="25"/>
      <c r="GKD207" s="25"/>
      <c r="GKE207" s="25"/>
      <c r="GKF207" s="25"/>
      <c r="GKG207" s="25"/>
      <c r="GKH207" s="25"/>
      <c r="GKI207" s="25"/>
      <c r="GKJ207" s="25"/>
      <c r="GKK207" s="25"/>
      <c r="GKL207" s="25"/>
      <c r="GKM207" s="25"/>
      <c r="GKN207" s="25"/>
      <c r="GKO207" s="25"/>
      <c r="GKP207" s="25"/>
      <c r="GKQ207" s="25"/>
      <c r="GKR207" s="25"/>
      <c r="GKS207" s="25"/>
      <c r="GKT207" s="25"/>
      <c r="GKU207" s="25"/>
      <c r="GKV207" s="25"/>
      <c r="GKW207" s="25"/>
      <c r="GKX207" s="25"/>
      <c r="GKY207" s="25"/>
      <c r="GKZ207" s="25"/>
      <c r="GLA207" s="25"/>
      <c r="GLB207" s="25"/>
      <c r="GLC207" s="25"/>
      <c r="GLD207" s="25"/>
      <c r="GLE207" s="25"/>
      <c r="GLF207" s="25"/>
      <c r="GLG207" s="25"/>
      <c r="GLH207" s="25"/>
      <c r="GLI207" s="25"/>
      <c r="GLJ207" s="25"/>
      <c r="GLK207" s="25"/>
      <c r="GLL207" s="25"/>
      <c r="GLM207" s="25"/>
      <c r="GLN207" s="25"/>
      <c r="GLO207" s="25"/>
      <c r="GLP207" s="25"/>
      <c r="GLQ207" s="25"/>
      <c r="GLR207" s="25"/>
      <c r="GLS207" s="25"/>
      <c r="GLT207" s="25"/>
      <c r="GLU207" s="25"/>
      <c r="GLV207" s="25"/>
      <c r="GLW207" s="25"/>
      <c r="GLX207" s="25"/>
      <c r="GLY207" s="25"/>
      <c r="GLZ207" s="25"/>
      <c r="GMA207" s="25"/>
      <c r="GMB207" s="25"/>
      <c r="GMC207" s="25"/>
      <c r="GMD207" s="25"/>
      <c r="GME207" s="25"/>
      <c r="GMF207" s="25"/>
      <c r="GMG207" s="25"/>
      <c r="GMH207" s="25"/>
      <c r="GMI207" s="25"/>
      <c r="GMJ207" s="25"/>
      <c r="GMK207" s="25"/>
      <c r="GML207" s="25"/>
      <c r="GMM207" s="25"/>
      <c r="GMN207" s="25"/>
      <c r="GMO207" s="25"/>
      <c r="GMP207" s="25"/>
      <c r="GMQ207" s="25"/>
      <c r="GMR207" s="25"/>
      <c r="GMS207" s="25"/>
      <c r="GMT207" s="25"/>
      <c r="GMU207" s="25"/>
      <c r="GMV207" s="25"/>
      <c r="GMW207" s="25"/>
      <c r="GMX207" s="25"/>
      <c r="GMY207" s="25"/>
      <c r="GMZ207" s="25"/>
      <c r="GNA207" s="25"/>
      <c r="GNB207" s="25"/>
      <c r="GNC207" s="25"/>
      <c r="GND207" s="25"/>
      <c r="GNE207" s="25"/>
      <c r="GNF207" s="25"/>
      <c r="GNG207" s="25"/>
      <c r="GNH207" s="25"/>
      <c r="GNI207" s="25"/>
      <c r="GNJ207" s="25"/>
      <c r="GNK207" s="25"/>
      <c r="GNL207" s="25"/>
      <c r="GNM207" s="25"/>
      <c r="GNN207" s="25"/>
      <c r="GNO207" s="25"/>
      <c r="GNP207" s="25"/>
      <c r="GNQ207" s="25"/>
      <c r="GNR207" s="25"/>
      <c r="GNS207" s="25"/>
      <c r="GNT207" s="25"/>
      <c r="GNU207" s="25"/>
      <c r="GNV207" s="25"/>
      <c r="GNW207" s="25"/>
      <c r="GNX207" s="25"/>
      <c r="GNY207" s="25"/>
      <c r="GNZ207" s="25"/>
      <c r="GOA207" s="25"/>
      <c r="GOB207" s="25"/>
      <c r="GOC207" s="25"/>
      <c r="GOD207" s="25"/>
      <c r="GOE207" s="25"/>
      <c r="GOF207" s="25"/>
      <c r="GOG207" s="25"/>
      <c r="GOH207" s="25"/>
      <c r="GOI207" s="25"/>
      <c r="GOJ207" s="25"/>
      <c r="GOK207" s="25"/>
      <c r="GOL207" s="25"/>
      <c r="GOM207" s="25"/>
      <c r="GON207" s="25"/>
      <c r="GOO207" s="25"/>
      <c r="GOP207" s="25"/>
      <c r="GOQ207" s="25"/>
      <c r="GOR207" s="25"/>
      <c r="GOS207" s="25"/>
      <c r="GOT207" s="25"/>
      <c r="GOU207" s="25"/>
      <c r="GOV207" s="25"/>
      <c r="GOW207" s="25"/>
      <c r="GOX207" s="25"/>
      <c r="GOY207" s="25"/>
      <c r="GOZ207" s="25"/>
      <c r="GPA207" s="25"/>
      <c r="GPB207" s="25"/>
      <c r="GPC207" s="25"/>
      <c r="GPD207" s="25"/>
      <c r="GPE207" s="25"/>
      <c r="GPF207" s="25"/>
      <c r="GPG207" s="25"/>
      <c r="GPH207" s="25"/>
      <c r="GPI207" s="25"/>
      <c r="GPJ207" s="25"/>
      <c r="GPK207" s="25"/>
      <c r="GPL207" s="25"/>
      <c r="GPM207" s="25"/>
      <c r="GPN207" s="25"/>
      <c r="GPO207" s="25"/>
      <c r="GPP207" s="25"/>
      <c r="GPQ207" s="25"/>
      <c r="GPR207" s="25"/>
      <c r="GPS207" s="25"/>
      <c r="GPT207" s="25"/>
      <c r="GPU207" s="25"/>
      <c r="GPV207" s="25"/>
      <c r="GPW207" s="25"/>
      <c r="GPX207" s="25"/>
      <c r="GPY207" s="25"/>
      <c r="GPZ207" s="25"/>
      <c r="GQA207" s="25"/>
      <c r="GQB207" s="25"/>
      <c r="GQC207" s="25"/>
      <c r="GQD207" s="25"/>
      <c r="GQE207" s="25"/>
      <c r="GQF207" s="25"/>
      <c r="GQG207" s="25"/>
      <c r="GQH207" s="25"/>
      <c r="GQI207" s="25"/>
      <c r="GQJ207" s="25"/>
      <c r="GQK207" s="25"/>
      <c r="GQL207" s="25"/>
      <c r="GQM207" s="25"/>
      <c r="GQN207" s="25"/>
      <c r="GQO207" s="25"/>
      <c r="GQP207" s="25"/>
      <c r="GQQ207" s="25"/>
      <c r="GQR207" s="25"/>
      <c r="GQS207" s="25"/>
      <c r="GQT207" s="25"/>
      <c r="GQU207" s="25"/>
      <c r="GQV207" s="25"/>
      <c r="GQW207" s="25"/>
      <c r="GQX207" s="25"/>
      <c r="GQY207" s="25"/>
      <c r="GQZ207" s="25"/>
      <c r="GRA207" s="25"/>
      <c r="GRB207" s="25"/>
      <c r="GRC207" s="25"/>
      <c r="GRD207" s="25"/>
      <c r="GRE207" s="25"/>
      <c r="GRF207" s="25"/>
      <c r="GRG207" s="25"/>
      <c r="GRH207" s="25"/>
      <c r="GRI207" s="25"/>
      <c r="GRJ207" s="25"/>
      <c r="GRK207" s="25"/>
      <c r="GRL207" s="25"/>
      <c r="GRM207" s="25"/>
      <c r="GRN207" s="25"/>
      <c r="GRO207" s="25"/>
      <c r="GRP207" s="25"/>
      <c r="GRQ207" s="25"/>
      <c r="GRR207" s="25"/>
      <c r="GRS207" s="25"/>
      <c r="GRT207" s="25"/>
      <c r="GRU207" s="25"/>
      <c r="GRV207" s="25"/>
      <c r="GRW207" s="25"/>
      <c r="GRX207" s="25"/>
      <c r="GRY207" s="25"/>
      <c r="GRZ207" s="25"/>
      <c r="GSA207" s="25"/>
      <c r="GSB207" s="25"/>
      <c r="GSC207" s="25"/>
      <c r="GSD207" s="25"/>
      <c r="GSE207" s="25"/>
      <c r="GSF207" s="25"/>
      <c r="GSG207" s="25"/>
      <c r="GSH207" s="25"/>
      <c r="GSI207" s="25"/>
      <c r="GSJ207" s="25"/>
      <c r="GSK207" s="25"/>
      <c r="GSL207" s="25"/>
      <c r="GSM207" s="25"/>
      <c r="GSN207" s="25"/>
      <c r="GSO207" s="25"/>
      <c r="GSP207" s="25"/>
      <c r="GSQ207" s="25"/>
      <c r="GSR207" s="25"/>
      <c r="GSS207" s="25"/>
      <c r="GST207" s="25"/>
      <c r="GSU207" s="25"/>
      <c r="GSV207" s="25"/>
      <c r="GSW207" s="25"/>
      <c r="GSX207" s="25"/>
      <c r="GSY207" s="25"/>
      <c r="GSZ207" s="25"/>
      <c r="GTA207" s="25"/>
      <c r="GTB207" s="25"/>
      <c r="GTC207" s="25"/>
      <c r="GTD207" s="25"/>
      <c r="GTE207" s="25"/>
      <c r="GTF207" s="25"/>
      <c r="GTG207" s="25"/>
      <c r="GTH207" s="25"/>
      <c r="GTI207" s="25"/>
      <c r="GTJ207" s="25"/>
      <c r="GTK207" s="25"/>
      <c r="GTL207" s="25"/>
      <c r="GTM207" s="25"/>
      <c r="GTN207" s="25"/>
      <c r="GTO207" s="25"/>
      <c r="GTP207" s="25"/>
      <c r="GTQ207" s="25"/>
      <c r="GTR207" s="25"/>
      <c r="GTS207" s="25"/>
      <c r="GTT207" s="25"/>
      <c r="GTU207" s="25"/>
      <c r="GTV207" s="25"/>
      <c r="GTW207" s="25"/>
      <c r="GTX207" s="25"/>
      <c r="GTY207" s="25"/>
      <c r="GTZ207" s="25"/>
      <c r="GUA207" s="25"/>
      <c r="GUB207" s="25"/>
      <c r="GUC207" s="25"/>
      <c r="GUD207" s="25"/>
      <c r="GUE207" s="25"/>
      <c r="GUF207" s="25"/>
      <c r="GUG207" s="25"/>
      <c r="GUH207" s="25"/>
      <c r="GUI207" s="25"/>
      <c r="GUJ207" s="25"/>
      <c r="GUK207" s="25"/>
      <c r="GUL207" s="25"/>
      <c r="GUM207" s="25"/>
      <c r="GUN207" s="25"/>
      <c r="GUO207" s="25"/>
      <c r="GUP207" s="25"/>
      <c r="GUQ207" s="25"/>
      <c r="GUR207" s="25"/>
      <c r="GUS207" s="25"/>
      <c r="GUT207" s="25"/>
      <c r="GUU207" s="25"/>
      <c r="GUV207" s="25"/>
      <c r="GUW207" s="25"/>
      <c r="GUX207" s="25"/>
      <c r="GUY207" s="25"/>
      <c r="GUZ207" s="25"/>
      <c r="GVA207" s="25"/>
      <c r="GVB207" s="25"/>
      <c r="GVC207" s="25"/>
      <c r="GVD207" s="25"/>
      <c r="GVE207" s="25"/>
      <c r="GVF207" s="25"/>
      <c r="GVG207" s="25"/>
      <c r="GVH207" s="25"/>
      <c r="GVI207" s="25"/>
      <c r="GVJ207" s="25"/>
      <c r="GVK207" s="25"/>
      <c r="GVL207" s="25"/>
      <c r="GVM207" s="25"/>
      <c r="GVN207" s="25"/>
      <c r="GVO207" s="25"/>
      <c r="GVP207" s="25"/>
      <c r="GVQ207" s="25"/>
      <c r="GVR207" s="25"/>
      <c r="GVS207" s="25"/>
      <c r="GVT207" s="25"/>
      <c r="GVU207" s="25"/>
      <c r="GVV207" s="25"/>
      <c r="GVW207" s="25"/>
      <c r="GVX207" s="25"/>
      <c r="GVY207" s="25"/>
      <c r="GVZ207" s="25"/>
      <c r="GWA207" s="25"/>
      <c r="GWB207" s="25"/>
      <c r="GWC207" s="25"/>
      <c r="GWD207" s="25"/>
      <c r="GWE207" s="25"/>
      <c r="GWF207" s="25"/>
      <c r="GWG207" s="25"/>
      <c r="GWH207" s="25"/>
      <c r="GWI207" s="25"/>
      <c r="GWJ207" s="25"/>
      <c r="GWK207" s="25"/>
      <c r="GWL207" s="25"/>
      <c r="GWM207" s="25"/>
      <c r="GWN207" s="25"/>
      <c r="GWO207" s="25"/>
      <c r="GWP207" s="25"/>
      <c r="GWQ207" s="25"/>
      <c r="GWR207" s="25"/>
      <c r="GWS207" s="25"/>
      <c r="GWT207" s="25"/>
      <c r="GWU207" s="25"/>
      <c r="GWV207" s="25"/>
      <c r="GWW207" s="25"/>
      <c r="GWX207" s="25"/>
      <c r="GWY207" s="25"/>
      <c r="GWZ207" s="25"/>
      <c r="GXA207" s="25"/>
      <c r="GXB207" s="25"/>
      <c r="GXC207" s="25"/>
      <c r="GXD207" s="25"/>
      <c r="GXE207" s="25"/>
      <c r="GXF207" s="25"/>
      <c r="GXG207" s="25"/>
      <c r="GXH207" s="25"/>
      <c r="GXI207" s="25"/>
      <c r="GXJ207" s="25"/>
      <c r="GXK207" s="25"/>
      <c r="GXL207" s="25"/>
      <c r="GXM207" s="25"/>
      <c r="GXN207" s="25"/>
      <c r="GXO207" s="25"/>
      <c r="GXP207" s="25"/>
      <c r="GXQ207" s="25"/>
      <c r="GXR207" s="25"/>
      <c r="GXS207" s="25"/>
      <c r="GXT207" s="25"/>
      <c r="GXU207" s="25"/>
      <c r="GXV207" s="25"/>
      <c r="GXW207" s="25"/>
      <c r="GXX207" s="25"/>
      <c r="GXY207" s="25"/>
      <c r="GXZ207" s="25"/>
      <c r="GYA207" s="25"/>
      <c r="GYB207" s="25"/>
      <c r="GYC207" s="25"/>
      <c r="GYD207" s="25"/>
      <c r="GYE207" s="25"/>
      <c r="GYF207" s="25"/>
      <c r="GYG207" s="25"/>
      <c r="GYH207" s="25"/>
      <c r="GYI207" s="25"/>
      <c r="GYJ207" s="25"/>
      <c r="GYK207" s="25"/>
      <c r="GYL207" s="25"/>
      <c r="GYM207" s="25"/>
      <c r="GYN207" s="25"/>
      <c r="GYO207" s="25"/>
      <c r="GYP207" s="25"/>
      <c r="GYQ207" s="25"/>
      <c r="GYR207" s="25"/>
      <c r="GYS207" s="25"/>
      <c r="GYT207" s="25"/>
      <c r="GYU207" s="25"/>
      <c r="GYV207" s="25"/>
      <c r="GYW207" s="25"/>
      <c r="GYX207" s="25"/>
      <c r="GYY207" s="25"/>
      <c r="GYZ207" s="25"/>
      <c r="GZA207" s="25"/>
      <c r="GZB207" s="25"/>
      <c r="GZC207" s="25"/>
      <c r="GZD207" s="25"/>
      <c r="GZE207" s="25"/>
      <c r="GZF207" s="25"/>
      <c r="GZG207" s="25"/>
      <c r="GZH207" s="25"/>
      <c r="GZI207" s="25"/>
      <c r="GZJ207" s="25"/>
      <c r="GZK207" s="25"/>
      <c r="GZL207" s="25"/>
      <c r="GZM207" s="25"/>
      <c r="GZN207" s="25"/>
      <c r="GZO207" s="25"/>
      <c r="GZP207" s="25"/>
      <c r="GZQ207" s="25"/>
      <c r="GZR207" s="25"/>
      <c r="GZS207" s="25"/>
      <c r="GZT207" s="25"/>
      <c r="GZU207" s="25"/>
      <c r="GZV207" s="25"/>
      <c r="GZW207" s="25"/>
      <c r="GZX207" s="25"/>
      <c r="GZY207" s="25"/>
      <c r="GZZ207" s="25"/>
      <c r="HAA207" s="25"/>
      <c r="HAB207" s="25"/>
      <c r="HAC207" s="25"/>
      <c r="HAD207" s="25"/>
      <c r="HAE207" s="25"/>
      <c r="HAF207" s="25"/>
      <c r="HAG207" s="25"/>
      <c r="HAH207" s="25"/>
      <c r="HAI207" s="25"/>
      <c r="HAJ207" s="25"/>
      <c r="HAK207" s="25"/>
      <c r="HAL207" s="25"/>
      <c r="HAM207" s="25"/>
      <c r="HAN207" s="25"/>
      <c r="HAO207" s="25"/>
      <c r="HAP207" s="25"/>
      <c r="HAQ207" s="25"/>
      <c r="HAR207" s="25"/>
      <c r="HAS207" s="25"/>
      <c r="HAT207" s="25"/>
      <c r="HAU207" s="25"/>
      <c r="HAV207" s="25"/>
      <c r="HAW207" s="25"/>
      <c r="HAX207" s="25"/>
      <c r="HAY207" s="25"/>
      <c r="HAZ207" s="25"/>
      <c r="HBA207" s="25"/>
      <c r="HBB207" s="25"/>
      <c r="HBC207" s="25"/>
      <c r="HBD207" s="25"/>
      <c r="HBE207" s="25"/>
      <c r="HBF207" s="25"/>
      <c r="HBG207" s="25"/>
      <c r="HBH207" s="25"/>
      <c r="HBI207" s="25"/>
      <c r="HBJ207" s="25"/>
      <c r="HBK207" s="25"/>
      <c r="HBL207" s="25"/>
      <c r="HBM207" s="25"/>
      <c r="HBN207" s="25"/>
      <c r="HBO207" s="25"/>
      <c r="HBP207" s="25"/>
      <c r="HBQ207" s="25"/>
      <c r="HBR207" s="25"/>
      <c r="HBS207" s="25"/>
      <c r="HBT207" s="25"/>
      <c r="HBU207" s="25"/>
      <c r="HBV207" s="25"/>
      <c r="HBW207" s="25"/>
      <c r="HBX207" s="25"/>
      <c r="HBY207" s="25"/>
      <c r="HBZ207" s="25"/>
      <c r="HCA207" s="25"/>
      <c r="HCB207" s="25"/>
      <c r="HCC207" s="25"/>
      <c r="HCD207" s="25"/>
      <c r="HCE207" s="25"/>
      <c r="HCF207" s="25"/>
      <c r="HCG207" s="25"/>
      <c r="HCH207" s="25"/>
      <c r="HCI207" s="25"/>
      <c r="HCJ207" s="25"/>
      <c r="HCK207" s="25"/>
      <c r="HCL207" s="25"/>
      <c r="HCM207" s="25"/>
      <c r="HCN207" s="25"/>
      <c r="HCO207" s="25"/>
      <c r="HCP207" s="25"/>
      <c r="HCQ207" s="25"/>
      <c r="HCR207" s="25"/>
      <c r="HCS207" s="25"/>
      <c r="HCT207" s="25"/>
      <c r="HCU207" s="25"/>
      <c r="HCV207" s="25"/>
      <c r="HCW207" s="25"/>
      <c r="HCX207" s="25"/>
      <c r="HCY207" s="25"/>
      <c r="HCZ207" s="25"/>
      <c r="HDA207" s="25"/>
      <c r="HDB207" s="25"/>
      <c r="HDC207" s="25"/>
      <c r="HDD207" s="25"/>
      <c r="HDE207" s="25"/>
      <c r="HDF207" s="25"/>
      <c r="HDG207" s="25"/>
      <c r="HDH207" s="25"/>
      <c r="HDI207" s="25"/>
      <c r="HDJ207" s="25"/>
      <c r="HDK207" s="25"/>
      <c r="HDL207" s="25"/>
      <c r="HDM207" s="25"/>
      <c r="HDN207" s="25"/>
      <c r="HDO207" s="25"/>
      <c r="HDP207" s="25"/>
      <c r="HDQ207" s="25"/>
      <c r="HDR207" s="25"/>
      <c r="HDS207" s="25"/>
      <c r="HDT207" s="25"/>
      <c r="HDU207" s="25"/>
      <c r="HDV207" s="25"/>
      <c r="HDW207" s="25"/>
      <c r="HDX207" s="25"/>
      <c r="HDY207" s="25"/>
      <c r="HDZ207" s="25"/>
      <c r="HEA207" s="25"/>
      <c r="HEB207" s="25"/>
      <c r="HEC207" s="25"/>
      <c r="HED207" s="25"/>
      <c r="HEE207" s="25"/>
      <c r="HEF207" s="25"/>
      <c r="HEG207" s="25"/>
      <c r="HEH207" s="25"/>
      <c r="HEI207" s="25"/>
      <c r="HEJ207" s="25"/>
      <c r="HEK207" s="25"/>
      <c r="HEL207" s="25"/>
      <c r="HEM207" s="25"/>
      <c r="HEN207" s="25"/>
      <c r="HEO207" s="25"/>
      <c r="HEP207" s="25"/>
      <c r="HEQ207" s="25"/>
      <c r="HER207" s="25"/>
      <c r="HES207" s="25"/>
      <c r="HET207" s="25"/>
      <c r="HEU207" s="25"/>
      <c r="HEV207" s="25"/>
      <c r="HEW207" s="25"/>
      <c r="HEX207" s="25"/>
      <c r="HEY207" s="25"/>
      <c r="HEZ207" s="25"/>
      <c r="HFA207" s="25"/>
      <c r="HFB207" s="25"/>
      <c r="HFC207" s="25"/>
      <c r="HFD207" s="25"/>
      <c r="HFE207" s="25"/>
      <c r="HFF207" s="25"/>
      <c r="HFG207" s="25"/>
      <c r="HFH207" s="25"/>
      <c r="HFI207" s="25"/>
      <c r="HFJ207" s="25"/>
      <c r="HFK207" s="25"/>
      <c r="HFL207" s="25"/>
      <c r="HFM207" s="25"/>
      <c r="HFN207" s="25"/>
      <c r="HFO207" s="25"/>
      <c r="HFP207" s="25"/>
      <c r="HFQ207" s="25"/>
      <c r="HFR207" s="25"/>
      <c r="HFS207" s="25"/>
      <c r="HFT207" s="25"/>
      <c r="HFU207" s="25"/>
      <c r="HFV207" s="25"/>
      <c r="HFW207" s="25"/>
      <c r="HFX207" s="25"/>
      <c r="HFY207" s="25"/>
      <c r="HFZ207" s="25"/>
      <c r="HGA207" s="25"/>
      <c r="HGB207" s="25"/>
      <c r="HGC207" s="25"/>
      <c r="HGD207" s="25"/>
      <c r="HGE207" s="25"/>
      <c r="HGF207" s="25"/>
      <c r="HGG207" s="25"/>
      <c r="HGH207" s="25"/>
      <c r="HGI207" s="25"/>
      <c r="HGJ207" s="25"/>
      <c r="HGK207" s="25"/>
      <c r="HGL207" s="25"/>
      <c r="HGM207" s="25"/>
      <c r="HGN207" s="25"/>
      <c r="HGO207" s="25"/>
      <c r="HGP207" s="25"/>
      <c r="HGQ207" s="25"/>
      <c r="HGR207" s="25"/>
      <c r="HGS207" s="25"/>
      <c r="HGT207" s="25"/>
      <c r="HGU207" s="25"/>
      <c r="HGV207" s="25"/>
      <c r="HGW207" s="25"/>
      <c r="HGX207" s="25"/>
      <c r="HGY207" s="25"/>
      <c r="HGZ207" s="25"/>
      <c r="HHA207" s="25"/>
      <c r="HHB207" s="25"/>
      <c r="HHC207" s="25"/>
      <c r="HHD207" s="25"/>
      <c r="HHE207" s="25"/>
      <c r="HHF207" s="25"/>
      <c r="HHG207" s="25"/>
      <c r="HHH207" s="25"/>
      <c r="HHI207" s="25"/>
      <c r="HHJ207" s="25"/>
      <c r="HHK207" s="25"/>
      <c r="HHL207" s="25"/>
      <c r="HHM207" s="25"/>
      <c r="HHN207" s="25"/>
      <c r="HHO207" s="25"/>
      <c r="HHP207" s="25"/>
      <c r="HHQ207" s="25"/>
      <c r="HHR207" s="25"/>
      <c r="HHS207" s="25"/>
      <c r="HHT207" s="25"/>
      <c r="HHU207" s="25"/>
      <c r="HHV207" s="25"/>
      <c r="HHW207" s="25"/>
      <c r="HHX207" s="25"/>
      <c r="HHY207" s="25"/>
      <c r="HHZ207" s="25"/>
      <c r="HIA207" s="25"/>
      <c r="HIB207" s="25"/>
      <c r="HIC207" s="25"/>
      <c r="HID207" s="25"/>
      <c r="HIE207" s="25"/>
      <c r="HIF207" s="25"/>
      <c r="HIG207" s="25"/>
      <c r="HIH207" s="25"/>
      <c r="HII207" s="25"/>
      <c r="HIJ207" s="25"/>
      <c r="HIK207" s="25"/>
      <c r="HIL207" s="25"/>
      <c r="HIM207" s="25"/>
      <c r="HIN207" s="25"/>
      <c r="HIO207" s="25"/>
      <c r="HIP207" s="25"/>
      <c r="HIQ207" s="25"/>
      <c r="HIR207" s="25"/>
      <c r="HIS207" s="25"/>
      <c r="HIT207" s="25"/>
      <c r="HIU207" s="25"/>
      <c r="HIV207" s="25"/>
      <c r="HIW207" s="25"/>
      <c r="HIX207" s="25"/>
      <c r="HIY207" s="25"/>
      <c r="HIZ207" s="25"/>
      <c r="HJA207" s="25"/>
      <c r="HJB207" s="25"/>
      <c r="HJC207" s="25"/>
      <c r="HJD207" s="25"/>
      <c r="HJE207" s="25"/>
      <c r="HJF207" s="25"/>
      <c r="HJG207" s="25"/>
      <c r="HJH207" s="25"/>
      <c r="HJI207" s="25"/>
      <c r="HJJ207" s="25"/>
      <c r="HJK207" s="25"/>
      <c r="HJL207" s="25"/>
      <c r="HJM207" s="25"/>
      <c r="HJN207" s="25"/>
      <c r="HJO207" s="25"/>
      <c r="HJP207" s="25"/>
      <c r="HJQ207" s="25"/>
      <c r="HJR207" s="25"/>
      <c r="HJS207" s="25"/>
      <c r="HJT207" s="25"/>
      <c r="HJU207" s="25"/>
      <c r="HJV207" s="25"/>
      <c r="HJW207" s="25"/>
      <c r="HJX207" s="25"/>
      <c r="HJY207" s="25"/>
      <c r="HJZ207" s="25"/>
      <c r="HKA207" s="25"/>
      <c r="HKB207" s="25"/>
      <c r="HKC207" s="25"/>
      <c r="HKD207" s="25"/>
      <c r="HKE207" s="25"/>
      <c r="HKF207" s="25"/>
      <c r="HKG207" s="25"/>
      <c r="HKH207" s="25"/>
      <c r="HKI207" s="25"/>
      <c r="HKJ207" s="25"/>
      <c r="HKK207" s="25"/>
      <c r="HKL207" s="25"/>
      <c r="HKM207" s="25"/>
      <c r="HKN207" s="25"/>
      <c r="HKO207" s="25"/>
      <c r="HKP207" s="25"/>
      <c r="HKQ207" s="25"/>
      <c r="HKR207" s="25"/>
      <c r="HKS207" s="25"/>
      <c r="HKT207" s="25"/>
      <c r="HKU207" s="25"/>
      <c r="HKV207" s="25"/>
      <c r="HKW207" s="25"/>
      <c r="HKX207" s="25"/>
      <c r="HKY207" s="25"/>
      <c r="HKZ207" s="25"/>
      <c r="HLA207" s="25"/>
      <c r="HLB207" s="25"/>
      <c r="HLC207" s="25"/>
      <c r="HLD207" s="25"/>
      <c r="HLE207" s="25"/>
      <c r="HLF207" s="25"/>
      <c r="HLG207" s="25"/>
      <c r="HLH207" s="25"/>
      <c r="HLI207" s="25"/>
      <c r="HLJ207" s="25"/>
      <c r="HLK207" s="25"/>
      <c r="HLL207" s="25"/>
      <c r="HLM207" s="25"/>
      <c r="HLN207" s="25"/>
      <c r="HLO207" s="25"/>
      <c r="HLP207" s="25"/>
      <c r="HLQ207" s="25"/>
      <c r="HLR207" s="25"/>
      <c r="HLS207" s="25"/>
      <c r="HLT207" s="25"/>
      <c r="HLU207" s="25"/>
      <c r="HLV207" s="25"/>
      <c r="HLW207" s="25"/>
      <c r="HLX207" s="25"/>
      <c r="HLY207" s="25"/>
      <c r="HLZ207" s="25"/>
      <c r="HMA207" s="25"/>
      <c r="HMB207" s="25"/>
      <c r="HMC207" s="25"/>
      <c r="HMD207" s="25"/>
      <c r="HME207" s="25"/>
      <c r="HMF207" s="25"/>
      <c r="HMG207" s="25"/>
      <c r="HMH207" s="25"/>
      <c r="HMI207" s="25"/>
      <c r="HMJ207" s="25"/>
      <c r="HMK207" s="25"/>
      <c r="HML207" s="25"/>
      <c r="HMM207" s="25"/>
      <c r="HMN207" s="25"/>
      <c r="HMO207" s="25"/>
      <c r="HMP207" s="25"/>
      <c r="HMQ207" s="25"/>
      <c r="HMR207" s="25"/>
      <c r="HMS207" s="25"/>
      <c r="HMT207" s="25"/>
      <c r="HMU207" s="25"/>
      <c r="HMV207" s="25"/>
      <c r="HMW207" s="25"/>
      <c r="HMX207" s="25"/>
      <c r="HMY207" s="25"/>
      <c r="HMZ207" s="25"/>
      <c r="HNA207" s="25"/>
      <c r="HNB207" s="25"/>
      <c r="HNC207" s="25"/>
      <c r="HND207" s="25"/>
      <c r="HNE207" s="25"/>
      <c r="HNF207" s="25"/>
      <c r="HNG207" s="25"/>
      <c r="HNH207" s="25"/>
      <c r="HNI207" s="25"/>
      <c r="HNJ207" s="25"/>
      <c r="HNK207" s="25"/>
      <c r="HNL207" s="25"/>
      <c r="HNM207" s="25"/>
      <c r="HNN207" s="25"/>
      <c r="HNO207" s="25"/>
      <c r="HNP207" s="25"/>
      <c r="HNQ207" s="25"/>
      <c r="HNR207" s="25"/>
      <c r="HNS207" s="25"/>
      <c r="HNT207" s="25"/>
      <c r="HNU207" s="25"/>
      <c r="HNV207" s="25"/>
      <c r="HNW207" s="25"/>
      <c r="HNX207" s="25"/>
      <c r="HNY207" s="25"/>
      <c r="HNZ207" s="25"/>
      <c r="HOA207" s="25"/>
      <c r="HOB207" s="25"/>
      <c r="HOC207" s="25"/>
      <c r="HOD207" s="25"/>
      <c r="HOE207" s="25"/>
      <c r="HOF207" s="25"/>
      <c r="HOG207" s="25"/>
      <c r="HOH207" s="25"/>
      <c r="HOI207" s="25"/>
      <c r="HOJ207" s="25"/>
      <c r="HOK207" s="25"/>
      <c r="HOL207" s="25"/>
      <c r="HOM207" s="25"/>
      <c r="HON207" s="25"/>
      <c r="HOO207" s="25"/>
      <c r="HOP207" s="25"/>
      <c r="HOQ207" s="25"/>
      <c r="HOR207" s="25"/>
      <c r="HOS207" s="25"/>
      <c r="HOT207" s="25"/>
      <c r="HOU207" s="25"/>
      <c r="HOV207" s="25"/>
      <c r="HOW207" s="25"/>
      <c r="HOX207" s="25"/>
      <c r="HOY207" s="25"/>
      <c r="HOZ207" s="25"/>
      <c r="HPA207" s="25"/>
      <c r="HPB207" s="25"/>
      <c r="HPC207" s="25"/>
      <c r="HPD207" s="25"/>
      <c r="HPE207" s="25"/>
      <c r="HPF207" s="25"/>
      <c r="HPG207" s="25"/>
      <c r="HPH207" s="25"/>
      <c r="HPI207" s="25"/>
      <c r="HPJ207" s="25"/>
      <c r="HPK207" s="25"/>
      <c r="HPL207" s="25"/>
      <c r="HPM207" s="25"/>
      <c r="HPN207" s="25"/>
      <c r="HPO207" s="25"/>
      <c r="HPP207" s="25"/>
      <c r="HPQ207" s="25"/>
      <c r="HPR207" s="25"/>
      <c r="HPS207" s="25"/>
      <c r="HPT207" s="25"/>
      <c r="HPU207" s="25"/>
      <c r="HPV207" s="25"/>
      <c r="HPW207" s="25"/>
      <c r="HPX207" s="25"/>
      <c r="HPY207" s="25"/>
      <c r="HPZ207" s="25"/>
      <c r="HQA207" s="25"/>
      <c r="HQB207" s="25"/>
      <c r="HQC207" s="25"/>
      <c r="HQD207" s="25"/>
      <c r="HQE207" s="25"/>
      <c r="HQF207" s="25"/>
      <c r="HQG207" s="25"/>
      <c r="HQH207" s="25"/>
      <c r="HQI207" s="25"/>
      <c r="HQJ207" s="25"/>
      <c r="HQK207" s="25"/>
      <c r="HQL207" s="25"/>
      <c r="HQM207" s="25"/>
      <c r="HQN207" s="25"/>
      <c r="HQO207" s="25"/>
      <c r="HQP207" s="25"/>
      <c r="HQQ207" s="25"/>
      <c r="HQR207" s="25"/>
      <c r="HQS207" s="25"/>
      <c r="HQT207" s="25"/>
      <c r="HQU207" s="25"/>
      <c r="HQV207" s="25"/>
      <c r="HQW207" s="25"/>
      <c r="HQX207" s="25"/>
      <c r="HQY207" s="25"/>
      <c r="HQZ207" s="25"/>
      <c r="HRA207" s="25"/>
      <c r="HRB207" s="25"/>
      <c r="HRC207" s="25"/>
      <c r="HRD207" s="25"/>
      <c r="HRE207" s="25"/>
      <c r="HRF207" s="25"/>
      <c r="HRG207" s="25"/>
      <c r="HRH207" s="25"/>
      <c r="HRI207" s="25"/>
      <c r="HRJ207" s="25"/>
      <c r="HRK207" s="25"/>
      <c r="HRL207" s="25"/>
      <c r="HRM207" s="25"/>
      <c r="HRN207" s="25"/>
      <c r="HRO207" s="25"/>
      <c r="HRP207" s="25"/>
      <c r="HRQ207" s="25"/>
      <c r="HRR207" s="25"/>
      <c r="HRS207" s="25"/>
      <c r="HRT207" s="25"/>
      <c r="HRU207" s="25"/>
      <c r="HRV207" s="25"/>
      <c r="HRW207" s="25"/>
      <c r="HRX207" s="25"/>
      <c r="HRY207" s="25"/>
      <c r="HRZ207" s="25"/>
      <c r="HSA207" s="25"/>
      <c r="HSB207" s="25"/>
      <c r="HSC207" s="25"/>
      <c r="HSD207" s="25"/>
      <c r="HSE207" s="25"/>
      <c r="HSF207" s="25"/>
      <c r="HSG207" s="25"/>
      <c r="HSH207" s="25"/>
      <c r="HSI207" s="25"/>
      <c r="HSJ207" s="25"/>
      <c r="HSK207" s="25"/>
      <c r="HSL207" s="25"/>
      <c r="HSM207" s="25"/>
      <c r="HSN207" s="25"/>
      <c r="HSO207" s="25"/>
      <c r="HSP207" s="25"/>
      <c r="HSQ207" s="25"/>
      <c r="HSR207" s="25"/>
      <c r="HSS207" s="25"/>
      <c r="HST207" s="25"/>
      <c r="HSU207" s="25"/>
      <c r="HSV207" s="25"/>
      <c r="HSW207" s="25"/>
      <c r="HSX207" s="25"/>
      <c r="HSY207" s="25"/>
      <c r="HSZ207" s="25"/>
      <c r="HTA207" s="25"/>
      <c r="HTB207" s="25"/>
      <c r="HTC207" s="25"/>
      <c r="HTD207" s="25"/>
      <c r="HTE207" s="25"/>
      <c r="HTF207" s="25"/>
      <c r="HTG207" s="25"/>
      <c r="HTH207" s="25"/>
      <c r="HTI207" s="25"/>
      <c r="HTJ207" s="25"/>
      <c r="HTK207" s="25"/>
      <c r="HTL207" s="25"/>
      <c r="HTM207" s="25"/>
      <c r="HTN207" s="25"/>
      <c r="HTO207" s="25"/>
      <c r="HTP207" s="25"/>
      <c r="HTQ207" s="25"/>
      <c r="HTR207" s="25"/>
      <c r="HTS207" s="25"/>
      <c r="HTT207" s="25"/>
      <c r="HTU207" s="25"/>
      <c r="HTV207" s="25"/>
      <c r="HTW207" s="25"/>
      <c r="HTX207" s="25"/>
      <c r="HTY207" s="25"/>
      <c r="HTZ207" s="25"/>
      <c r="HUA207" s="25"/>
      <c r="HUB207" s="25"/>
      <c r="HUC207" s="25"/>
      <c r="HUD207" s="25"/>
      <c r="HUE207" s="25"/>
      <c r="HUF207" s="25"/>
      <c r="HUG207" s="25"/>
      <c r="HUH207" s="25"/>
      <c r="HUI207" s="25"/>
      <c r="HUJ207" s="25"/>
      <c r="HUK207" s="25"/>
      <c r="HUL207" s="25"/>
      <c r="HUM207" s="25"/>
      <c r="HUN207" s="25"/>
      <c r="HUO207" s="25"/>
      <c r="HUP207" s="25"/>
      <c r="HUQ207" s="25"/>
      <c r="HUR207" s="25"/>
      <c r="HUS207" s="25"/>
      <c r="HUT207" s="25"/>
      <c r="HUU207" s="25"/>
      <c r="HUV207" s="25"/>
      <c r="HUW207" s="25"/>
      <c r="HUX207" s="25"/>
      <c r="HUY207" s="25"/>
      <c r="HUZ207" s="25"/>
      <c r="HVA207" s="25"/>
      <c r="HVB207" s="25"/>
      <c r="HVC207" s="25"/>
      <c r="HVD207" s="25"/>
      <c r="HVE207" s="25"/>
      <c r="HVF207" s="25"/>
      <c r="HVG207" s="25"/>
      <c r="HVH207" s="25"/>
      <c r="HVI207" s="25"/>
      <c r="HVJ207" s="25"/>
      <c r="HVK207" s="25"/>
      <c r="HVL207" s="25"/>
      <c r="HVM207" s="25"/>
      <c r="HVN207" s="25"/>
      <c r="HVO207" s="25"/>
      <c r="HVP207" s="25"/>
      <c r="HVQ207" s="25"/>
      <c r="HVR207" s="25"/>
      <c r="HVS207" s="25"/>
      <c r="HVT207" s="25"/>
      <c r="HVU207" s="25"/>
      <c r="HVV207" s="25"/>
      <c r="HVW207" s="25"/>
      <c r="HVX207" s="25"/>
      <c r="HVY207" s="25"/>
      <c r="HVZ207" s="25"/>
      <c r="HWA207" s="25"/>
      <c r="HWB207" s="25"/>
      <c r="HWC207" s="25"/>
      <c r="HWD207" s="25"/>
      <c r="HWE207" s="25"/>
      <c r="HWF207" s="25"/>
      <c r="HWG207" s="25"/>
      <c r="HWH207" s="25"/>
      <c r="HWI207" s="25"/>
      <c r="HWJ207" s="25"/>
      <c r="HWK207" s="25"/>
      <c r="HWL207" s="25"/>
      <c r="HWM207" s="25"/>
      <c r="HWN207" s="25"/>
      <c r="HWO207" s="25"/>
      <c r="HWP207" s="25"/>
      <c r="HWQ207" s="25"/>
      <c r="HWR207" s="25"/>
      <c r="HWS207" s="25"/>
      <c r="HWT207" s="25"/>
      <c r="HWU207" s="25"/>
      <c r="HWV207" s="25"/>
      <c r="HWW207" s="25"/>
      <c r="HWX207" s="25"/>
      <c r="HWY207" s="25"/>
      <c r="HWZ207" s="25"/>
      <c r="HXA207" s="25"/>
      <c r="HXB207" s="25"/>
      <c r="HXC207" s="25"/>
      <c r="HXD207" s="25"/>
      <c r="HXE207" s="25"/>
      <c r="HXF207" s="25"/>
      <c r="HXG207" s="25"/>
      <c r="HXH207" s="25"/>
      <c r="HXI207" s="25"/>
      <c r="HXJ207" s="25"/>
      <c r="HXK207" s="25"/>
      <c r="HXL207" s="25"/>
      <c r="HXM207" s="25"/>
      <c r="HXN207" s="25"/>
      <c r="HXO207" s="25"/>
      <c r="HXP207" s="25"/>
      <c r="HXQ207" s="25"/>
      <c r="HXR207" s="25"/>
      <c r="HXS207" s="25"/>
      <c r="HXT207" s="25"/>
      <c r="HXU207" s="25"/>
      <c r="HXV207" s="25"/>
      <c r="HXW207" s="25"/>
      <c r="HXX207" s="25"/>
      <c r="HXY207" s="25"/>
      <c r="HXZ207" s="25"/>
      <c r="HYA207" s="25"/>
      <c r="HYB207" s="25"/>
      <c r="HYC207" s="25"/>
      <c r="HYD207" s="25"/>
      <c r="HYE207" s="25"/>
      <c r="HYF207" s="25"/>
      <c r="HYG207" s="25"/>
      <c r="HYH207" s="25"/>
      <c r="HYI207" s="25"/>
      <c r="HYJ207" s="25"/>
      <c r="HYK207" s="25"/>
      <c r="HYL207" s="25"/>
      <c r="HYM207" s="25"/>
      <c r="HYN207" s="25"/>
      <c r="HYO207" s="25"/>
      <c r="HYP207" s="25"/>
      <c r="HYQ207" s="25"/>
      <c r="HYR207" s="25"/>
      <c r="HYS207" s="25"/>
      <c r="HYT207" s="25"/>
      <c r="HYU207" s="25"/>
      <c r="HYV207" s="25"/>
      <c r="HYW207" s="25"/>
      <c r="HYX207" s="25"/>
      <c r="HYY207" s="25"/>
      <c r="HYZ207" s="25"/>
      <c r="HZA207" s="25"/>
      <c r="HZB207" s="25"/>
      <c r="HZC207" s="25"/>
      <c r="HZD207" s="25"/>
      <c r="HZE207" s="25"/>
      <c r="HZF207" s="25"/>
      <c r="HZG207" s="25"/>
      <c r="HZH207" s="25"/>
      <c r="HZI207" s="25"/>
      <c r="HZJ207" s="25"/>
      <c r="HZK207" s="25"/>
      <c r="HZL207" s="25"/>
      <c r="HZM207" s="25"/>
      <c r="HZN207" s="25"/>
      <c r="HZO207" s="25"/>
      <c r="HZP207" s="25"/>
      <c r="HZQ207" s="25"/>
      <c r="HZR207" s="25"/>
      <c r="HZS207" s="25"/>
      <c r="HZT207" s="25"/>
      <c r="HZU207" s="25"/>
      <c r="HZV207" s="25"/>
      <c r="HZW207" s="25"/>
      <c r="HZX207" s="25"/>
      <c r="HZY207" s="25"/>
      <c r="HZZ207" s="25"/>
      <c r="IAA207" s="25"/>
      <c r="IAB207" s="25"/>
      <c r="IAC207" s="25"/>
      <c r="IAD207" s="25"/>
      <c r="IAE207" s="25"/>
      <c r="IAF207" s="25"/>
      <c r="IAG207" s="25"/>
      <c r="IAH207" s="25"/>
      <c r="IAI207" s="25"/>
      <c r="IAJ207" s="25"/>
      <c r="IAK207" s="25"/>
      <c r="IAL207" s="25"/>
      <c r="IAM207" s="25"/>
      <c r="IAN207" s="25"/>
      <c r="IAO207" s="25"/>
      <c r="IAP207" s="25"/>
      <c r="IAQ207" s="25"/>
      <c r="IAR207" s="25"/>
      <c r="IAS207" s="25"/>
      <c r="IAT207" s="25"/>
      <c r="IAU207" s="25"/>
      <c r="IAV207" s="25"/>
      <c r="IAW207" s="25"/>
      <c r="IAX207" s="25"/>
      <c r="IAY207" s="25"/>
      <c r="IAZ207" s="25"/>
      <c r="IBA207" s="25"/>
      <c r="IBB207" s="25"/>
      <c r="IBC207" s="25"/>
      <c r="IBD207" s="25"/>
      <c r="IBE207" s="25"/>
      <c r="IBF207" s="25"/>
      <c r="IBG207" s="25"/>
      <c r="IBH207" s="25"/>
      <c r="IBI207" s="25"/>
      <c r="IBJ207" s="25"/>
      <c r="IBK207" s="25"/>
      <c r="IBL207" s="25"/>
      <c r="IBM207" s="25"/>
      <c r="IBN207" s="25"/>
      <c r="IBO207" s="25"/>
      <c r="IBP207" s="25"/>
      <c r="IBQ207" s="25"/>
      <c r="IBR207" s="25"/>
      <c r="IBS207" s="25"/>
      <c r="IBT207" s="25"/>
      <c r="IBU207" s="25"/>
      <c r="IBV207" s="25"/>
      <c r="IBW207" s="25"/>
      <c r="IBX207" s="25"/>
      <c r="IBY207" s="25"/>
      <c r="IBZ207" s="25"/>
      <c r="ICA207" s="25"/>
      <c r="ICB207" s="25"/>
      <c r="ICC207" s="25"/>
      <c r="ICD207" s="25"/>
      <c r="ICE207" s="25"/>
      <c r="ICF207" s="25"/>
      <c r="ICG207" s="25"/>
      <c r="ICH207" s="25"/>
      <c r="ICI207" s="25"/>
      <c r="ICJ207" s="25"/>
      <c r="ICK207" s="25"/>
      <c r="ICL207" s="25"/>
      <c r="ICM207" s="25"/>
      <c r="ICN207" s="25"/>
      <c r="ICO207" s="25"/>
      <c r="ICP207" s="25"/>
      <c r="ICQ207" s="25"/>
      <c r="ICR207" s="25"/>
      <c r="ICS207" s="25"/>
      <c r="ICT207" s="25"/>
      <c r="ICU207" s="25"/>
      <c r="ICV207" s="25"/>
      <c r="ICW207" s="25"/>
      <c r="ICX207" s="25"/>
      <c r="ICY207" s="25"/>
      <c r="ICZ207" s="25"/>
      <c r="IDA207" s="25"/>
      <c r="IDB207" s="25"/>
      <c r="IDC207" s="25"/>
      <c r="IDD207" s="25"/>
      <c r="IDE207" s="25"/>
      <c r="IDF207" s="25"/>
      <c r="IDG207" s="25"/>
      <c r="IDH207" s="25"/>
      <c r="IDI207" s="25"/>
      <c r="IDJ207" s="25"/>
      <c r="IDK207" s="25"/>
      <c r="IDL207" s="25"/>
      <c r="IDM207" s="25"/>
      <c r="IDN207" s="25"/>
      <c r="IDO207" s="25"/>
      <c r="IDP207" s="25"/>
      <c r="IDQ207" s="25"/>
      <c r="IDR207" s="25"/>
      <c r="IDS207" s="25"/>
      <c r="IDT207" s="25"/>
      <c r="IDU207" s="25"/>
      <c r="IDV207" s="25"/>
      <c r="IDW207" s="25"/>
      <c r="IDX207" s="25"/>
      <c r="IDY207" s="25"/>
      <c r="IDZ207" s="25"/>
      <c r="IEA207" s="25"/>
      <c r="IEB207" s="25"/>
      <c r="IEC207" s="25"/>
      <c r="IED207" s="25"/>
      <c r="IEE207" s="25"/>
      <c r="IEF207" s="25"/>
      <c r="IEG207" s="25"/>
      <c r="IEH207" s="25"/>
      <c r="IEI207" s="25"/>
      <c r="IEJ207" s="25"/>
      <c r="IEK207" s="25"/>
      <c r="IEL207" s="25"/>
      <c r="IEM207" s="25"/>
      <c r="IEN207" s="25"/>
      <c r="IEO207" s="25"/>
      <c r="IEP207" s="25"/>
      <c r="IEQ207" s="25"/>
      <c r="IER207" s="25"/>
      <c r="IES207" s="25"/>
      <c r="IET207" s="25"/>
      <c r="IEU207" s="25"/>
      <c r="IEV207" s="25"/>
      <c r="IEW207" s="25"/>
      <c r="IEX207" s="25"/>
      <c r="IEY207" s="25"/>
      <c r="IEZ207" s="25"/>
      <c r="IFA207" s="25"/>
      <c r="IFB207" s="25"/>
      <c r="IFC207" s="25"/>
      <c r="IFD207" s="25"/>
      <c r="IFE207" s="25"/>
      <c r="IFF207" s="25"/>
      <c r="IFG207" s="25"/>
      <c r="IFH207" s="25"/>
      <c r="IFI207" s="25"/>
      <c r="IFJ207" s="25"/>
      <c r="IFK207" s="25"/>
      <c r="IFL207" s="25"/>
      <c r="IFM207" s="25"/>
      <c r="IFN207" s="25"/>
      <c r="IFO207" s="25"/>
      <c r="IFP207" s="25"/>
      <c r="IFQ207" s="25"/>
      <c r="IFR207" s="25"/>
      <c r="IFS207" s="25"/>
      <c r="IFT207" s="25"/>
      <c r="IFU207" s="25"/>
      <c r="IFV207" s="25"/>
      <c r="IFW207" s="25"/>
      <c r="IFX207" s="25"/>
      <c r="IFY207" s="25"/>
      <c r="IFZ207" s="25"/>
      <c r="IGA207" s="25"/>
      <c r="IGB207" s="25"/>
      <c r="IGC207" s="25"/>
      <c r="IGD207" s="25"/>
      <c r="IGE207" s="25"/>
      <c r="IGF207" s="25"/>
      <c r="IGG207" s="25"/>
      <c r="IGH207" s="25"/>
      <c r="IGI207" s="25"/>
      <c r="IGJ207" s="25"/>
      <c r="IGK207" s="25"/>
      <c r="IGL207" s="25"/>
      <c r="IGM207" s="25"/>
      <c r="IGN207" s="25"/>
      <c r="IGO207" s="25"/>
      <c r="IGP207" s="25"/>
      <c r="IGQ207" s="25"/>
      <c r="IGR207" s="25"/>
      <c r="IGS207" s="25"/>
      <c r="IGT207" s="25"/>
      <c r="IGU207" s="25"/>
      <c r="IGV207" s="25"/>
      <c r="IGW207" s="25"/>
      <c r="IGX207" s="25"/>
      <c r="IGY207" s="25"/>
      <c r="IGZ207" s="25"/>
      <c r="IHA207" s="25"/>
      <c r="IHB207" s="25"/>
      <c r="IHC207" s="25"/>
      <c r="IHD207" s="25"/>
      <c r="IHE207" s="25"/>
      <c r="IHF207" s="25"/>
      <c r="IHG207" s="25"/>
      <c r="IHH207" s="25"/>
      <c r="IHI207" s="25"/>
      <c r="IHJ207" s="25"/>
      <c r="IHK207" s="25"/>
      <c r="IHL207" s="25"/>
      <c r="IHM207" s="25"/>
      <c r="IHN207" s="25"/>
      <c r="IHO207" s="25"/>
      <c r="IHP207" s="25"/>
      <c r="IHQ207" s="25"/>
      <c r="IHR207" s="25"/>
      <c r="IHS207" s="25"/>
      <c r="IHT207" s="25"/>
      <c r="IHU207" s="25"/>
      <c r="IHV207" s="25"/>
      <c r="IHW207" s="25"/>
      <c r="IHX207" s="25"/>
      <c r="IHY207" s="25"/>
      <c r="IHZ207" s="25"/>
      <c r="IIA207" s="25"/>
      <c r="IIB207" s="25"/>
      <c r="IIC207" s="25"/>
      <c r="IID207" s="25"/>
      <c r="IIE207" s="25"/>
      <c r="IIF207" s="25"/>
      <c r="IIG207" s="25"/>
      <c r="IIH207" s="25"/>
      <c r="III207" s="25"/>
      <c r="IIJ207" s="25"/>
      <c r="IIK207" s="25"/>
      <c r="IIL207" s="25"/>
      <c r="IIM207" s="25"/>
      <c r="IIN207" s="25"/>
      <c r="IIO207" s="25"/>
      <c r="IIP207" s="25"/>
      <c r="IIQ207" s="25"/>
      <c r="IIR207" s="25"/>
      <c r="IIS207" s="25"/>
      <c r="IIT207" s="25"/>
      <c r="IIU207" s="25"/>
      <c r="IIV207" s="25"/>
      <c r="IIW207" s="25"/>
      <c r="IIX207" s="25"/>
      <c r="IIY207" s="25"/>
      <c r="IIZ207" s="25"/>
      <c r="IJA207" s="25"/>
      <c r="IJB207" s="25"/>
      <c r="IJC207" s="25"/>
      <c r="IJD207" s="25"/>
      <c r="IJE207" s="25"/>
      <c r="IJF207" s="25"/>
      <c r="IJG207" s="25"/>
      <c r="IJH207" s="25"/>
      <c r="IJI207" s="25"/>
      <c r="IJJ207" s="25"/>
      <c r="IJK207" s="25"/>
      <c r="IJL207" s="25"/>
      <c r="IJM207" s="25"/>
      <c r="IJN207" s="25"/>
      <c r="IJO207" s="25"/>
      <c r="IJP207" s="25"/>
      <c r="IJQ207" s="25"/>
      <c r="IJR207" s="25"/>
      <c r="IJS207" s="25"/>
      <c r="IJT207" s="25"/>
      <c r="IJU207" s="25"/>
      <c r="IJV207" s="25"/>
      <c r="IJW207" s="25"/>
      <c r="IJX207" s="25"/>
      <c r="IJY207" s="25"/>
      <c r="IJZ207" s="25"/>
      <c r="IKA207" s="25"/>
      <c r="IKB207" s="25"/>
      <c r="IKC207" s="25"/>
      <c r="IKD207" s="25"/>
      <c r="IKE207" s="25"/>
      <c r="IKF207" s="25"/>
      <c r="IKG207" s="25"/>
      <c r="IKH207" s="25"/>
      <c r="IKI207" s="25"/>
      <c r="IKJ207" s="25"/>
      <c r="IKK207" s="25"/>
      <c r="IKL207" s="25"/>
      <c r="IKM207" s="25"/>
      <c r="IKN207" s="25"/>
      <c r="IKO207" s="25"/>
      <c r="IKP207" s="25"/>
      <c r="IKQ207" s="25"/>
      <c r="IKR207" s="25"/>
      <c r="IKS207" s="25"/>
      <c r="IKT207" s="25"/>
      <c r="IKU207" s="25"/>
      <c r="IKV207" s="25"/>
      <c r="IKW207" s="25"/>
      <c r="IKX207" s="25"/>
      <c r="IKY207" s="25"/>
      <c r="IKZ207" s="25"/>
      <c r="ILA207" s="25"/>
      <c r="ILB207" s="25"/>
      <c r="ILC207" s="25"/>
      <c r="ILD207" s="25"/>
      <c r="ILE207" s="25"/>
      <c r="ILF207" s="25"/>
      <c r="ILG207" s="25"/>
      <c r="ILH207" s="25"/>
      <c r="ILI207" s="25"/>
      <c r="ILJ207" s="25"/>
      <c r="ILK207" s="25"/>
      <c r="ILL207" s="25"/>
      <c r="ILM207" s="25"/>
      <c r="ILN207" s="25"/>
      <c r="ILO207" s="25"/>
      <c r="ILP207" s="25"/>
      <c r="ILQ207" s="25"/>
      <c r="ILR207" s="25"/>
      <c r="ILS207" s="25"/>
      <c r="ILT207" s="25"/>
      <c r="ILU207" s="25"/>
      <c r="ILV207" s="25"/>
      <c r="ILW207" s="25"/>
      <c r="ILX207" s="25"/>
      <c r="ILY207" s="25"/>
      <c r="ILZ207" s="25"/>
      <c r="IMA207" s="25"/>
      <c r="IMB207" s="25"/>
      <c r="IMC207" s="25"/>
      <c r="IMD207" s="25"/>
      <c r="IME207" s="25"/>
      <c r="IMF207" s="25"/>
      <c r="IMG207" s="25"/>
      <c r="IMH207" s="25"/>
      <c r="IMI207" s="25"/>
      <c r="IMJ207" s="25"/>
      <c r="IMK207" s="25"/>
      <c r="IML207" s="25"/>
      <c r="IMM207" s="25"/>
      <c r="IMN207" s="25"/>
      <c r="IMO207" s="25"/>
      <c r="IMP207" s="25"/>
      <c r="IMQ207" s="25"/>
      <c r="IMR207" s="25"/>
      <c r="IMS207" s="25"/>
      <c r="IMT207" s="25"/>
      <c r="IMU207" s="25"/>
      <c r="IMV207" s="25"/>
      <c r="IMW207" s="25"/>
      <c r="IMX207" s="25"/>
      <c r="IMY207" s="25"/>
      <c r="IMZ207" s="25"/>
      <c r="INA207" s="25"/>
      <c r="INB207" s="25"/>
      <c r="INC207" s="25"/>
      <c r="IND207" s="25"/>
      <c r="INE207" s="25"/>
      <c r="INF207" s="25"/>
      <c r="ING207" s="25"/>
      <c r="INH207" s="25"/>
      <c r="INI207" s="25"/>
      <c r="INJ207" s="25"/>
      <c r="INK207" s="25"/>
      <c r="INL207" s="25"/>
      <c r="INM207" s="25"/>
      <c r="INN207" s="25"/>
      <c r="INO207" s="25"/>
      <c r="INP207" s="25"/>
      <c r="INQ207" s="25"/>
      <c r="INR207" s="25"/>
      <c r="INS207" s="25"/>
      <c r="INT207" s="25"/>
      <c r="INU207" s="25"/>
      <c r="INV207" s="25"/>
      <c r="INW207" s="25"/>
      <c r="INX207" s="25"/>
      <c r="INY207" s="25"/>
      <c r="INZ207" s="25"/>
      <c r="IOA207" s="25"/>
      <c r="IOB207" s="25"/>
      <c r="IOC207" s="25"/>
      <c r="IOD207" s="25"/>
      <c r="IOE207" s="25"/>
      <c r="IOF207" s="25"/>
      <c r="IOG207" s="25"/>
      <c r="IOH207" s="25"/>
      <c r="IOI207" s="25"/>
      <c r="IOJ207" s="25"/>
      <c r="IOK207" s="25"/>
      <c r="IOL207" s="25"/>
      <c r="IOM207" s="25"/>
      <c r="ION207" s="25"/>
      <c r="IOO207" s="25"/>
      <c r="IOP207" s="25"/>
      <c r="IOQ207" s="25"/>
      <c r="IOR207" s="25"/>
      <c r="IOS207" s="25"/>
      <c r="IOT207" s="25"/>
      <c r="IOU207" s="25"/>
      <c r="IOV207" s="25"/>
      <c r="IOW207" s="25"/>
      <c r="IOX207" s="25"/>
      <c r="IOY207" s="25"/>
      <c r="IOZ207" s="25"/>
      <c r="IPA207" s="25"/>
      <c r="IPB207" s="25"/>
      <c r="IPC207" s="25"/>
      <c r="IPD207" s="25"/>
      <c r="IPE207" s="25"/>
      <c r="IPF207" s="25"/>
      <c r="IPG207" s="25"/>
      <c r="IPH207" s="25"/>
      <c r="IPI207" s="25"/>
      <c r="IPJ207" s="25"/>
      <c r="IPK207" s="25"/>
      <c r="IPL207" s="25"/>
      <c r="IPM207" s="25"/>
      <c r="IPN207" s="25"/>
      <c r="IPO207" s="25"/>
      <c r="IPP207" s="25"/>
      <c r="IPQ207" s="25"/>
      <c r="IPR207" s="25"/>
      <c r="IPS207" s="25"/>
      <c r="IPT207" s="25"/>
      <c r="IPU207" s="25"/>
      <c r="IPV207" s="25"/>
      <c r="IPW207" s="25"/>
      <c r="IPX207" s="25"/>
      <c r="IPY207" s="25"/>
      <c r="IPZ207" s="25"/>
      <c r="IQA207" s="25"/>
      <c r="IQB207" s="25"/>
      <c r="IQC207" s="25"/>
      <c r="IQD207" s="25"/>
      <c r="IQE207" s="25"/>
      <c r="IQF207" s="25"/>
      <c r="IQG207" s="25"/>
      <c r="IQH207" s="25"/>
      <c r="IQI207" s="25"/>
      <c r="IQJ207" s="25"/>
      <c r="IQK207" s="25"/>
      <c r="IQL207" s="25"/>
      <c r="IQM207" s="25"/>
      <c r="IQN207" s="25"/>
      <c r="IQO207" s="25"/>
      <c r="IQP207" s="25"/>
      <c r="IQQ207" s="25"/>
      <c r="IQR207" s="25"/>
      <c r="IQS207" s="25"/>
      <c r="IQT207" s="25"/>
      <c r="IQU207" s="25"/>
      <c r="IQV207" s="25"/>
      <c r="IQW207" s="25"/>
      <c r="IQX207" s="25"/>
      <c r="IQY207" s="25"/>
      <c r="IQZ207" s="25"/>
      <c r="IRA207" s="25"/>
      <c r="IRB207" s="25"/>
      <c r="IRC207" s="25"/>
      <c r="IRD207" s="25"/>
      <c r="IRE207" s="25"/>
      <c r="IRF207" s="25"/>
      <c r="IRG207" s="25"/>
      <c r="IRH207" s="25"/>
      <c r="IRI207" s="25"/>
      <c r="IRJ207" s="25"/>
      <c r="IRK207" s="25"/>
      <c r="IRL207" s="25"/>
      <c r="IRM207" s="25"/>
      <c r="IRN207" s="25"/>
      <c r="IRO207" s="25"/>
      <c r="IRP207" s="25"/>
      <c r="IRQ207" s="25"/>
      <c r="IRR207" s="25"/>
      <c r="IRS207" s="25"/>
      <c r="IRT207" s="25"/>
      <c r="IRU207" s="25"/>
      <c r="IRV207" s="25"/>
      <c r="IRW207" s="25"/>
      <c r="IRX207" s="25"/>
      <c r="IRY207" s="25"/>
      <c r="IRZ207" s="25"/>
      <c r="ISA207" s="25"/>
      <c r="ISB207" s="25"/>
      <c r="ISC207" s="25"/>
      <c r="ISD207" s="25"/>
      <c r="ISE207" s="25"/>
      <c r="ISF207" s="25"/>
      <c r="ISG207" s="25"/>
      <c r="ISH207" s="25"/>
      <c r="ISI207" s="25"/>
      <c r="ISJ207" s="25"/>
      <c r="ISK207" s="25"/>
      <c r="ISL207" s="25"/>
      <c r="ISM207" s="25"/>
      <c r="ISN207" s="25"/>
      <c r="ISO207" s="25"/>
      <c r="ISP207" s="25"/>
      <c r="ISQ207" s="25"/>
      <c r="ISR207" s="25"/>
      <c r="ISS207" s="25"/>
      <c r="IST207" s="25"/>
      <c r="ISU207" s="25"/>
      <c r="ISV207" s="25"/>
      <c r="ISW207" s="25"/>
      <c r="ISX207" s="25"/>
      <c r="ISY207" s="25"/>
      <c r="ISZ207" s="25"/>
      <c r="ITA207" s="25"/>
      <c r="ITB207" s="25"/>
      <c r="ITC207" s="25"/>
      <c r="ITD207" s="25"/>
      <c r="ITE207" s="25"/>
      <c r="ITF207" s="25"/>
      <c r="ITG207" s="25"/>
      <c r="ITH207" s="25"/>
      <c r="ITI207" s="25"/>
      <c r="ITJ207" s="25"/>
      <c r="ITK207" s="25"/>
      <c r="ITL207" s="25"/>
      <c r="ITM207" s="25"/>
      <c r="ITN207" s="25"/>
      <c r="ITO207" s="25"/>
      <c r="ITP207" s="25"/>
      <c r="ITQ207" s="25"/>
      <c r="ITR207" s="25"/>
      <c r="ITS207" s="25"/>
      <c r="ITT207" s="25"/>
      <c r="ITU207" s="25"/>
      <c r="ITV207" s="25"/>
      <c r="ITW207" s="25"/>
      <c r="ITX207" s="25"/>
      <c r="ITY207" s="25"/>
      <c r="ITZ207" s="25"/>
      <c r="IUA207" s="25"/>
      <c r="IUB207" s="25"/>
      <c r="IUC207" s="25"/>
      <c r="IUD207" s="25"/>
      <c r="IUE207" s="25"/>
      <c r="IUF207" s="25"/>
      <c r="IUG207" s="25"/>
      <c r="IUH207" s="25"/>
      <c r="IUI207" s="25"/>
      <c r="IUJ207" s="25"/>
      <c r="IUK207" s="25"/>
      <c r="IUL207" s="25"/>
      <c r="IUM207" s="25"/>
      <c r="IUN207" s="25"/>
      <c r="IUO207" s="25"/>
      <c r="IUP207" s="25"/>
      <c r="IUQ207" s="25"/>
      <c r="IUR207" s="25"/>
      <c r="IUS207" s="25"/>
      <c r="IUT207" s="25"/>
      <c r="IUU207" s="25"/>
      <c r="IUV207" s="25"/>
      <c r="IUW207" s="25"/>
      <c r="IUX207" s="25"/>
      <c r="IUY207" s="25"/>
      <c r="IUZ207" s="25"/>
      <c r="IVA207" s="25"/>
      <c r="IVB207" s="25"/>
      <c r="IVC207" s="25"/>
      <c r="IVD207" s="25"/>
      <c r="IVE207" s="25"/>
      <c r="IVF207" s="25"/>
      <c r="IVG207" s="25"/>
      <c r="IVH207" s="25"/>
      <c r="IVI207" s="25"/>
      <c r="IVJ207" s="25"/>
      <c r="IVK207" s="25"/>
      <c r="IVL207" s="25"/>
      <c r="IVM207" s="25"/>
      <c r="IVN207" s="25"/>
      <c r="IVO207" s="25"/>
      <c r="IVP207" s="25"/>
      <c r="IVQ207" s="25"/>
      <c r="IVR207" s="25"/>
      <c r="IVS207" s="25"/>
      <c r="IVT207" s="25"/>
      <c r="IVU207" s="25"/>
      <c r="IVV207" s="25"/>
      <c r="IVW207" s="25"/>
      <c r="IVX207" s="25"/>
      <c r="IVY207" s="25"/>
      <c r="IVZ207" s="25"/>
      <c r="IWA207" s="25"/>
      <c r="IWB207" s="25"/>
      <c r="IWC207" s="25"/>
      <c r="IWD207" s="25"/>
      <c r="IWE207" s="25"/>
      <c r="IWF207" s="25"/>
      <c r="IWG207" s="25"/>
      <c r="IWH207" s="25"/>
      <c r="IWI207" s="25"/>
      <c r="IWJ207" s="25"/>
      <c r="IWK207" s="25"/>
      <c r="IWL207" s="25"/>
      <c r="IWM207" s="25"/>
      <c r="IWN207" s="25"/>
      <c r="IWO207" s="25"/>
      <c r="IWP207" s="25"/>
      <c r="IWQ207" s="25"/>
      <c r="IWR207" s="25"/>
      <c r="IWS207" s="25"/>
      <c r="IWT207" s="25"/>
      <c r="IWU207" s="25"/>
      <c r="IWV207" s="25"/>
      <c r="IWW207" s="25"/>
      <c r="IWX207" s="25"/>
      <c r="IWY207" s="25"/>
      <c r="IWZ207" s="25"/>
      <c r="IXA207" s="25"/>
      <c r="IXB207" s="25"/>
      <c r="IXC207" s="25"/>
      <c r="IXD207" s="25"/>
      <c r="IXE207" s="25"/>
      <c r="IXF207" s="25"/>
      <c r="IXG207" s="25"/>
      <c r="IXH207" s="25"/>
      <c r="IXI207" s="25"/>
      <c r="IXJ207" s="25"/>
      <c r="IXK207" s="25"/>
      <c r="IXL207" s="25"/>
      <c r="IXM207" s="25"/>
      <c r="IXN207" s="25"/>
      <c r="IXO207" s="25"/>
      <c r="IXP207" s="25"/>
      <c r="IXQ207" s="25"/>
      <c r="IXR207" s="25"/>
      <c r="IXS207" s="25"/>
      <c r="IXT207" s="25"/>
      <c r="IXU207" s="25"/>
      <c r="IXV207" s="25"/>
      <c r="IXW207" s="25"/>
      <c r="IXX207" s="25"/>
      <c r="IXY207" s="25"/>
      <c r="IXZ207" s="25"/>
      <c r="IYA207" s="25"/>
      <c r="IYB207" s="25"/>
      <c r="IYC207" s="25"/>
      <c r="IYD207" s="25"/>
      <c r="IYE207" s="25"/>
      <c r="IYF207" s="25"/>
      <c r="IYG207" s="25"/>
      <c r="IYH207" s="25"/>
      <c r="IYI207" s="25"/>
      <c r="IYJ207" s="25"/>
      <c r="IYK207" s="25"/>
      <c r="IYL207" s="25"/>
      <c r="IYM207" s="25"/>
      <c r="IYN207" s="25"/>
      <c r="IYO207" s="25"/>
      <c r="IYP207" s="25"/>
      <c r="IYQ207" s="25"/>
      <c r="IYR207" s="25"/>
      <c r="IYS207" s="25"/>
      <c r="IYT207" s="25"/>
      <c r="IYU207" s="25"/>
      <c r="IYV207" s="25"/>
      <c r="IYW207" s="25"/>
      <c r="IYX207" s="25"/>
      <c r="IYY207" s="25"/>
      <c r="IYZ207" s="25"/>
      <c r="IZA207" s="25"/>
      <c r="IZB207" s="25"/>
      <c r="IZC207" s="25"/>
      <c r="IZD207" s="25"/>
      <c r="IZE207" s="25"/>
      <c r="IZF207" s="25"/>
      <c r="IZG207" s="25"/>
      <c r="IZH207" s="25"/>
      <c r="IZI207" s="25"/>
      <c r="IZJ207" s="25"/>
      <c r="IZK207" s="25"/>
      <c r="IZL207" s="25"/>
      <c r="IZM207" s="25"/>
      <c r="IZN207" s="25"/>
      <c r="IZO207" s="25"/>
      <c r="IZP207" s="25"/>
      <c r="IZQ207" s="25"/>
      <c r="IZR207" s="25"/>
      <c r="IZS207" s="25"/>
      <c r="IZT207" s="25"/>
      <c r="IZU207" s="25"/>
      <c r="IZV207" s="25"/>
      <c r="IZW207" s="25"/>
      <c r="IZX207" s="25"/>
      <c r="IZY207" s="25"/>
      <c r="IZZ207" s="25"/>
      <c r="JAA207" s="25"/>
      <c r="JAB207" s="25"/>
      <c r="JAC207" s="25"/>
      <c r="JAD207" s="25"/>
      <c r="JAE207" s="25"/>
      <c r="JAF207" s="25"/>
      <c r="JAG207" s="25"/>
      <c r="JAH207" s="25"/>
      <c r="JAI207" s="25"/>
      <c r="JAJ207" s="25"/>
      <c r="JAK207" s="25"/>
      <c r="JAL207" s="25"/>
      <c r="JAM207" s="25"/>
      <c r="JAN207" s="25"/>
      <c r="JAO207" s="25"/>
      <c r="JAP207" s="25"/>
      <c r="JAQ207" s="25"/>
      <c r="JAR207" s="25"/>
      <c r="JAS207" s="25"/>
      <c r="JAT207" s="25"/>
      <c r="JAU207" s="25"/>
      <c r="JAV207" s="25"/>
      <c r="JAW207" s="25"/>
      <c r="JAX207" s="25"/>
      <c r="JAY207" s="25"/>
      <c r="JAZ207" s="25"/>
      <c r="JBA207" s="25"/>
      <c r="JBB207" s="25"/>
      <c r="JBC207" s="25"/>
      <c r="JBD207" s="25"/>
      <c r="JBE207" s="25"/>
      <c r="JBF207" s="25"/>
      <c r="JBG207" s="25"/>
      <c r="JBH207" s="25"/>
      <c r="JBI207" s="25"/>
      <c r="JBJ207" s="25"/>
      <c r="JBK207" s="25"/>
      <c r="JBL207" s="25"/>
      <c r="JBM207" s="25"/>
      <c r="JBN207" s="25"/>
      <c r="JBO207" s="25"/>
      <c r="JBP207" s="25"/>
      <c r="JBQ207" s="25"/>
      <c r="JBR207" s="25"/>
      <c r="JBS207" s="25"/>
      <c r="JBT207" s="25"/>
      <c r="JBU207" s="25"/>
      <c r="JBV207" s="25"/>
      <c r="JBW207" s="25"/>
      <c r="JBX207" s="25"/>
      <c r="JBY207" s="25"/>
      <c r="JBZ207" s="25"/>
      <c r="JCA207" s="25"/>
      <c r="JCB207" s="25"/>
      <c r="JCC207" s="25"/>
      <c r="JCD207" s="25"/>
      <c r="JCE207" s="25"/>
      <c r="JCF207" s="25"/>
      <c r="JCG207" s="25"/>
      <c r="JCH207" s="25"/>
      <c r="JCI207" s="25"/>
      <c r="JCJ207" s="25"/>
      <c r="JCK207" s="25"/>
      <c r="JCL207" s="25"/>
      <c r="JCM207" s="25"/>
      <c r="JCN207" s="25"/>
      <c r="JCO207" s="25"/>
      <c r="JCP207" s="25"/>
      <c r="JCQ207" s="25"/>
      <c r="JCR207" s="25"/>
      <c r="JCS207" s="25"/>
      <c r="JCT207" s="25"/>
      <c r="JCU207" s="25"/>
      <c r="JCV207" s="25"/>
      <c r="JCW207" s="25"/>
      <c r="JCX207" s="25"/>
      <c r="JCY207" s="25"/>
      <c r="JCZ207" s="25"/>
      <c r="JDA207" s="25"/>
      <c r="JDB207" s="25"/>
      <c r="JDC207" s="25"/>
      <c r="JDD207" s="25"/>
      <c r="JDE207" s="25"/>
      <c r="JDF207" s="25"/>
      <c r="JDG207" s="25"/>
      <c r="JDH207" s="25"/>
      <c r="JDI207" s="25"/>
      <c r="JDJ207" s="25"/>
      <c r="JDK207" s="25"/>
      <c r="JDL207" s="25"/>
      <c r="JDM207" s="25"/>
      <c r="JDN207" s="25"/>
      <c r="JDO207" s="25"/>
      <c r="JDP207" s="25"/>
      <c r="JDQ207" s="25"/>
      <c r="JDR207" s="25"/>
      <c r="JDS207" s="25"/>
      <c r="JDT207" s="25"/>
      <c r="JDU207" s="25"/>
      <c r="JDV207" s="25"/>
      <c r="JDW207" s="25"/>
      <c r="JDX207" s="25"/>
      <c r="JDY207" s="25"/>
      <c r="JDZ207" s="25"/>
      <c r="JEA207" s="25"/>
      <c r="JEB207" s="25"/>
      <c r="JEC207" s="25"/>
      <c r="JED207" s="25"/>
      <c r="JEE207" s="25"/>
      <c r="JEF207" s="25"/>
      <c r="JEG207" s="25"/>
      <c r="JEH207" s="25"/>
      <c r="JEI207" s="25"/>
      <c r="JEJ207" s="25"/>
      <c r="JEK207" s="25"/>
      <c r="JEL207" s="25"/>
      <c r="JEM207" s="25"/>
      <c r="JEN207" s="25"/>
      <c r="JEO207" s="25"/>
      <c r="JEP207" s="25"/>
      <c r="JEQ207" s="25"/>
      <c r="JER207" s="25"/>
      <c r="JES207" s="25"/>
      <c r="JET207" s="25"/>
      <c r="JEU207" s="25"/>
      <c r="JEV207" s="25"/>
      <c r="JEW207" s="25"/>
      <c r="JEX207" s="25"/>
      <c r="JEY207" s="25"/>
      <c r="JEZ207" s="25"/>
      <c r="JFA207" s="25"/>
      <c r="JFB207" s="25"/>
      <c r="JFC207" s="25"/>
      <c r="JFD207" s="25"/>
      <c r="JFE207" s="25"/>
      <c r="JFF207" s="25"/>
      <c r="JFG207" s="25"/>
      <c r="JFH207" s="25"/>
      <c r="JFI207" s="25"/>
      <c r="JFJ207" s="25"/>
      <c r="JFK207" s="25"/>
      <c r="JFL207" s="25"/>
      <c r="JFM207" s="25"/>
      <c r="JFN207" s="25"/>
      <c r="JFO207" s="25"/>
      <c r="JFP207" s="25"/>
      <c r="JFQ207" s="25"/>
      <c r="JFR207" s="25"/>
      <c r="JFS207" s="25"/>
      <c r="JFT207" s="25"/>
      <c r="JFU207" s="25"/>
      <c r="JFV207" s="25"/>
      <c r="JFW207" s="25"/>
      <c r="JFX207" s="25"/>
      <c r="JFY207" s="25"/>
      <c r="JFZ207" s="25"/>
      <c r="JGA207" s="25"/>
      <c r="JGB207" s="25"/>
      <c r="JGC207" s="25"/>
      <c r="JGD207" s="25"/>
      <c r="JGE207" s="25"/>
      <c r="JGF207" s="25"/>
      <c r="JGG207" s="25"/>
      <c r="JGH207" s="25"/>
      <c r="JGI207" s="25"/>
      <c r="JGJ207" s="25"/>
      <c r="JGK207" s="25"/>
      <c r="JGL207" s="25"/>
      <c r="JGM207" s="25"/>
      <c r="JGN207" s="25"/>
      <c r="JGO207" s="25"/>
      <c r="JGP207" s="25"/>
      <c r="JGQ207" s="25"/>
      <c r="JGR207" s="25"/>
      <c r="JGS207" s="25"/>
      <c r="JGT207" s="25"/>
      <c r="JGU207" s="25"/>
      <c r="JGV207" s="25"/>
      <c r="JGW207" s="25"/>
      <c r="JGX207" s="25"/>
      <c r="JGY207" s="25"/>
      <c r="JGZ207" s="25"/>
      <c r="JHA207" s="25"/>
      <c r="JHB207" s="25"/>
      <c r="JHC207" s="25"/>
      <c r="JHD207" s="25"/>
      <c r="JHE207" s="25"/>
      <c r="JHF207" s="25"/>
      <c r="JHG207" s="25"/>
      <c r="JHH207" s="25"/>
      <c r="JHI207" s="25"/>
      <c r="JHJ207" s="25"/>
      <c r="JHK207" s="25"/>
      <c r="JHL207" s="25"/>
      <c r="JHM207" s="25"/>
      <c r="JHN207" s="25"/>
      <c r="JHO207" s="25"/>
      <c r="JHP207" s="25"/>
      <c r="JHQ207" s="25"/>
      <c r="JHR207" s="25"/>
      <c r="JHS207" s="25"/>
      <c r="JHT207" s="25"/>
      <c r="JHU207" s="25"/>
      <c r="JHV207" s="25"/>
      <c r="JHW207" s="25"/>
      <c r="JHX207" s="25"/>
      <c r="JHY207" s="25"/>
      <c r="JHZ207" s="25"/>
      <c r="JIA207" s="25"/>
      <c r="JIB207" s="25"/>
      <c r="JIC207" s="25"/>
      <c r="JID207" s="25"/>
      <c r="JIE207" s="25"/>
      <c r="JIF207" s="25"/>
      <c r="JIG207" s="25"/>
      <c r="JIH207" s="25"/>
      <c r="JII207" s="25"/>
      <c r="JIJ207" s="25"/>
      <c r="JIK207" s="25"/>
      <c r="JIL207" s="25"/>
      <c r="JIM207" s="25"/>
      <c r="JIN207" s="25"/>
      <c r="JIO207" s="25"/>
      <c r="JIP207" s="25"/>
      <c r="JIQ207" s="25"/>
      <c r="JIR207" s="25"/>
      <c r="JIS207" s="25"/>
      <c r="JIT207" s="25"/>
      <c r="JIU207" s="25"/>
      <c r="JIV207" s="25"/>
      <c r="JIW207" s="25"/>
      <c r="JIX207" s="25"/>
      <c r="JIY207" s="25"/>
      <c r="JIZ207" s="25"/>
      <c r="JJA207" s="25"/>
      <c r="JJB207" s="25"/>
      <c r="JJC207" s="25"/>
      <c r="JJD207" s="25"/>
      <c r="JJE207" s="25"/>
      <c r="JJF207" s="25"/>
      <c r="JJG207" s="25"/>
      <c r="JJH207" s="25"/>
      <c r="JJI207" s="25"/>
      <c r="JJJ207" s="25"/>
      <c r="JJK207" s="25"/>
      <c r="JJL207" s="25"/>
      <c r="JJM207" s="25"/>
      <c r="JJN207" s="25"/>
      <c r="JJO207" s="25"/>
      <c r="JJP207" s="25"/>
      <c r="JJQ207" s="25"/>
      <c r="JJR207" s="25"/>
      <c r="JJS207" s="25"/>
      <c r="JJT207" s="25"/>
      <c r="JJU207" s="25"/>
      <c r="JJV207" s="25"/>
      <c r="JJW207" s="25"/>
      <c r="JJX207" s="25"/>
      <c r="JJY207" s="25"/>
      <c r="JJZ207" s="25"/>
      <c r="JKA207" s="25"/>
      <c r="JKB207" s="25"/>
      <c r="JKC207" s="25"/>
      <c r="JKD207" s="25"/>
      <c r="JKE207" s="25"/>
      <c r="JKF207" s="25"/>
      <c r="JKG207" s="25"/>
      <c r="JKH207" s="25"/>
      <c r="JKI207" s="25"/>
      <c r="JKJ207" s="25"/>
      <c r="JKK207" s="25"/>
      <c r="JKL207" s="25"/>
      <c r="JKM207" s="25"/>
      <c r="JKN207" s="25"/>
      <c r="JKO207" s="25"/>
      <c r="JKP207" s="25"/>
      <c r="JKQ207" s="25"/>
      <c r="JKR207" s="25"/>
      <c r="JKS207" s="25"/>
      <c r="JKT207" s="25"/>
      <c r="JKU207" s="25"/>
      <c r="JKV207" s="25"/>
      <c r="JKW207" s="25"/>
      <c r="JKX207" s="25"/>
      <c r="JKY207" s="25"/>
      <c r="JKZ207" s="25"/>
      <c r="JLA207" s="25"/>
      <c r="JLB207" s="25"/>
      <c r="JLC207" s="25"/>
      <c r="JLD207" s="25"/>
      <c r="JLE207" s="25"/>
      <c r="JLF207" s="25"/>
      <c r="JLG207" s="25"/>
      <c r="JLH207" s="25"/>
      <c r="JLI207" s="25"/>
      <c r="JLJ207" s="25"/>
      <c r="JLK207" s="25"/>
      <c r="JLL207" s="25"/>
      <c r="JLM207" s="25"/>
      <c r="JLN207" s="25"/>
      <c r="JLO207" s="25"/>
      <c r="JLP207" s="25"/>
      <c r="JLQ207" s="25"/>
      <c r="JLR207" s="25"/>
      <c r="JLS207" s="25"/>
      <c r="JLT207" s="25"/>
      <c r="JLU207" s="25"/>
      <c r="JLV207" s="25"/>
      <c r="JLW207" s="25"/>
      <c r="JLX207" s="25"/>
      <c r="JLY207" s="25"/>
      <c r="JLZ207" s="25"/>
      <c r="JMA207" s="25"/>
      <c r="JMB207" s="25"/>
      <c r="JMC207" s="25"/>
      <c r="JMD207" s="25"/>
      <c r="JME207" s="25"/>
      <c r="JMF207" s="25"/>
      <c r="JMG207" s="25"/>
      <c r="JMH207" s="25"/>
      <c r="JMI207" s="25"/>
      <c r="JMJ207" s="25"/>
      <c r="JMK207" s="25"/>
      <c r="JML207" s="25"/>
      <c r="JMM207" s="25"/>
      <c r="JMN207" s="25"/>
      <c r="JMO207" s="25"/>
      <c r="JMP207" s="25"/>
      <c r="JMQ207" s="25"/>
      <c r="JMR207" s="25"/>
      <c r="JMS207" s="25"/>
      <c r="JMT207" s="25"/>
      <c r="JMU207" s="25"/>
      <c r="JMV207" s="25"/>
      <c r="JMW207" s="25"/>
      <c r="JMX207" s="25"/>
      <c r="JMY207" s="25"/>
      <c r="JMZ207" s="25"/>
      <c r="JNA207" s="25"/>
      <c r="JNB207" s="25"/>
      <c r="JNC207" s="25"/>
      <c r="JND207" s="25"/>
      <c r="JNE207" s="25"/>
      <c r="JNF207" s="25"/>
      <c r="JNG207" s="25"/>
      <c r="JNH207" s="25"/>
      <c r="JNI207" s="25"/>
      <c r="JNJ207" s="25"/>
      <c r="JNK207" s="25"/>
      <c r="JNL207" s="25"/>
      <c r="JNM207" s="25"/>
      <c r="JNN207" s="25"/>
      <c r="JNO207" s="25"/>
      <c r="JNP207" s="25"/>
      <c r="JNQ207" s="25"/>
      <c r="JNR207" s="25"/>
      <c r="JNS207" s="25"/>
      <c r="JNT207" s="25"/>
      <c r="JNU207" s="25"/>
      <c r="JNV207" s="25"/>
      <c r="JNW207" s="25"/>
      <c r="JNX207" s="25"/>
      <c r="JNY207" s="25"/>
      <c r="JNZ207" s="25"/>
      <c r="JOA207" s="25"/>
      <c r="JOB207" s="25"/>
      <c r="JOC207" s="25"/>
      <c r="JOD207" s="25"/>
      <c r="JOE207" s="25"/>
      <c r="JOF207" s="25"/>
      <c r="JOG207" s="25"/>
      <c r="JOH207" s="25"/>
      <c r="JOI207" s="25"/>
      <c r="JOJ207" s="25"/>
      <c r="JOK207" s="25"/>
      <c r="JOL207" s="25"/>
      <c r="JOM207" s="25"/>
      <c r="JON207" s="25"/>
      <c r="JOO207" s="25"/>
      <c r="JOP207" s="25"/>
      <c r="JOQ207" s="25"/>
      <c r="JOR207" s="25"/>
      <c r="JOS207" s="25"/>
      <c r="JOT207" s="25"/>
      <c r="JOU207" s="25"/>
      <c r="JOV207" s="25"/>
      <c r="JOW207" s="25"/>
      <c r="JOX207" s="25"/>
      <c r="JOY207" s="25"/>
      <c r="JOZ207" s="25"/>
      <c r="JPA207" s="25"/>
      <c r="JPB207" s="25"/>
      <c r="JPC207" s="25"/>
      <c r="JPD207" s="25"/>
      <c r="JPE207" s="25"/>
      <c r="JPF207" s="25"/>
      <c r="JPG207" s="25"/>
      <c r="JPH207" s="25"/>
      <c r="JPI207" s="25"/>
      <c r="JPJ207" s="25"/>
      <c r="JPK207" s="25"/>
      <c r="JPL207" s="25"/>
      <c r="JPM207" s="25"/>
      <c r="JPN207" s="25"/>
      <c r="JPO207" s="25"/>
      <c r="JPP207" s="25"/>
      <c r="JPQ207" s="25"/>
      <c r="JPR207" s="25"/>
      <c r="JPS207" s="25"/>
      <c r="JPT207" s="25"/>
      <c r="JPU207" s="25"/>
      <c r="JPV207" s="25"/>
      <c r="JPW207" s="25"/>
      <c r="JPX207" s="25"/>
      <c r="JPY207" s="25"/>
      <c r="JPZ207" s="25"/>
      <c r="JQA207" s="25"/>
      <c r="JQB207" s="25"/>
      <c r="JQC207" s="25"/>
      <c r="JQD207" s="25"/>
      <c r="JQE207" s="25"/>
      <c r="JQF207" s="25"/>
      <c r="JQG207" s="25"/>
      <c r="JQH207" s="25"/>
      <c r="JQI207" s="25"/>
      <c r="JQJ207" s="25"/>
      <c r="JQK207" s="25"/>
      <c r="JQL207" s="25"/>
      <c r="JQM207" s="25"/>
      <c r="JQN207" s="25"/>
      <c r="JQO207" s="25"/>
      <c r="JQP207" s="25"/>
      <c r="JQQ207" s="25"/>
      <c r="JQR207" s="25"/>
      <c r="JQS207" s="25"/>
      <c r="JQT207" s="25"/>
      <c r="JQU207" s="25"/>
      <c r="JQV207" s="25"/>
      <c r="JQW207" s="25"/>
      <c r="JQX207" s="25"/>
      <c r="JQY207" s="25"/>
      <c r="JQZ207" s="25"/>
      <c r="JRA207" s="25"/>
      <c r="JRB207" s="25"/>
      <c r="JRC207" s="25"/>
      <c r="JRD207" s="25"/>
      <c r="JRE207" s="25"/>
      <c r="JRF207" s="25"/>
      <c r="JRG207" s="25"/>
      <c r="JRH207" s="25"/>
      <c r="JRI207" s="25"/>
      <c r="JRJ207" s="25"/>
      <c r="JRK207" s="25"/>
      <c r="JRL207" s="25"/>
      <c r="JRM207" s="25"/>
      <c r="JRN207" s="25"/>
      <c r="JRO207" s="25"/>
      <c r="JRP207" s="25"/>
      <c r="JRQ207" s="25"/>
      <c r="JRR207" s="25"/>
      <c r="JRS207" s="25"/>
      <c r="JRT207" s="25"/>
      <c r="JRU207" s="25"/>
      <c r="JRV207" s="25"/>
      <c r="JRW207" s="25"/>
      <c r="JRX207" s="25"/>
      <c r="JRY207" s="25"/>
      <c r="JRZ207" s="25"/>
      <c r="JSA207" s="25"/>
      <c r="JSB207" s="25"/>
      <c r="JSC207" s="25"/>
      <c r="JSD207" s="25"/>
      <c r="JSE207" s="25"/>
      <c r="JSF207" s="25"/>
      <c r="JSG207" s="25"/>
      <c r="JSH207" s="25"/>
      <c r="JSI207" s="25"/>
      <c r="JSJ207" s="25"/>
      <c r="JSK207" s="25"/>
      <c r="JSL207" s="25"/>
      <c r="JSM207" s="25"/>
      <c r="JSN207" s="25"/>
      <c r="JSO207" s="25"/>
      <c r="JSP207" s="25"/>
      <c r="JSQ207" s="25"/>
      <c r="JSR207" s="25"/>
      <c r="JSS207" s="25"/>
      <c r="JST207" s="25"/>
      <c r="JSU207" s="25"/>
      <c r="JSV207" s="25"/>
      <c r="JSW207" s="25"/>
      <c r="JSX207" s="25"/>
      <c r="JSY207" s="25"/>
      <c r="JSZ207" s="25"/>
      <c r="JTA207" s="25"/>
      <c r="JTB207" s="25"/>
      <c r="JTC207" s="25"/>
      <c r="JTD207" s="25"/>
      <c r="JTE207" s="25"/>
      <c r="JTF207" s="25"/>
      <c r="JTG207" s="25"/>
      <c r="JTH207" s="25"/>
      <c r="JTI207" s="25"/>
      <c r="JTJ207" s="25"/>
      <c r="JTK207" s="25"/>
      <c r="JTL207" s="25"/>
      <c r="JTM207" s="25"/>
      <c r="JTN207" s="25"/>
      <c r="JTO207" s="25"/>
      <c r="JTP207" s="25"/>
      <c r="JTQ207" s="25"/>
      <c r="JTR207" s="25"/>
      <c r="JTS207" s="25"/>
      <c r="JTT207" s="25"/>
      <c r="JTU207" s="25"/>
      <c r="JTV207" s="25"/>
      <c r="JTW207" s="25"/>
      <c r="JTX207" s="25"/>
      <c r="JTY207" s="25"/>
      <c r="JTZ207" s="25"/>
      <c r="JUA207" s="25"/>
      <c r="JUB207" s="25"/>
      <c r="JUC207" s="25"/>
      <c r="JUD207" s="25"/>
      <c r="JUE207" s="25"/>
      <c r="JUF207" s="25"/>
      <c r="JUG207" s="25"/>
      <c r="JUH207" s="25"/>
      <c r="JUI207" s="25"/>
      <c r="JUJ207" s="25"/>
      <c r="JUK207" s="25"/>
      <c r="JUL207" s="25"/>
      <c r="JUM207" s="25"/>
      <c r="JUN207" s="25"/>
      <c r="JUO207" s="25"/>
      <c r="JUP207" s="25"/>
      <c r="JUQ207" s="25"/>
      <c r="JUR207" s="25"/>
      <c r="JUS207" s="25"/>
      <c r="JUT207" s="25"/>
      <c r="JUU207" s="25"/>
      <c r="JUV207" s="25"/>
      <c r="JUW207" s="25"/>
      <c r="JUX207" s="25"/>
      <c r="JUY207" s="25"/>
      <c r="JUZ207" s="25"/>
      <c r="JVA207" s="25"/>
      <c r="JVB207" s="25"/>
      <c r="JVC207" s="25"/>
      <c r="JVD207" s="25"/>
      <c r="JVE207" s="25"/>
      <c r="JVF207" s="25"/>
      <c r="JVG207" s="25"/>
      <c r="JVH207" s="25"/>
      <c r="JVI207" s="25"/>
      <c r="JVJ207" s="25"/>
      <c r="JVK207" s="25"/>
      <c r="JVL207" s="25"/>
      <c r="JVM207" s="25"/>
      <c r="JVN207" s="25"/>
      <c r="JVO207" s="25"/>
      <c r="JVP207" s="25"/>
      <c r="JVQ207" s="25"/>
      <c r="JVR207" s="25"/>
      <c r="JVS207" s="25"/>
      <c r="JVT207" s="25"/>
      <c r="JVU207" s="25"/>
      <c r="JVV207" s="25"/>
      <c r="JVW207" s="25"/>
      <c r="JVX207" s="25"/>
      <c r="JVY207" s="25"/>
      <c r="JVZ207" s="25"/>
      <c r="JWA207" s="25"/>
      <c r="JWB207" s="25"/>
      <c r="JWC207" s="25"/>
      <c r="JWD207" s="25"/>
      <c r="JWE207" s="25"/>
      <c r="JWF207" s="25"/>
      <c r="JWG207" s="25"/>
      <c r="JWH207" s="25"/>
      <c r="JWI207" s="25"/>
      <c r="JWJ207" s="25"/>
      <c r="JWK207" s="25"/>
      <c r="JWL207" s="25"/>
      <c r="JWM207" s="25"/>
      <c r="JWN207" s="25"/>
      <c r="JWO207" s="25"/>
      <c r="JWP207" s="25"/>
      <c r="JWQ207" s="25"/>
      <c r="JWR207" s="25"/>
      <c r="JWS207" s="25"/>
      <c r="JWT207" s="25"/>
      <c r="JWU207" s="25"/>
      <c r="JWV207" s="25"/>
      <c r="JWW207" s="25"/>
      <c r="JWX207" s="25"/>
      <c r="JWY207" s="25"/>
      <c r="JWZ207" s="25"/>
      <c r="JXA207" s="25"/>
      <c r="JXB207" s="25"/>
      <c r="JXC207" s="25"/>
      <c r="JXD207" s="25"/>
      <c r="JXE207" s="25"/>
      <c r="JXF207" s="25"/>
      <c r="JXG207" s="25"/>
      <c r="JXH207" s="25"/>
      <c r="JXI207" s="25"/>
      <c r="JXJ207" s="25"/>
      <c r="JXK207" s="25"/>
      <c r="JXL207" s="25"/>
      <c r="JXM207" s="25"/>
      <c r="JXN207" s="25"/>
      <c r="JXO207" s="25"/>
      <c r="JXP207" s="25"/>
      <c r="JXQ207" s="25"/>
      <c r="JXR207" s="25"/>
      <c r="JXS207" s="25"/>
      <c r="JXT207" s="25"/>
      <c r="JXU207" s="25"/>
      <c r="JXV207" s="25"/>
      <c r="JXW207" s="25"/>
      <c r="JXX207" s="25"/>
      <c r="JXY207" s="25"/>
      <c r="JXZ207" s="25"/>
      <c r="JYA207" s="25"/>
      <c r="JYB207" s="25"/>
      <c r="JYC207" s="25"/>
      <c r="JYD207" s="25"/>
      <c r="JYE207" s="25"/>
      <c r="JYF207" s="25"/>
      <c r="JYG207" s="25"/>
      <c r="JYH207" s="25"/>
      <c r="JYI207" s="25"/>
      <c r="JYJ207" s="25"/>
      <c r="JYK207" s="25"/>
      <c r="JYL207" s="25"/>
      <c r="JYM207" s="25"/>
      <c r="JYN207" s="25"/>
      <c r="JYO207" s="25"/>
      <c r="JYP207" s="25"/>
      <c r="JYQ207" s="25"/>
      <c r="JYR207" s="25"/>
      <c r="JYS207" s="25"/>
      <c r="JYT207" s="25"/>
      <c r="JYU207" s="25"/>
      <c r="JYV207" s="25"/>
      <c r="JYW207" s="25"/>
      <c r="JYX207" s="25"/>
      <c r="JYY207" s="25"/>
      <c r="JYZ207" s="25"/>
      <c r="JZA207" s="25"/>
      <c r="JZB207" s="25"/>
      <c r="JZC207" s="25"/>
      <c r="JZD207" s="25"/>
      <c r="JZE207" s="25"/>
      <c r="JZF207" s="25"/>
      <c r="JZG207" s="25"/>
      <c r="JZH207" s="25"/>
      <c r="JZI207" s="25"/>
      <c r="JZJ207" s="25"/>
      <c r="JZK207" s="25"/>
      <c r="JZL207" s="25"/>
      <c r="JZM207" s="25"/>
      <c r="JZN207" s="25"/>
      <c r="JZO207" s="25"/>
      <c r="JZP207" s="25"/>
      <c r="JZQ207" s="25"/>
      <c r="JZR207" s="25"/>
      <c r="JZS207" s="25"/>
      <c r="JZT207" s="25"/>
      <c r="JZU207" s="25"/>
      <c r="JZV207" s="25"/>
      <c r="JZW207" s="25"/>
      <c r="JZX207" s="25"/>
      <c r="JZY207" s="25"/>
      <c r="JZZ207" s="25"/>
      <c r="KAA207" s="25"/>
      <c r="KAB207" s="25"/>
      <c r="KAC207" s="25"/>
      <c r="KAD207" s="25"/>
      <c r="KAE207" s="25"/>
      <c r="KAF207" s="25"/>
      <c r="KAG207" s="25"/>
      <c r="KAH207" s="25"/>
      <c r="KAI207" s="25"/>
      <c r="KAJ207" s="25"/>
      <c r="KAK207" s="25"/>
      <c r="KAL207" s="25"/>
      <c r="KAM207" s="25"/>
      <c r="KAN207" s="25"/>
      <c r="KAO207" s="25"/>
      <c r="KAP207" s="25"/>
      <c r="KAQ207" s="25"/>
      <c r="KAR207" s="25"/>
      <c r="KAS207" s="25"/>
      <c r="KAT207" s="25"/>
      <c r="KAU207" s="25"/>
      <c r="KAV207" s="25"/>
      <c r="KAW207" s="25"/>
      <c r="KAX207" s="25"/>
      <c r="KAY207" s="25"/>
      <c r="KAZ207" s="25"/>
      <c r="KBA207" s="25"/>
      <c r="KBB207" s="25"/>
      <c r="KBC207" s="25"/>
      <c r="KBD207" s="25"/>
      <c r="KBE207" s="25"/>
      <c r="KBF207" s="25"/>
      <c r="KBG207" s="25"/>
      <c r="KBH207" s="25"/>
      <c r="KBI207" s="25"/>
      <c r="KBJ207" s="25"/>
      <c r="KBK207" s="25"/>
      <c r="KBL207" s="25"/>
      <c r="KBM207" s="25"/>
      <c r="KBN207" s="25"/>
      <c r="KBO207" s="25"/>
      <c r="KBP207" s="25"/>
      <c r="KBQ207" s="25"/>
      <c r="KBR207" s="25"/>
      <c r="KBS207" s="25"/>
      <c r="KBT207" s="25"/>
      <c r="KBU207" s="25"/>
      <c r="KBV207" s="25"/>
      <c r="KBW207" s="25"/>
      <c r="KBX207" s="25"/>
      <c r="KBY207" s="25"/>
      <c r="KBZ207" s="25"/>
      <c r="KCA207" s="25"/>
      <c r="KCB207" s="25"/>
      <c r="KCC207" s="25"/>
      <c r="KCD207" s="25"/>
      <c r="KCE207" s="25"/>
      <c r="KCF207" s="25"/>
      <c r="KCG207" s="25"/>
      <c r="KCH207" s="25"/>
      <c r="KCI207" s="25"/>
      <c r="KCJ207" s="25"/>
      <c r="KCK207" s="25"/>
      <c r="KCL207" s="25"/>
      <c r="KCM207" s="25"/>
      <c r="KCN207" s="25"/>
      <c r="KCO207" s="25"/>
      <c r="KCP207" s="25"/>
      <c r="KCQ207" s="25"/>
      <c r="KCR207" s="25"/>
      <c r="KCS207" s="25"/>
      <c r="KCT207" s="25"/>
      <c r="KCU207" s="25"/>
      <c r="KCV207" s="25"/>
      <c r="KCW207" s="25"/>
      <c r="KCX207" s="25"/>
      <c r="KCY207" s="25"/>
      <c r="KCZ207" s="25"/>
      <c r="KDA207" s="25"/>
      <c r="KDB207" s="25"/>
      <c r="KDC207" s="25"/>
      <c r="KDD207" s="25"/>
      <c r="KDE207" s="25"/>
      <c r="KDF207" s="25"/>
      <c r="KDG207" s="25"/>
      <c r="KDH207" s="25"/>
      <c r="KDI207" s="25"/>
      <c r="KDJ207" s="25"/>
      <c r="KDK207" s="25"/>
      <c r="KDL207" s="25"/>
      <c r="KDM207" s="25"/>
      <c r="KDN207" s="25"/>
      <c r="KDO207" s="25"/>
      <c r="KDP207" s="25"/>
      <c r="KDQ207" s="25"/>
      <c r="KDR207" s="25"/>
      <c r="KDS207" s="25"/>
      <c r="KDT207" s="25"/>
      <c r="KDU207" s="25"/>
      <c r="KDV207" s="25"/>
      <c r="KDW207" s="25"/>
      <c r="KDX207" s="25"/>
      <c r="KDY207" s="25"/>
      <c r="KDZ207" s="25"/>
      <c r="KEA207" s="25"/>
      <c r="KEB207" s="25"/>
      <c r="KEC207" s="25"/>
      <c r="KED207" s="25"/>
      <c r="KEE207" s="25"/>
      <c r="KEF207" s="25"/>
      <c r="KEG207" s="25"/>
      <c r="KEH207" s="25"/>
      <c r="KEI207" s="25"/>
      <c r="KEJ207" s="25"/>
      <c r="KEK207" s="25"/>
      <c r="KEL207" s="25"/>
      <c r="KEM207" s="25"/>
      <c r="KEN207" s="25"/>
      <c r="KEO207" s="25"/>
      <c r="KEP207" s="25"/>
      <c r="KEQ207" s="25"/>
      <c r="KER207" s="25"/>
      <c r="KES207" s="25"/>
      <c r="KET207" s="25"/>
      <c r="KEU207" s="25"/>
      <c r="KEV207" s="25"/>
      <c r="KEW207" s="25"/>
      <c r="KEX207" s="25"/>
      <c r="KEY207" s="25"/>
      <c r="KEZ207" s="25"/>
      <c r="KFA207" s="25"/>
      <c r="KFB207" s="25"/>
      <c r="KFC207" s="25"/>
      <c r="KFD207" s="25"/>
      <c r="KFE207" s="25"/>
      <c r="KFF207" s="25"/>
      <c r="KFG207" s="25"/>
      <c r="KFH207" s="25"/>
      <c r="KFI207" s="25"/>
      <c r="KFJ207" s="25"/>
      <c r="KFK207" s="25"/>
      <c r="KFL207" s="25"/>
      <c r="KFM207" s="25"/>
      <c r="KFN207" s="25"/>
      <c r="KFO207" s="25"/>
      <c r="KFP207" s="25"/>
      <c r="KFQ207" s="25"/>
      <c r="KFR207" s="25"/>
      <c r="KFS207" s="25"/>
      <c r="KFT207" s="25"/>
      <c r="KFU207" s="25"/>
      <c r="KFV207" s="25"/>
      <c r="KFW207" s="25"/>
      <c r="KFX207" s="25"/>
      <c r="KFY207" s="25"/>
      <c r="KFZ207" s="25"/>
      <c r="KGA207" s="25"/>
      <c r="KGB207" s="25"/>
      <c r="KGC207" s="25"/>
      <c r="KGD207" s="25"/>
      <c r="KGE207" s="25"/>
      <c r="KGF207" s="25"/>
      <c r="KGG207" s="25"/>
      <c r="KGH207" s="25"/>
      <c r="KGI207" s="25"/>
      <c r="KGJ207" s="25"/>
      <c r="KGK207" s="25"/>
      <c r="KGL207" s="25"/>
      <c r="KGM207" s="25"/>
      <c r="KGN207" s="25"/>
      <c r="KGO207" s="25"/>
      <c r="KGP207" s="25"/>
      <c r="KGQ207" s="25"/>
      <c r="KGR207" s="25"/>
      <c r="KGS207" s="25"/>
      <c r="KGT207" s="25"/>
      <c r="KGU207" s="25"/>
      <c r="KGV207" s="25"/>
      <c r="KGW207" s="25"/>
      <c r="KGX207" s="25"/>
      <c r="KGY207" s="25"/>
      <c r="KGZ207" s="25"/>
      <c r="KHA207" s="25"/>
      <c r="KHB207" s="25"/>
      <c r="KHC207" s="25"/>
      <c r="KHD207" s="25"/>
      <c r="KHE207" s="25"/>
      <c r="KHF207" s="25"/>
      <c r="KHG207" s="25"/>
      <c r="KHH207" s="25"/>
      <c r="KHI207" s="25"/>
      <c r="KHJ207" s="25"/>
      <c r="KHK207" s="25"/>
      <c r="KHL207" s="25"/>
      <c r="KHM207" s="25"/>
      <c r="KHN207" s="25"/>
      <c r="KHO207" s="25"/>
      <c r="KHP207" s="25"/>
      <c r="KHQ207" s="25"/>
      <c r="KHR207" s="25"/>
      <c r="KHS207" s="25"/>
      <c r="KHT207" s="25"/>
      <c r="KHU207" s="25"/>
      <c r="KHV207" s="25"/>
      <c r="KHW207" s="25"/>
      <c r="KHX207" s="25"/>
      <c r="KHY207" s="25"/>
      <c r="KHZ207" s="25"/>
      <c r="KIA207" s="25"/>
      <c r="KIB207" s="25"/>
      <c r="KIC207" s="25"/>
      <c r="KID207" s="25"/>
      <c r="KIE207" s="25"/>
      <c r="KIF207" s="25"/>
      <c r="KIG207" s="25"/>
      <c r="KIH207" s="25"/>
      <c r="KII207" s="25"/>
      <c r="KIJ207" s="25"/>
      <c r="KIK207" s="25"/>
      <c r="KIL207" s="25"/>
      <c r="KIM207" s="25"/>
      <c r="KIN207" s="25"/>
      <c r="KIO207" s="25"/>
      <c r="KIP207" s="25"/>
      <c r="KIQ207" s="25"/>
      <c r="KIR207" s="25"/>
      <c r="KIS207" s="25"/>
      <c r="KIT207" s="25"/>
      <c r="KIU207" s="25"/>
      <c r="KIV207" s="25"/>
      <c r="KIW207" s="25"/>
      <c r="KIX207" s="25"/>
      <c r="KIY207" s="25"/>
      <c r="KIZ207" s="25"/>
      <c r="KJA207" s="25"/>
      <c r="KJB207" s="25"/>
      <c r="KJC207" s="25"/>
      <c r="KJD207" s="25"/>
      <c r="KJE207" s="25"/>
      <c r="KJF207" s="25"/>
      <c r="KJG207" s="25"/>
      <c r="KJH207" s="25"/>
      <c r="KJI207" s="25"/>
      <c r="KJJ207" s="25"/>
      <c r="KJK207" s="25"/>
      <c r="KJL207" s="25"/>
      <c r="KJM207" s="25"/>
      <c r="KJN207" s="25"/>
      <c r="KJO207" s="25"/>
      <c r="KJP207" s="25"/>
      <c r="KJQ207" s="25"/>
      <c r="KJR207" s="25"/>
      <c r="KJS207" s="25"/>
      <c r="KJT207" s="25"/>
      <c r="KJU207" s="25"/>
      <c r="KJV207" s="25"/>
      <c r="KJW207" s="25"/>
      <c r="KJX207" s="25"/>
      <c r="KJY207" s="25"/>
      <c r="KJZ207" s="25"/>
      <c r="KKA207" s="25"/>
      <c r="KKB207" s="25"/>
      <c r="KKC207" s="25"/>
      <c r="KKD207" s="25"/>
      <c r="KKE207" s="25"/>
      <c r="KKF207" s="25"/>
      <c r="KKG207" s="25"/>
      <c r="KKH207" s="25"/>
      <c r="KKI207" s="25"/>
      <c r="KKJ207" s="25"/>
      <c r="KKK207" s="25"/>
      <c r="KKL207" s="25"/>
      <c r="KKM207" s="25"/>
      <c r="KKN207" s="25"/>
      <c r="KKO207" s="25"/>
      <c r="KKP207" s="25"/>
      <c r="KKQ207" s="25"/>
      <c r="KKR207" s="25"/>
      <c r="KKS207" s="25"/>
      <c r="KKT207" s="25"/>
      <c r="KKU207" s="25"/>
      <c r="KKV207" s="25"/>
      <c r="KKW207" s="25"/>
      <c r="KKX207" s="25"/>
      <c r="KKY207" s="25"/>
      <c r="KKZ207" s="25"/>
      <c r="KLA207" s="25"/>
      <c r="KLB207" s="25"/>
      <c r="KLC207" s="25"/>
      <c r="KLD207" s="25"/>
      <c r="KLE207" s="25"/>
      <c r="KLF207" s="25"/>
      <c r="KLG207" s="25"/>
      <c r="KLH207" s="25"/>
      <c r="KLI207" s="25"/>
      <c r="KLJ207" s="25"/>
      <c r="KLK207" s="25"/>
      <c r="KLL207" s="25"/>
      <c r="KLM207" s="25"/>
      <c r="KLN207" s="25"/>
      <c r="KLO207" s="25"/>
      <c r="KLP207" s="25"/>
      <c r="KLQ207" s="25"/>
      <c r="KLR207" s="25"/>
      <c r="KLS207" s="25"/>
      <c r="KLT207" s="25"/>
      <c r="KLU207" s="25"/>
      <c r="KLV207" s="25"/>
      <c r="KLW207" s="25"/>
      <c r="KLX207" s="25"/>
      <c r="KLY207" s="25"/>
      <c r="KLZ207" s="25"/>
      <c r="KMA207" s="25"/>
      <c r="KMB207" s="25"/>
      <c r="KMC207" s="25"/>
      <c r="KMD207" s="25"/>
      <c r="KME207" s="25"/>
      <c r="KMF207" s="25"/>
      <c r="KMG207" s="25"/>
      <c r="KMH207" s="25"/>
      <c r="KMI207" s="25"/>
      <c r="KMJ207" s="25"/>
      <c r="KMK207" s="25"/>
      <c r="KML207" s="25"/>
      <c r="KMM207" s="25"/>
      <c r="KMN207" s="25"/>
      <c r="KMO207" s="25"/>
      <c r="KMP207" s="25"/>
      <c r="KMQ207" s="25"/>
      <c r="KMR207" s="25"/>
      <c r="KMS207" s="25"/>
      <c r="KMT207" s="25"/>
      <c r="KMU207" s="25"/>
      <c r="KMV207" s="25"/>
      <c r="KMW207" s="25"/>
      <c r="KMX207" s="25"/>
      <c r="KMY207" s="25"/>
      <c r="KMZ207" s="25"/>
      <c r="KNA207" s="25"/>
      <c r="KNB207" s="25"/>
      <c r="KNC207" s="25"/>
      <c r="KND207" s="25"/>
      <c r="KNE207" s="25"/>
      <c r="KNF207" s="25"/>
      <c r="KNG207" s="25"/>
      <c r="KNH207" s="25"/>
      <c r="KNI207" s="25"/>
      <c r="KNJ207" s="25"/>
      <c r="KNK207" s="25"/>
      <c r="KNL207" s="25"/>
      <c r="KNM207" s="25"/>
      <c r="KNN207" s="25"/>
      <c r="KNO207" s="25"/>
      <c r="KNP207" s="25"/>
      <c r="KNQ207" s="25"/>
      <c r="KNR207" s="25"/>
      <c r="KNS207" s="25"/>
      <c r="KNT207" s="25"/>
      <c r="KNU207" s="25"/>
      <c r="KNV207" s="25"/>
      <c r="KNW207" s="25"/>
      <c r="KNX207" s="25"/>
      <c r="KNY207" s="25"/>
      <c r="KNZ207" s="25"/>
      <c r="KOA207" s="25"/>
      <c r="KOB207" s="25"/>
      <c r="KOC207" s="25"/>
      <c r="KOD207" s="25"/>
      <c r="KOE207" s="25"/>
      <c r="KOF207" s="25"/>
      <c r="KOG207" s="25"/>
      <c r="KOH207" s="25"/>
      <c r="KOI207" s="25"/>
      <c r="KOJ207" s="25"/>
      <c r="KOK207" s="25"/>
      <c r="KOL207" s="25"/>
      <c r="KOM207" s="25"/>
      <c r="KON207" s="25"/>
      <c r="KOO207" s="25"/>
      <c r="KOP207" s="25"/>
      <c r="KOQ207" s="25"/>
      <c r="KOR207" s="25"/>
      <c r="KOS207" s="25"/>
      <c r="KOT207" s="25"/>
      <c r="KOU207" s="25"/>
      <c r="KOV207" s="25"/>
      <c r="KOW207" s="25"/>
      <c r="KOX207" s="25"/>
      <c r="KOY207" s="25"/>
      <c r="KOZ207" s="25"/>
      <c r="KPA207" s="25"/>
      <c r="KPB207" s="25"/>
      <c r="KPC207" s="25"/>
      <c r="KPD207" s="25"/>
      <c r="KPE207" s="25"/>
      <c r="KPF207" s="25"/>
      <c r="KPG207" s="25"/>
      <c r="KPH207" s="25"/>
      <c r="KPI207" s="25"/>
      <c r="KPJ207" s="25"/>
      <c r="KPK207" s="25"/>
      <c r="KPL207" s="25"/>
      <c r="KPM207" s="25"/>
      <c r="KPN207" s="25"/>
      <c r="KPO207" s="25"/>
      <c r="KPP207" s="25"/>
      <c r="KPQ207" s="25"/>
      <c r="KPR207" s="25"/>
      <c r="KPS207" s="25"/>
      <c r="KPT207" s="25"/>
      <c r="KPU207" s="25"/>
      <c r="KPV207" s="25"/>
      <c r="KPW207" s="25"/>
      <c r="KPX207" s="25"/>
      <c r="KPY207" s="25"/>
      <c r="KPZ207" s="25"/>
      <c r="KQA207" s="25"/>
      <c r="KQB207" s="25"/>
      <c r="KQC207" s="25"/>
      <c r="KQD207" s="25"/>
      <c r="KQE207" s="25"/>
      <c r="KQF207" s="25"/>
      <c r="KQG207" s="25"/>
      <c r="KQH207" s="25"/>
      <c r="KQI207" s="25"/>
      <c r="KQJ207" s="25"/>
      <c r="KQK207" s="25"/>
      <c r="KQL207" s="25"/>
      <c r="KQM207" s="25"/>
      <c r="KQN207" s="25"/>
      <c r="KQO207" s="25"/>
      <c r="KQP207" s="25"/>
      <c r="KQQ207" s="25"/>
      <c r="KQR207" s="25"/>
      <c r="KQS207" s="25"/>
      <c r="KQT207" s="25"/>
      <c r="KQU207" s="25"/>
      <c r="KQV207" s="25"/>
      <c r="KQW207" s="25"/>
      <c r="KQX207" s="25"/>
      <c r="KQY207" s="25"/>
      <c r="KQZ207" s="25"/>
      <c r="KRA207" s="25"/>
      <c r="KRB207" s="25"/>
      <c r="KRC207" s="25"/>
      <c r="KRD207" s="25"/>
      <c r="KRE207" s="25"/>
      <c r="KRF207" s="25"/>
      <c r="KRG207" s="25"/>
      <c r="KRH207" s="25"/>
      <c r="KRI207" s="25"/>
      <c r="KRJ207" s="25"/>
      <c r="KRK207" s="25"/>
      <c r="KRL207" s="25"/>
      <c r="KRM207" s="25"/>
      <c r="KRN207" s="25"/>
      <c r="KRO207" s="25"/>
      <c r="KRP207" s="25"/>
      <c r="KRQ207" s="25"/>
      <c r="KRR207" s="25"/>
      <c r="KRS207" s="25"/>
      <c r="KRT207" s="25"/>
      <c r="KRU207" s="25"/>
      <c r="KRV207" s="25"/>
      <c r="KRW207" s="25"/>
      <c r="KRX207" s="25"/>
      <c r="KRY207" s="25"/>
      <c r="KRZ207" s="25"/>
      <c r="KSA207" s="25"/>
      <c r="KSB207" s="25"/>
      <c r="KSC207" s="25"/>
      <c r="KSD207" s="25"/>
      <c r="KSE207" s="25"/>
      <c r="KSF207" s="25"/>
      <c r="KSG207" s="25"/>
      <c r="KSH207" s="25"/>
      <c r="KSI207" s="25"/>
      <c r="KSJ207" s="25"/>
      <c r="KSK207" s="25"/>
      <c r="KSL207" s="25"/>
      <c r="KSM207" s="25"/>
      <c r="KSN207" s="25"/>
      <c r="KSO207" s="25"/>
      <c r="KSP207" s="25"/>
      <c r="KSQ207" s="25"/>
      <c r="KSR207" s="25"/>
      <c r="KSS207" s="25"/>
      <c r="KST207" s="25"/>
      <c r="KSU207" s="25"/>
      <c r="KSV207" s="25"/>
      <c r="KSW207" s="25"/>
      <c r="KSX207" s="25"/>
      <c r="KSY207" s="25"/>
      <c r="KSZ207" s="25"/>
      <c r="KTA207" s="25"/>
      <c r="KTB207" s="25"/>
      <c r="KTC207" s="25"/>
      <c r="KTD207" s="25"/>
      <c r="KTE207" s="25"/>
      <c r="KTF207" s="25"/>
      <c r="KTG207" s="25"/>
      <c r="KTH207" s="25"/>
      <c r="KTI207" s="25"/>
      <c r="KTJ207" s="25"/>
      <c r="KTK207" s="25"/>
      <c r="KTL207" s="25"/>
      <c r="KTM207" s="25"/>
      <c r="KTN207" s="25"/>
      <c r="KTO207" s="25"/>
      <c r="KTP207" s="25"/>
      <c r="KTQ207" s="25"/>
      <c r="KTR207" s="25"/>
      <c r="KTS207" s="25"/>
      <c r="KTT207" s="25"/>
      <c r="KTU207" s="25"/>
      <c r="KTV207" s="25"/>
      <c r="KTW207" s="25"/>
      <c r="KTX207" s="25"/>
      <c r="KTY207" s="25"/>
      <c r="KTZ207" s="25"/>
      <c r="KUA207" s="25"/>
      <c r="KUB207" s="25"/>
      <c r="KUC207" s="25"/>
      <c r="KUD207" s="25"/>
      <c r="KUE207" s="25"/>
      <c r="KUF207" s="25"/>
      <c r="KUG207" s="25"/>
      <c r="KUH207" s="25"/>
      <c r="KUI207" s="25"/>
      <c r="KUJ207" s="25"/>
      <c r="KUK207" s="25"/>
      <c r="KUL207" s="25"/>
      <c r="KUM207" s="25"/>
      <c r="KUN207" s="25"/>
      <c r="KUO207" s="25"/>
      <c r="KUP207" s="25"/>
      <c r="KUQ207" s="25"/>
      <c r="KUR207" s="25"/>
      <c r="KUS207" s="25"/>
      <c r="KUT207" s="25"/>
      <c r="KUU207" s="25"/>
      <c r="KUV207" s="25"/>
      <c r="KUW207" s="25"/>
      <c r="KUX207" s="25"/>
      <c r="KUY207" s="25"/>
      <c r="KUZ207" s="25"/>
      <c r="KVA207" s="25"/>
      <c r="KVB207" s="25"/>
      <c r="KVC207" s="25"/>
      <c r="KVD207" s="25"/>
      <c r="KVE207" s="25"/>
      <c r="KVF207" s="25"/>
      <c r="KVG207" s="25"/>
      <c r="KVH207" s="25"/>
      <c r="KVI207" s="25"/>
      <c r="KVJ207" s="25"/>
      <c r="KVK207" s="25"/>
      <c r="KVL207" s="25"/>
      <c r="KVM207" s="25"/>
      <c r="KVN207" s="25"/>
      <c r="KVO207" s="25"/>
      <c r="KVP207" s="25"/>
      <c r="KVQ207" s="25"/>
      <c r="KVR207" s="25"/>
      <c r="KVS207" s="25"/>
      <c r="KVT207" s="25"/>
      <c r="KVU207" s="25"/>
      <c r="KVV207" s="25"/>
      <c r="KVW207" s="25"/>
      <c r="KVX207" s="25"/>
      <c r="KVY207" s="25"/>
      <c r="KVZ207" s="25"/>
      <c r="KWA207" s="25"/>
      <c r="KWB207" s="25"/>
      <c r="KWC207" s="25"/>
      <c r="KWD207" s="25"/>
      <c r="KWE207" s="25"/>
      <c r="KWF207" s="25"/>
      <c r="KWG207" s="25"/>
      <c r="KWH207" s="25"/>
      <c r="KWI207" s="25"/>
      <c r="KWJ207" s="25"/>
      <c r="KWK207" s="25"/>
      <c r="KWL207" s="25"/>
      <c r="KWM207" s="25"/>
      <c r="KWN207" s="25"/>
      <c r="KWO207" s="25"/>
      <c r="KWP207" s="25"/>
      <c r="KWQ207" s="25"/>
      <c r="KWR207" s="25"/>
      <c r="KWS207" s="25"/>
      <c r="KWT207" s="25"/>
      <c r="KWU207" s="25"/>
      <c r="KWV207" s="25"/>
      <c r="KWW207" s="25"/>
      <c r="KWX207" s="25"/>
      <c r="KWY207" s="25"/>
      <c r="KWZ207" s="25"/>
      <c r="KXA207" s="25"/>
      <c r="KXB207" s="25"/>
      <c r="KXC207" s="25"/>
      <c r="KXD207" s="25"/>
      <c r="KXE207" s="25"/>
      <c r="KXF207" s="25"/>
      <c r="KXG207" s="25"/>
      <c r="KXH207" s="25"/>
      <c r="KXI207" s="25"/>
      <c r="KXJ207" s="25"/>
      <c r="KXK207" s="25"/>
      <c r="KXL207" s="25"/>
      <c r="KXM207" s="25"/>
      <c r="KXN207" s="25"/>
      <c r="KXO207" s="25"/>
      <c r="KXP207" s="25"/>
      <c r="KXQ207" s="25"/>
      <c r="KXR207" s="25"/>
      <c r="KXS207" s="25"/>
      <c r="KXT207" s="25"/>
      <c r="KXU207" s="25"/>
      <c r="KXV207" s="25"/>
      <c r="KXW207" s="25"/>
      <c r="KXX207" s="25"/>
      <c r="KXY207" s="25"/>
      <c r="KXZ207" s="25"/>
      <c r="KYA207" s="25"/>
      <c r="KYB207" s="25"/>
      <c r="KYC207" s="25"/>
      <c r="KYD207" s="25"/>
      <c r="KYE207" s="25"/>
      <c r="KYF207" s="25"/>
      <c r="KYG207" s="25"/>
      <c r="KYH207" s="25"/>
      <c r="KYI207" s="25"/>
      <c r="KYJ207" s="25"/>
      <c r="KYK207" s="25"/>
      <c r="KYL207" s="25"/>
      <c r="KYM207" s="25"/>
      <c r="KYN207" s="25"/>
      <c r="KYO207" s="25"/>
      <c r="KYP207" s="25"/>
      <c r="KYQ207" s="25"/>
      <c r="KYR207" s="25"/>
      <c r="KYS207" s="25"/>
      <c r="KYT207" s="25"/>
      <c r="KYU207" s="25"/>
      <c r="KYV207" s="25"/>
      <c r="KYW207" s="25"/>
      <c r="KYX207" s="25"/>
      <c r="KYY207" s="25"/>
      <c r="KYZ207" s="25"/>
      <c r="KZA207" s="25"/>
      <c r="KZB207" s="25"/>
      <c r="KZC207" s="25"/>
      <c r="KZD207" s="25"/>
      <c r="KZE207" s="25"/>
      <c r="KZF207" s="25"/>
      <c r="KZG207" s="25"/>
      <c r="KZH207" s="25"/>
      <c r="KZI207" s="25"/>
      <c r="KZJ207" s="25"/>
      <c r="KZK207" s="25"/>
      <c r="KZL207" s="25"/>
      <c r="KZM207" s="25"/>
      <c r="KZN207" s="25"/>
      <c r="KZO207" s="25"/>
      <c r="KZP207" s="25"/>
      <c r="KZQ207" s="25"/>
      <c r="KZR207" s="25"/>
      <c r="KZS207" s="25"/>
      <c r="KZT207" s="25"/>
      <c r="KZU207" s="25"/>
      <c r="KZV207" s="25"/>
      <c r="KZW207" s="25"/>
      <c r="KZX207" s="25"/>
      <c r="KZY207" s="25"/>
      <c r="KZZ207" s="25"/>
      <c r="LAA207" s="25"/>
      <c r="LAB207" s="25"/>
      <c r="LAC207" s="25"/>
      <c r="LAD207" s="25"/>
      <c r="LAE207" s="25"/>
      <c r="LAF207" s="25"/>
      <c r="LAG207" s="25"/>
      <c r="LAH207" s="25"/>
      <c r="LAI207" s="25"/>
      <c r="LAJ207" s="25"/>
      <c r="LAK207" s="25"/>
      <c r="LAL207" s="25"/>
      <c r="LAM207" s="25"/>
      <c r="LAN207" s="25"/>
      <c r="LAO207" s="25"/>
      <c r="LAP207" s="25"/>
      <c r="LAQ207" s="25"/>
      <c r="LAR207" s="25"/>
      <c r="LAS207" s="25"/>
      <c r="LAT207" s="25"/>
      <c r="LAU207" s="25"/>
      <c r="LAV207" s="25"/>
      <c r="LAW207" s="25"/>
      <c r="LAX207" s="25"/>
      <c r="LAY207" s="25"/>
      <c r="LAZ207" s="25"/>
      <c r="LBA207" s="25"/>
      <c r="LBB207" s="25"/>
      <c r="LBC207" s="25"/>
      <c r="LBD207" s="25"/>
      <c r="LBE207" s="25"/>
      <c r="LBF207" s="25"/>
      <c r="LBG207" s="25"/>
      <c r="LBH207" s="25"/>
      <c r="LBI207" s="25"/>
      <c r="LBJ207" s="25"/>
      <c r="LBK207" s="25"/>
      <c r="LBL207" s="25"/>
      <c r="LBM207" s="25"/>
      <c r="LBN207" s="25"/>
      <c r="LBO207" s="25"/>
      <c r="LBP207" s="25"/>
      <c r="LBQ207" s="25"/>
      <c r="LBR207" s="25"/>
      <c r="LBS207" s="25"/>
      <c r="LBT207" s="25"/>
      <c r="LBU207" s="25"/>
      <c r="LBV207" s="25"/>
      <c r="LBW207" s="25"/>
      <c r="LBX207" s="25"/>
      <c r="LBY207" s="25"/>
      <c r="LBZ207" s="25"/>
      <c r="LCA207" s="25"/>
      <c r="LCB207" s="25"/>
      <c r="LCC207" s="25"/>
      <c r="LCD207" s="25"/>
      <c r="LCE207" s="25"/>
      <c r="LCF207" s="25"/>
      <c r="LCG207" s="25"/>
      <c r="LCH207" s="25"/>
      <c r="LCI207" s="25"/>
      <c r="LCJ207" s="25"/>
      <c r="LCK207" s="25"/>
      <c r="LCL207" s="25"/>
      <c r="LCM207" s="25"/>
      <c r="LCN207" s="25"/>
      <c r="LCO207" s="25"/>
      <c r="LCP207" s="25"/>
      <c r="LCQ207" s="25"/>
      <c r="LCR207" s="25"/>
      <c r="LCS207" s="25"/>
      <c r="LCT207" s="25"/>
      <c r="LCU207" s="25"/>
      <c r="LCV207" s="25"/>
      <c r="LCW207" s="25"/>
      <c r="LCX207" s="25"/>
      <c r="LCY207" s="25"/>
      <c r="LCZ207" s="25"/>
      <c r="LDA207" s="25"/>
      <c r="LDB207" s="25"/>
      <c r="LDC207" s="25"/>
      <c r="LDD207" s="25"/>
      <c r="LDE207" s="25"/>
      <c r="LDF207" s="25"/>
      <c r="LDG207" s="25"/>
      <c r="LDH207" s="25"/>
      <c r="LDI207" s="25"/>
      <c r="LDJ207" s="25"/>
      <c r="LDK207" s="25"/>
      <c r="LDL207" s="25"/>
      <c r="LDM207" s="25"/>
      <c r="LDN207" s="25"/>
      <c r="LDO207" s="25"/>
      <c r="LDP207" s="25"/>
      <c r="LDQ207" s="25"/>
      <c r="LDR207" s="25"/>
      <c r="LDS207" s="25"/>
      <c r="LDT207" s="25"/>
      <c r="LDU207" s="25"/>
      <c r="LDV207" s="25"/>
      <c r="LDW207" s="25"/>
      <c r="LDX207" s="25"/>
      <c r="LDY207" s="25"/>
      <c r="LDZ207" s="25"/>
      <c r="LEA207" s="25"/>
      <c r="LEB207" s="25"/>
      <c r="LEC207" s="25"/>
      <c r="LED207" s="25"/>
      <c r="LEE207" s="25"/>
      <c r="LEF207" s="25"/>
      <c r="LEG207" s="25"/>
      <c r="LEH207" s="25"/>
      <c r="LEI207" s="25"/>
      <c r="LEJ207" s="25"/>
      <c r="LEK207" s="25"/>
      <c r="LEL207" s="25"/>
      <c r="LEM207" s="25"/>
      <c r="LEN207" s="25"/>
      <c r="LEO207" s="25"/>
      <c r="LEP207" s="25"/>
      <c r="LEQ207" s="25"/>
      <c r="LER207" s="25"/>
      <c r="LES207" s="25"/>
      <c r="LET207" s="25"/>
      <c r="LEU207" s="25"/>
      <c r="LEV207" s="25"/>
      <c r="LEW207" s="25"/>
      <c r="LEX207" s="25"/>
      <c r="LEY207" s="25"/>
      <c r="LEZ207" s="25"/>
      <c r="LFA207" s="25"/>
      <c r="LFB207" s="25"/>
      <c r="LFC207" s="25"/>
      <c r="LFD207" s="25"/>
      <c r="LFE207" s="25"/>
      <c r="LFF207" s="25"/>
      <c r="LFG207" s="25"/>
      <c r="LFH207" s="25"/>
      <c r="LFI207" s="25"/>
      <c r="LFJ207" s="25"/>
      <c r="LFK207" s="25"/>
      <c r="LFL207" s="25"/>
      <c r="LFM207" s="25"/>
      <c r="LFN207" s="25"/>
      <c r="LFO207" s="25"/>
      <c r="LFP207" s="25"/>
      <c r="LFQ207" s="25"/>
      <c r="LFR207" s="25"/>
      <c r="LFS207" s="25"/>
      <c r="LFT207" s="25"/>
      <c r="LFU207" s="25"/>
      <c r="LFV207" s="25"/>
      <c r="LFW207" s="25"/>
      <c r="LFX207" s="25"/>
      <c r="LFY207" s="25"/>
      <c r="LFZ207" s="25"/>
      <c r="LGA207" s="25"/>
      <c r="LGB207" s="25"/>
      <c r="LGC207" s="25"/>
      <c r="LGD207" s="25"/>
      <c r="LGE207" s="25"/>
      <c r="LGF207" s="25"/>
      <c r="LGG207" s="25"/>
      <c r="LGH207" s="25"/>
      <c r="LGI207" s="25"/>
      <c r="LGJ207" s="25"/>
      <c r="LGK207" s="25"/>
      <c r="LGL207" s="25"/>
      <c r="LGM207" s="25"/>
      <c r="LGN207" s="25"/>
      <c r="LGO207" s="25"/>
      <c r="LGP207" s="25"/>
      <c r="LGQ207" s="25"/>
      <c r="LGR207" s="25"/>
      <c r="LGS207" s="25"/>
      <c r="LGT207" s="25"/>
      <c r="LGU207" s="25"/>
      <c r="LGV207" s="25"/>
      <c r="LGW207" s="25"/>
      <c r="LGX207" s="25"/>
      <c r="LGY207" s="25"/>
      <c r="LGZ207" s="25"/>
      <c r="LHA207" s="25"/>
      <c r="LHB207" s="25"/>
      <c r="LHC207" s="25"/>
      <c r="LHD207" s="25"/>
      <c r="LHE207" s="25"/>
      <c r="LHF207" s="25"/>
      <c r="LHG207" s="25"/>
      <c r="LHH207" s="25"/>
      <c r="LHI207" s="25"/>
      <c r="LHJ207" s="25"/>
      <c r="LHK207" s="25"/>
      <c r="LHL207" s="25"/>
      <c r="LHM207" s="25"/>
      <c r="LHN207" s="25"/>
      <c r="LHO207" s="25"/>
      <c r="LHP207" s="25"/>
      <c r="LHQ207" s="25"/>
      <c r="LHR207" s="25"/>
      <c r="LHS207" s="25"/>
      <c r="LHT207" s="25"/>
      <c r="LHU207" s="25"/>
      <c r="LHV207" s="25"/>
      <c r="LHW207" s="25"/>
      <c r="LHX207" s="25"/>
      <c r="LHY207" s="25"/>
      <c r="LHZ207" s="25"/>
      <c r="LIA207" s="25"/>
      <c r="LIB207" s="25"/>
      <c r="LIC207" s="25"/>
      <c r="LID207" s="25"/>
      <c r="LIE207" s="25"/>
      <c r="LIF207" s="25"/>
      <c r="LIG207" s="25"/>
      <c r="LIH207" s="25"/>
      <c r="LII207" s="25"/>
      <c r="LIJ207" s="25"/>
      <c r="LIK207" s="25"/>
      <c r="LIL207" s="25"/>
      <c r="LIM207" s="25"/>
      <c r="LIN207" s="25"/>
      <c r="LIO207" s="25"/>
      <c r="LIP207" s="25"/>
      <c r="LIQ207" s="25"/>
      <c r="LIR207" s="25"/>
      <c r="LIS207" s="25"/>
      <c r="LIT207" s="25"/>
      <c r="LIU207" s="25"/>
      <c r="LIV207" s="25"/>
      <c r="LIW207" s="25"/>
      <c r="LIX207" s="25"/>
      <c r="LIY207" s="25"/>
      <c r="LIZ207" s="25"/>
      <c r="LJA207" s="25"/>
      <c r="LJB207" s="25"/>
      <c r="LJC207" s="25"/>
      <c r="LJD207" s="25"/>
      <c r="LJE207" s="25"/>
      <c r="LJF207" s="25"/>
      <c r="LJG207" s="25"/>
      <c r="LJH207" s="25"/>
      <c r="LJI207" s="25"/>
      <c r="LJJ207" s="25"/>
      <c r="LJK207" s="25"/>
      <c r="LJL207" s="25"/>
      <c r="LJM207" s="25"/>
      <c r="LJN207" s="25"/>
      <c r="LJO207" s="25"/>
      <c r="LJP207" s="25"/>
      <c r="LJQ207" s="25"/>
      <c r="LJR207" s="25"/>
      <c r="LJS207" s="25"/>
      <c r="LJT207" s="25"/>
      <c r="LJU207" s="25"/>
      <c r="LJV207" s="25"/>
      <c r="LJW207" s="25"/>
      <c r="LJX207" s="25"/>
      <c r="LJY207" s="25"/>
      <c r="LJZ207" s="25"/>
      <c r="LKA207" s="25"/>
      <c r="LKB207" s="25"/>
      <c r="LKC207" s="25"/>
      <c r="LKD207" s="25"/>
      <c r="LKE207" s="25"/>
      <c r="LKF207" s="25"/>
      <c r="LKG207" s="25"/>
      <c r="LKH207" s="25"/>
      <c r="LKI207" s="25"/>
      <c r="LKJ207" s="25"/>
      <c r="LKK207" s="25"/>
      <c r="LKL207" s="25"/>
      <c r="LKM207" s="25"/>
      <c r="LKN207" s="25"/>
      <c r="LKO207" s="25"/>
      <c r="LKP207" s="25"/>
      <c r="LKQ207" s="25"/>
      <c r="LKR207" s="25"/>
      <c r="LKS207" s="25"/>
      <c r="LKT207" s="25"/>
      <c r="LKU207" s="25"/>
      <c r="LKV207" s="25"/>
      <c r="LKW207" s="25"/>
      <c r="LKX207" s="25"/>
      <c r="LKY207" s="25"/>
      <c r="LKZ207" s="25"/>
      <c r="LLA207" s="25"/>
      <c r="LLB207" s="25"/>
      <c r="LLC207" s="25"/>
      <c r="LLD207" s="25"/>
      <c r="LLE207" s="25"/>
      <c r="LLF207" s="25"/>
      <c r="LLG207" s="25"/>
      <c r="LLH207" s="25"/>
      <c r="LLI207" s="25"/>
      <c r="LLJ207" s="25"/>
      <c r="LLK207" s="25"/>
      <c r="LLL207" s="25"/>
      <c r="LLM207" s="25"/>
      <c r="LLN207" s="25"/>
      <c r="LLO207" s="25"/>
      <c r="LLP207" s="25"/>
      <c r="LLQ207" s="25"/>
      <c r="LLR207" s="25"/>
      <c r="LLS207" s="25"/>
      <c r="LLT207" s="25"/>
      <c r="LLU207" s="25"/>
      <c r="LLV207" s="25"/>
      <c r="LLW207" s="25"/>
      <c r="LLX207" s="25"/>
      <c r="LLY207" s="25"/>
      <c r="LLZ207" s="25"/>
      <c r="LMA207" s="25"/>
      <c r="LMB207" s="25"/>
      <c r="LMC207" s="25"/>
      <c r="LMD207" s="25"/>
      <c r="LME207" s="25"/>
      <c r="LMF207" s="25"/>
      <c r="LMG207" s="25"/>
      <c r="LMH207" s="25"/>
      <c r="LMI207" s="25"/>
      <c r="LMJ207" s="25"/>
      <c r="LMK207" s="25"/>
      <c r="LML207" s="25"/>
      <c r="LMM207" s="25"/>
      <c r="LMN207" s="25"/>
      <c r="LMO207" s="25"/>
      <c r="LMP207" s="25"/>
      <c r="LMQ207" s="25"/>
      <c r="LMR207" s="25"/>
      <c r="LMS207" s="25"/>
      <c r="LMT207" s="25"/>
      <c r="LMU207" s="25"/>
      <c r="LMV207" s="25"/>
      <c r="LMW207" s="25"/>
      <c r="LMX207" s="25"/>
      <c r="LMY207" s="25"/>
      <c r="LMZ207" s="25"/>
      <c r="LNA207" s="25"/>
      <c r="LNB207" s="25"/>
      <c r="LNC207" s="25"/>
      <c r="LND207" s="25"/>
      <c r="LNE207" s="25"/>
      <c r="LNF207" s="25"/>
      <c r="LNG207" s="25"/>
      <c r="LNH207" s="25"/>
      <c r="LNI207" s="25"/>
      <c r="LNJ207" s="25"/>
      <c r="LNK207" s="25"/>
      <c r="LNL207" s="25"/>
      <c r="LNM207" s="25"/>
      <c r="LNN207" s="25"/>
      <c r="LNO207" s="25"/>
      <c r="LNP207" s="25"/>
      <c r="LNQ207" s="25"/>
      <c r="LNR207" s="25"/>
      <c r="LNS207" s="25"/>
      <c r="LNT207" s="25"/>
      <c r="LNU207" s="25"/>
      <c r="LNV207" s="25"/>
      <c r="LNW207" s="25"/>
      <c r="LNX207" s="25"/>
      <c r="LNY207" s="25"/>
      <c r="LNZ207" s="25"/>
      <c r="LOA207" s="25"/>
      <c r="LOB207" s="25"/>
      <c r="LOC207" s="25"/>
      <c r="LOD207" s="25"/>
      <c r="LOE207" s="25"/>
      <c r="LOF207" s="25"/>
      <c r="LOG207" s="25"/>
      <c r="LOH207" s="25"/>
      <c r="LOI207" s="25"/>
      <c r="LOJ207" s="25"/>
      <c r="LOK207" s="25"/>
      <c r="LOL207" s="25"/>
      <c r="LOM207" s="25"/>
      <c r="LON207" s="25"/>
      <c r="LOO207" s="25"/>
      <c r="LOP207" s="25"/>
      <c r="LOQ207" s="25"/>
      <c r="LOR207" s="25"/>
      <c r="LOS207" s="25"/>
      <c r="LOT207" s="25"/>
      <c r="LOU207" s="25"/>
      <c r="LOV207" s="25"/>
      <c r="LOW207" s="25"/>
      <c r="LOX207" s="25"/>
      <c r="LOY207" s="25"/>
      <c r="LOZ207" s="25"/>
      <c r="LPA207" s="25"/>
      <c r="LPB207" s="25"/>
      <c r="LPC207" s="25"/>
      <c r="LPD207" s="25"/>
      <c r="LPE207" s="25"/>
      <c r="LPF207" s="25"/>
      <c r="LPG207" s="25"/>
      <c r="LPH207" s="25"/>
      <c r="LPI207" s="25"/>
      <c r="LPJ207" s="25"/>
      <c r="LPK207" s="25"/>
      <c r="LPL207" s="25"/>
      <c r="LPM207" s="25"/>
      <c r="LPN207" s="25"/>
      <c r="LPO207" s="25"/>
      <c r="LPP207" s="25"/>
      <c r="LPQ207" s="25"/>
      <c r="LPR207" s="25"/>
      <c r="LPS207" s="25"/>
      <c r="LPT207" s="25"/>
      <c r="LPU207" s="25"/>
      <c r="LPV207" s="25"/>
      <c r="LPW207" s="25"/>
      <c r="LPX207" s="25"/>
      <c r="LPY207" s="25"/>
      <c r="LPZ207" s="25"/>
      <c r="LQA207" s="25"/>
      <c r="LQB207" s="25"/>
      <c r="LQC207" s="25"/>
      <c r="LQD207" s="25"/>
      <c r="LQE207" s="25"/>
      <c r="LQF207" s="25"/>
      <c r="LQG207" s="25"/>
      <c r="LQH207" s="25"/>
      <c r="LQI207" s="25"/>
      <c r="LQJ207" s="25"/>
      <c r="LQK207" s="25"/>
      <c r="LQL207" s="25"/>
      <c r="LQM207" s="25"/>
      <c r="LQN207" s="25"/>
      <c r="LQO207" s="25"/>
      <c r="LQP207" s="25"/>
      <c r="LQQ207" s="25"/>
      <c r="LQR207" s="25"/>
      <c r="LQS207" s="25"/>
      <c r="LQT207" s="25"/>
      <c r="LQU207" s="25"/>
      <c r="LQV207" s="25"/>
      <c r="LQW207" s="25"/>
      <c r="LQX207" s="25"/>
      <c r="LQY207" s="25"/>
      <c r="LQZ207" s="25"/>
      <c r="LRA207" s="25"/>
      <c r="LRB207" s="25"/>
      <c r="LRC207" s="25"/>
      <c r="LRD207" s="25"/>
      <c r="LRE207" s="25"/>
      <c r="LRF207" s="25"/>
      <c r="LRG207" s="25"/>
      <c r="LRH207" s="25"/>
      <c r="LRI207" s="25"/>
      <c r="LRJ207" s="25"/>
      <c r="LRK207" s="25"/>
      <c r="LRL207" s="25"/>
      <c r="LRM207" s="25"/>
      <c r="LRN207" s="25"/>
      <c r="LRO207" s="25"/>
      <c r="LRP207" s="25"/>
      <c r="LRQ207" s="25"/>
      <c r="LRR207" s="25"/>
      <c r="LRS207" s="25"/>
      <c r="LRT207" s="25"/>
      <c r="LRU207" s="25"/>
      <c r="LRV207" s="25"/>
      <c r="LRW207" s="25"/>
      <c r="LRX207" s="25"/>
      <c r="LRY207" s="25"/>
      <c r="LRZ207" s="25"/>
      <c r="LSA207" s="25"/>
      <c r="LSB207" s="25"/>
      <c r="LSC207" s="25"/>
      <c r="LSD207" s="25"/>
      <c r="LSE207" s="25"/>
      <c r="LSF207" s="25"/>
      <c r="LSG207" s="25"/>
      <c r="LSH207" s="25"/>
      <c r="LSI207" s="25"/>
      <c r="LSJ207" s="25"/>
      <c r="LSK207" s="25"/>
      <c r="LSL207" s="25"/>
      <c r="LSM207" s="25"/>
      <c r="LSN207" s="25"/>
      <c r="LSO207" s="25"/>
      <c r="LSP207" s="25"/>
      <c r="LSQ207" s="25"/>
      <c r="LSR207" s="25"/>
      <c r="LSS207" s="25"/>
      <c r="LST207" s="25"/>
      <c r="LSU207" s="25"/>
      <c r="LSV207" s="25"/>
      <c r="LSW207" s="25"/>
      <c r="LSX207" s="25"/>
      <c r="LSY207" s="25"/>
      <c r="LSZ207" s="25"/>
      <c r="LTA207" s="25"/>
      <c r="LTB207" s="25"/>
      <c r="LTC207" s="25"/>
      <c r="LTD207" s="25"/>
      <c r="LTE207" s="25"/>
      <c r="LTF207" s="25"/>
      <c r="LTG207" s="25"/>
      <c r="LTH207" s="25"/>
      <c r="LTI207" s="25"/>
      <c r="LTJ207" s="25"/>
      <c r="LTK207" s="25"/>
      <c r="LTL207" s="25"/>
      <c r="LTM207" s="25"/>
      <c r="LTN207" s="25"/>
      <c r="LTO207" s="25"/>
      <c r="LTP207" s="25"/>
      <c r="LTQ207" s="25"/>
      <c r="LTR207" s="25"/>
      <c r="LTS207" s="25"/>
      <c r="LTT207" s="25"/>
      <c r="LTU207" s="25"/>
      <c r="LTV207" s="25"/>
      <c r="LTW207" s="25"/>
      <c r="LTX207" s="25"/>
      <c r="LTY207" s="25"/>
      <c r="LTZ207" s="25"/>
      <c r="LUA207" s="25"/>
      <c r="LUB207" s="25"/>
      <c r="LUC207" s="25"/>
      <c r="LUD207" s="25"/>
      <c r="LUE207" s="25"/>
      <c r="LUF207" s="25"/>
      <c r="LUG207" s="25"/>
      <c r="LUH207" s="25"/>
      <c r="LUI207" s="25"/>
      <c r="LUJ207" s="25"/>
      <c r="LUK207" s="25"/>
      <c r="LUL207" s="25"/>
      <c r="LUM207" s="25"/>
      <c r="LUN207" s="25"/>
      <c r="LUO207" s="25"/>
      <c r="LUP207" s="25"/>
      <c r="LUQ207" s="25"/>
      <c r="LUR207" s="25"/>
      <c r="LUS207" s="25"/>
      <c r="LUT207" s="25"/>
      <c r="LUU207" s="25"/>
      <c r="LUV207" s="25"/>
      <c r="LUW207" s="25"/>
      <c r="LUX207" s="25"/>
      <c r="LUY207" s="25"/>
      <c r="LUZ207" s="25"/>
      <c r="LVA207" s="25"/>
      <c r="LVB207" s="25"/>
      <c r="LVC207" s="25"/>
      <c r="LVD207" s="25"/>
      <c r="LVE207" s="25"/>
      <c r="LVF207" s="25"/>
      <c r="LVG207" s="25"/>
      <c r="LVH207" s="25"/>
      <c r="LVI207" s="25"/>
      <c r="LVJ207" s="25"/>
      <c r="LVK207" s="25"/>
      <c r="LVL207" s="25"/>
      <c r="LVM207" s="25"/>
      <c r="LVN207" s="25"/>
      <c r="LVO207" s="25"/>
      <c r="LVP207" s="25"/>
      <c r="LVQ207" s="25"/>
      <c r="LVR207" s="25"/>
      <c r="LVS207" s="25"/>
      <c r="LVT207" s="25"/>
      <c r="LVU207" s="25"/>
      <c r="LVV207" s="25"/>
      <c r="LVW207" s="25"/>
      <c r="LVX207" s="25"/>
      <c r="LVY207" s="25"/>
      <c r="LVZ207" s="25"/>
      <c r="LWA207" s="25"/>
      <c r="LWB207" s="25"/>
      <c r="LWC207" s="25"/>
      <c r="LWD207" s="25"/>
      <c r="LWE207" s="25"/>
      <c r="LWF207" s="25"/>
      <c r="LWG207" s="25"/>
      <c r="LWH207" s="25"/>
      <c r="LWI207" s="25"/>
      <c r="LWJ207" s="25"/>
      <c r="LWK207" s="25"/>
      <c r="LWL207" s="25"/>
      <c r="LWM207" s="25"/>
      <c r="LWN207" s="25"/>
      <c r="LWO207" s="25"/>
      <c r="LWP207" s="25"/>
      <c r="LWQ207" s="25"/>
      <c r="LWR207" s="25"/>
      <c r="LWS207" s="25"/>
      <c r="LWT207" s="25"/>
      <c r="LWU207" s="25"/>
      <c r="LWV207" s="25"/>
      <c r="LWW207" s="25"/>
      <c r="LWX207" s="25"/>
      <c r="LWY207" s="25"/>
      <c r="LWZ207" s="25"/>
      <c r="LXA207" s="25"/>
      <c r="LXB207" s="25"/>
      <c r="LXC207" s="25"/>
      <c r="LXD207" s="25"/>
      <c r="LXE207" s="25"/>
      <c r="LXF207" s="25"/>
      <c r="LXG207" s="25"/>
      <c r="LXH207" s="25"/>
      <c r="LXI207" s="25"/>
      <c r="LXJ207" s="25"/>
      <c r="LXK207" s="25"/>
      <c r="LXL207" s="25"/>
      <c r="LXM207" s="25"/>
      <c r="LXN207" s="25"/>
      <c r="LXO207" s="25"/>
      <c r="LXP207" s="25"/>
      <c r="LXQ207" s="25"/>
      <c r="LXR207" s="25"/>
      <c r="LXS207" s="25"/>
      <c r="LXT207" s="25"/>
      <c r="LXU207" s="25"/>
      <c r="LXV207" s="25"/>
      <c r="LXW207" s="25"/>
      <c r="LXX207" s="25"/>
      <c r="LXY207" s="25"/>
      <c r="LXZ207" s="25"/>
      <c r="LYA207" s="25"/>
      <c r="LYB207" s="25"/>
      <c r="LYC207" s="25"/>
      <c r="LYD207" s="25"/>
      <c r="LYE207" s="25"/>
      <c r="LYF207" s="25"/>
      <c r="LYG207" s="25"/>
      <c r="LYH207" s="25"/>
      <c r="LYI207" s="25"/>
      <c r="LYJ207" s="25"/>
      <c r="LYK207" s="25"/>
      <c r="LYL207" s="25"/>
      <c r="LYM207" s="25"/>
      <c r="LYN207" s="25"/>
      <c r="LYO207" s="25"/>
      <c r="LYP207" s="25"/>
      <c r="LYQ207" s="25"/>
      <c r="LYR207" s="25"/>
      <c r="LYS207" s="25"/>
      <c r="LYT207" s="25"/>
      <c r="LYU207" s="25"/>
      <c r="LYV207" s="25"/>
      <c r="LYW207" s="25"/>
      <c r="LYX207" s="25"/>
      <c r="LYY207" s="25"/>
      <c r="LYZ207" s="25"/>
      <c r="LZA207" s="25"/>
      <c r="LZB207" s="25"/>
      <c r="LZC207" s="25"/>
      <c r="LZD207" s="25"/>
      <c r="LZE207" s="25"/>
      <c r="LZF207" s="25"/>
      <c r="LZG207" s="25"/>
      <c r="LZH207" s="25"/>
      <c r="LZI207" s="25"/>
      <c r="LZJ207" s="25"/>
      <c r="LZK207" s="25"/>
      <c r="LZL207" s="25"/>
      <c r="LZM207" s="25"/>
      <c r="LZN207" s="25"/>
      <c r="LZO207" s="25"/>
      <c r="LZP207" s="25"/>
      <c r="LZQ207" s="25"/>
      <c r="LZR207" s="25"/>
      <c r="LZS207" s="25"/>
      <c r="LZT207" s="25"/>
      <c r="LZU207" s="25"/>
      <c r="LZV207" s="25"/>
      <c r="LZW207" s="25"/>
      <c r="LZX207" s="25"/>
      <c r="LZY207" s="25"/>
      <c r="LZZ207" s="25"/>
      <c r="MAA207" s="25"/>
      <c r="MAB207" s="25"/>
      <c r="MAC207" s="25"/>
      <c r="MAD207" s="25"/>
      <c r="MAE207" s="25"/>
      <c r="MAF207" s="25"/>
      <c r="MAG207" s="25"/>
      <c r="MAH207" s="25"/>
      <c r="MAI207" s="25"/>
      <c r="MAJ207" s="25"/>
      <c r="MAK207" s="25"/>
      <c r="MAL207" s="25"/>
      <c r="MAM207" s="25"/>
      <c r="MAN207" s="25"/>
      <c r="MAO207" s="25"/>
      <c r="MAP207" s="25"/>
      <c r="MAQ207" s="25"/>
      <c r="MAR207" s="25"/>
      <c r="MAS207" s="25"/>
      <c r="MAT207" s="25"/>
      <c r="MAU207" s="25"/>
      <c r="MAV207" s="25"/>
      <c r="MAW207" s="25"/>
      <c r="MAX207" s="25"/>
      <c r="MAY207" s="25"/>
      <c r="MAZ207" s="25"/>
      <c r="MBA207" s="25"/>
      <c r="MBB207" s="25"/>
      <c r="MBC207" s="25"/>
      <c r="MBD207" s="25"/>
      <c r="MBE207" s="25"/>
      <c r="MBF207" s="25"/>
      <c r="MBG207" s="25"/>
      <c r="MBH207" s="25"/>
      <c r="MBI207" s="25"/>
      <c r="MBJ207" s="25"/>
      <c r="MBK207" s="25"/>
      <c r="MBL207" s="25"/>
      <c r="MBM207" s="25"/>
      <c r="MBN207" s="25"/>
      <c r="MBO207" s="25"/>
      <c r="MBP207" s="25"/>
      <c r="MBQ207" s="25"/>
      <c r="MBR207" s="25"/>
      <c r="MBS207" s="25"/>
      <c r="MBT207" s="25"/>
      <c r="MBU207" s="25"/>
      <c r="MBV207" s="25"/>
      <c r="MBW207" s="25"/>
      <c r="MBX207" s="25"/>
      <c r="MBY207" s="25"/>
      <c r="MBZ207" s="25"/>
      <c r="MCA207" s="25"/>
      <c r="MCB207" s="25"/>
      <c r="MCC207" s="25"/>
      <c r="MCD207" s="25"/>
      <c r="MCE207" s="25"/>
      <c r="MCF207" s="25"/>
      <c r="MCG207" s="25"/>
      <c r="MCH207" s="25"/>
      <c r="MCI207" s="25"/>
      <c r="MCJ207" s="25"/>
      <c r="MCK207" s="25"/>
      <c r="MCL207" s="25"/>
      <c r="MCM207" s="25"/>
      <c r="MCN207" s="25"/>
      <c r="MCO207" s="25"/>
      <c r="MCP207" s="25"/>
      <c r="MCQ207" s="25"/>
      <c r="MCR207" s="25"/>
      <c r="MCS207" s="25"/>
      <c r="MCT207" s="25"/>
      <c r="MCU207" s="25"/>
      <c r="MCV207" s="25"/>
      <c r="MCW207" s="25"/>
      <c r="MCX207" s="25"/>
      <c r="MCY207" s="25"/>
      <c r="MCZ207" s="25"/>
      <c r="MDA207" s="25"/>
      <c r="MDB207" s="25"/>
      <c r="MDC207" s="25"/>
      <c r="MDD207" s="25"/>
      <c r="MDE207" s="25"/>
      <c r="MDF207" s="25"/>
      <c r="MDG207" s="25"/>
      <c r="MDH207" s="25"/>
      <c r="MDI207" s="25"/>
      <c r="MDJ207" s="25"/>
      <c r="MDK207" s="25"/>
      <c r="MDL207" s="25"/>
      <c r="MDM207" s="25"/>
      <c r="MDN207" s="25"/>
      <c r="MDO207" s="25"/>
      <c r="MDP207" s="25"/>
      <c r="MDQ207" s="25"/>
      <c r="MDR207" s="25"/>
      <c r="MDS207" s="25"/>
      <c r="MDT207" s="25"/>
      <c r="MDU207" s="25"/>
      <c r="MDV207" s="25"/>
      <c r="MDW207" s="25"/>
      <c r="MDX207" s="25"/>
      <c r="MDY207" s="25"/>
      <c r="MDZ207" s="25"/>
      <c r="MEA207" s="25"/>
      <c r="MEB207" s="25"/>
      <c r="MEC207" s="25"/>
      <c r="MED207" s="25"/>
      <c r="MEE207" s="25"/>
      <c r="MEF207" s="25"/>
      <c r="MEG207" s="25"/>
      <c r="MEH207" s="25"/>
      <c r="MEI207" s="25"/>
      <c r="MEJ207" s="25"/>
      <c r="MEK207" s="25"/>
      <c r="MEL207" s="25"/>
      <c r="MEM207" s="25"/>
      <c r="MEN207" s="25"/>
      <c r="MEO207" s="25"/>
      <c r="MEP207" s="25"/>
      <c r="MEQ207" s="25"/>
      <c r="MER207" s="25"/>
      <c r="MES207" s="25"/>
      <c r="MET207" s="25"/>
      <c r="MEU207" s="25"/>
      <c r="MEV207" s="25"/>
      <c r="MEW207" s="25"/>
      <c r="MEX207" s="25"/>
      <c r="MEY207" s="25"/>
      <c r="MEZ207" s="25"/>
      <c r="MFA207" s="25"/>
      <c r="MFB207" s="25"/>
      <c r="MFC207" s="25"/>
      <c r="MFD207" s="25"/>
      <c r="MFE207" s="25"/>
      <c r="MFF207" s="25"/>
      <c r="MFG207" s="25"/>
      <c r="MFH207" s="25"/>
      <c r="MFI207" s="25"/>
      <c r="MFJ207" s="25"/>
      <c r="MFK207" s="25"/>
      <c r="MFL207" s="25"/>
      <c r="MFM207" s="25"/>
      <c r="MFN207" s="25"/>
      <c r="MFO207" s="25"/>
      <c r="MFP207" s="25"/>
      <c r="MFQ207" s="25"/>
      <c r="MFR207" s="25"/>
      <c r="MFS207" s="25"/>
      <c r="MFT207" s="25"/>
      <c r="MFU207" s="25"/>
      <c r="MFV207" s="25"/>
      <c r="MFW207" s="25"/>
      <c r="MFX207" s="25"/>
      <c r="MFY207" s="25"/>
      <c r="MFZ207" s="25"/>
      <c r="MGA207" s="25"/>
      <c r="MGB207" s="25"/>
      <c r="MGC207" s="25"/>
      <c r="MGD207" s="25"/>
      <c r="MGE207" s="25"/>
      <c r="MGF207" s="25"/>
      <c r="MGG207" s="25"/>
      <c r="MGH207" s="25"/>
      <c r="MGI207" s="25"/>
      <c r="MGJ207" s="25"/>
      <c r="MGK207" s="25"/>
      <c r="MGL207" s="25"/>
      <c r="MGM207" s="25"/>
      <c r="MGN207" s="25"/>
      <c r="MGO207" s="25"/>
      <c r="MGP207" s="25"/>
      <c r="MGQ207" s="25"/>
      <c r="MGR207" s="25"/>
      <c r="MGS207" s="25"/>
      <c r="MGT207" s="25"/>
      <c r="MGU207" s="25"/>
      <c r="MGV207" s="25"/>
      <c r="MGW207" s="25"/>
      <c r="MGX207" s="25"/>
      <c r="MGY207" s="25"/>
      <c r="MGZ207" s="25"/>
      <c r="MHA207" s="25"/>
      <c r="MHB207" s="25"/>
      <c r="MHC207" s="25"/>
      <c r="MHD207" s="25"/>
      <c r="MHE207" s="25"/>
      <c r="MHF207" s="25"/>
      <c r="MHG207" s="25"/>
      <c r="MHH207" s="25"/>
      <c r="MHI207" s="25"/>
      <c r="MHJ207" s="25"/>
      <c r="MHK207" s="25"/>
      <c r="MHL207" s="25"/>
      <c r="MHM207" s="25"/>
      <c r="MHN207" s="25"/>
      <c r="MHO207" s="25"/>
      <c r="MHP207" s="25"/>
      <c r="MHQ207" s="25"/>
      <c r="MHR207" s="25"/>
      <c r="MHS207" s="25"/>
      <c r="MHT207" s="25"/>
      <c r="MHU207" s="25"/>
      <c r="MHV207" s="25"/>
      <c r="MHW207" s="25"/>
      <c r="MHX207" s="25"/>
      <c r="MHY207" s="25"/>
      <c r="MHZ207" s="25"/>
      <c r="MIA207" s="25"/>
      <c r="MIB207" s="25"/>
      <c r="MIC207" s="25"/>
      <c r="MID207" s="25"/>
      <c r="MIE207" s="25"/>
      <c r="MIF207" s="25"/>
      <c r="MIG207" s="25"/>
      <c r="MIH207" s="25"/>
      <c r="MII207" s="25"/>
      <c r="MIJ207" s="25"/>
      <c r="MIK207" s="25"/>
      <c r="MIL207" s="25"/>
      <c r="MIM207" s="25"/>
      <c r="MIN207" s="25"/>
      <c r="MIO207" s="25"/>
      <c r="MIP207" s="25"/>
      <c r="MIQ207" s="25"/>
      <c r="MIR207" s="25"/>
      <c r="MIS207" s="25"/>
      <c r="MIT207" s="25"/>
      <c r="MIU207" s="25"/>
      <c r="MIV207" s="25"/>
      <c r="MIW207" s="25"/>
      <c r="MIX207" s="25"/>
      <c r="MIY207" s="25"/>
      <c r="MIZ207" s="25"/>
      <c r="MJA207" s="25"/>
      <c r="MJB207" s="25"/>
      <c r="MJC207" s="25"/>
      <c r="MJD207" s="25"/>
      <c r="MJE207" s="25"/>
      <c r="MJF207" s="25"/>
      <c r="MJG207" s="25"/>
      <c r="MJH207" s="25"/>
      <c r="MJI207" s="25"/>
      <c r="MJJ207" s="25"/>
      <c r="MJK207" s="25"/>
      <c r="MJL207" s="25"/>
      <c r="MJM207" s="25"/>
      <c r="MJN207" s="25"/>
      <c r="MJO207" s="25"/>
      <c r="MJP207" s="25"/>
      <c r="MJQ207" s="25"/>
      <c r="MJR207" s="25"/>
      <c r="MJS207" s="25"/>
      <c r="MJT207" s="25"/>
      <c r="MJU207" s="25"/>
      <c r="MJV207" s="25"/>
      <c r="MJW207" s="25"/>
      <c r="MJX207" s="25"/>
      <c r="MJY207" s="25"/>
      <c r="MJZ207" s="25"/>
      <c r="MKA207" s="25"/>
      <c r="MKB207" s="25"/>
      <c r="MKC207" s="25"/>
      <c r="MKD207" s="25"/>
      <c r="MKE207" s="25"/>
      <c r="MKF207" s="25"/>
      <c r="MKG207" s="25"/>
      <c r="MKH207" s="25"/>
      <c r="MKI207" s="25"/>
      <c r="MKJ207" s="25"/>
      <c r="MKK207" s="25"/>
      <c r="MKL207" s="25"/>
      <c r="MKM207" s="25"/>
      <c r="MKN207" s="25"/>
      <c r="MKO207" s="25"/>
      <c r="MKP207" s="25"/>
      <c r="MKQ207" s="25"/>
      <c r="MKR207" s="25"/>
      <c r="MKS207" s="25"/>
      <c r="MKT207" s="25"/>
      <c r="MKU207" s="25"/>
      <c r="MKV207" s="25"/>
      <c r="MKW207" s="25"/>
      <c r="MKX207" s="25"/>
      <c r="MKY207" s="25"/>
      <c r="MKZ207" s="25"/>
      <c r="MLA207" s="25"/>
      <c r="MLB207" s="25"/>
      <c r="MLC207" s="25"/>
      <c r="MLD207" s="25"/>
      <c r="MLE207" s="25"/>
      <c r="MLF207" s="25"/>
      <c r="MLG207" s="25"/>
      <c r="MLH207" s="25"/>
      <c r="MLI207" s="25"/>
      <c r="MLJ207" s="25"/>
      <c r="MLK207" s="25"/>
      <c r="MLL207" s="25"/>
      <c r="MLM207" s="25"/>
      <c r="MLN207" s="25"/>
      <c r="MLO207" s="25"/>
      <c r="MLP207" s="25"/>
      <c r="MLQ207" s="25"/>
      <c r="MLR207" s="25"/>
      <c r="MLS207" s="25"/>
      <c r="MLT207" s="25"/>
      <c r="MLU207" s="25"/>
      <c r="MLV207" s="25"/>
      <c r="MLW207" s="25"/>
      <c r="MLX207" s="25"/>
      <c r="MLY207" s="25"/>
      <c r="MLZ207" s="25"/>
      <c r="MMA207" s="25"/>
      <c r="MMB207" s="25"/>
      <c r="MMC207" s="25"/>
      <c r="MMD207" s="25"/>
      <c r="MME207" s="25"/>
      <c r="MMF207" s="25"/>
      <c r="MMG207" s="25"/>
      <c r="MMH207" s="25"/>
      <c r="MMI207" s="25"/>
      <c r="MMJ207" s="25"/>
      <c r="MMK207" s="25"/>
      <c r="MML207" s="25"/>
      <c r="MMM207" s="25"/>
      <c r="MMN207" s="25"/>
      <c r="MMO207" s="25"/>
      <c r="MMP207" s="25"/>
      <c r="MMQ207" s="25"/>
      <c r="MMR207" s="25"/>
      <c r="MMS207" s="25"/>
      <c r="MMT207" s="25"/>
      <c r="MMU207" s="25"/>
      <c r="MMV207" s="25"/>
      <c r="MMW207" s="25"/>
      <c r="MMX207" s="25"/>
      <c r="MMY207" s="25"/>
      <c r="MMZ207" s="25"/>
      <c r="MNA207" s="25"/>
      <c r="MNB207" s="25"/>
      <c r="MNC207" s="25"/>
      <c r="MND207" s="25"/>
      <c r="MNE207" s="25"/>
      <c r="MNF207" s="25"/>
      <c r="MNG207" s="25"/>
      <c r="MNH207" s="25"/>
      <c r="MNI207" s="25"/>
      <c r="MNJ207" s="25"/>
      <c r="MNK207" s="25"/>
      <c r="MNL207" s="25"/>
      <c r="MNM207" s="25"/>
      <c r="MNN207" s="25"/>
      <c r="MNO207" s="25"/>
      <c r="MNP207" s="25"/>
      <c r="MNQ207" s="25"/>
      <c r="MNR207" s="25"/>
      <c r="MNS207" s="25"/>
      <c r="MNT207" s="25"/>
      <c r="MNU207" s="25"/>
      <c r="MNV207" s="25"/>
      <c r="MNW207" s="25"/>
      <c r="MNX207" s="25"/>
      <c r="MNY207" s="25"/>
      <c r="MNZ207" s="25"/>
      <c r="MOA207" s="25"/>
      <c r="MOB207" s="25"/>
      <c r="MOC207" s="25"/>
      <c r="MOD207" s="25"/>
      <c r="MOE207" s="25"/>
      <c r="MOF207" s="25"/>
      <c r="MOG207" s="25"/>
      <c r="MOH207" s="25"/>
      <c r="MOI207" s="25"/>
      <c r="MOJ207" s="25"/>
      <c r="MOK207" s="25"/>
      <c r="MOL207" s="25"/>
      <c r="MOM207" s="25"/>
      <c r="MON207" s="25"/>
      <c r="MOO207" s="25"/>
      <c r="MOP207" s="25"/>
      <c r="MOQ207" s="25"/>
      <c r="MOR207" s="25"/>
      <c r="MOS207" s="25"/>
      <c r="MOT207" s="25"/>
      <c r="MOU207" s="25"/>
      <c r="MOV207" s="25"/>
      <c r="MOW207" s="25"/>
      <c r="MOX207" s="25"/>
      <c r="MOY207" s="25"/>
      <c r="MOZ207" s="25"/>
      <c r="MPA207" s="25"/>
      <c r="MPB207" s="25"/>
      <c r="MPC207" s="25"/>
      <c r="MPD207" s="25"/>
      <c r="MPE207" s="25"/>
      <c r="MPF207" s="25"/>
      <c r="MPG207" s="25"/>
      <c r="MPH207" s="25"/>
      <c r="MPI207" s="25"/>
      <c r="MPJ207" s="25"/>
      <c r="MPK207" s="25"/>
      <c r="MPL207" s="25"/>
      <c r="MPM207" s="25"/>
      <c r="MPN207" s="25"/>
      <c r="MPO207" s="25"/>
      <c r="MPP207" s="25"/>
      <c r="MPQ207" s="25"/>
      <c r="MPR207" s="25"/>
      <c r="MPS207" s="25"/>
      <c r="MPT207" s="25"/>
      <c r="MPU207" s="25"/>
      <c r="MPV207" s="25"/>
      <c r="MPW207" s="25"/>
      <c r="MPX207" s="25"/>
      <c r="MPY207" s="25"/>
      <c r="MPZ207" s="25"/>
      <c r="MQA207" s="25"/>
      <c r="MQB207" s="25"/>
      <c r="MQC207" s="25"/>
      <c r="MQD207" s="25"/>
      <c r="MQE207" s="25"/>
      <c r="MQF207" s="25"/>
      <c r="MQG207" s="25"/>
      <c r="MQH207" s="25"/>
      <c r="MQI207" s="25"/>
      <c r="MQJ207" s="25"/>
      <c r="MQK207" s="25"/>
      <c r="MQL207" s="25"/>
      <c r="MQM207" s="25"/>
      <c r="MQN207" s="25"/>
      <c r="MQO207" s="25"/>
      <c r="MQP207" s="25"/>
      <c r="MQQ207" s="25"/>
      <c r="MQR207" s="25"/>
      <c r="MQS207" s="25"/>
      <c r="MQT207" s="25"/>
      <c r="MQU207" s="25"/>
      <c r="MQV207" s="25"/>
      <c r="MQW207" s="25"/>
      <c r="MQX207" s="25"/>
      <c r="MQY207" s="25"/>
      <c r="MQZ207" s="25"/>
      <c r="MRA207" s="25"/>
      <c r="MRB207" s="25"/>
      <c r="MRC207" s="25"/>
      <c r="MRD207" s="25"/>
      <c r="MRE207" s="25"/>
      <c r="MRF207" s="25"/>
      <c r="MRG207" s="25"/>
      <c r="MRH207" s="25"/>
      <c r="MRI207" s="25"/>
      <c r="MRJ207" s="25"/>
      <c r="MRK207" s="25"/>
      <c r="MRL207" s="25"/>
      <c r="MRM207" s="25"/>
      <c r="MRN207" s="25"/>
      <c r="MRO207" s="25"/>
      <c r="MRP207" s="25"/>
      <c r="MRQ207" s="25"/>
      <c r="MRR207" s="25"/>
      <c r="MRS207" s="25"/>
      <c r="MRT207" s="25"/>
      <c r="MRU207" s="25"/>
      <c r="MRV207" s="25"/>
      <c r="MRW207" s="25"/>
      <c r="MRX207" s="25"/>
      <c r="MRY207" s="25"/>
      <c r="MRZ207" s="25"/>
      <c r="MSA207" s="25"/>
      <c r="MSB207" s="25"/>
      <c r="MSC207" s="25"/>
      <c r="MSD207" s="25"/>
      <c r="MSE207" s="25"/>
      <c r="MSF207" s="25"/>
      <c r="MSG207" s="25"/>
      <c r="MSH207" s="25"/>
      <c r="MSI207" s="25"/>
      <c r="MSJ207" s="25"/>
      <c r="MSK207" s="25"/>
      <c r="MSL207" s="25"/>
      <c r="MSM207" s="25"/>
      <c r="MSN207" s="25"/>
      <c r="MSO207" s="25"/>
      <c r="MSP207" s="25"/>
      <c r="MSQ207" s="25"/>
      <c r="MSR207" s="25"/>
      <c r="MSS207" s="25"/>
      <c r="MST207" s="25"/>
      <c r="MSU207" s="25"/>
      <c r="MSV207" s="25"/>
      <c r="MSW207" s="25"/>
      <c r="MSX207" s="25"/>
      <c r="MSY207" s="25"/>
      <c r="MSZ207" s="25"/>
      <c r="MTA207" s="25"/>
      <c r="MTB207" s="25"/>
      <c r="MTC207" s="25"/>
      <c r="MTD207" s="25"/>
      <c r="MTE207" s="25"/>
      <c r="MTF207" s="25"/>
      <c r="MTG207" s="25"/>
      <c r="MTH207" s="25"/>
      <c r="MTI207" s="25"/>
      <c r="MTJ207" s="25"/>
      <c r="MTK207" s="25"/>
      <c r="MTL207" s="25"/>
      <c r="MTM207" s="25"/>
      <c r="MTN207" s="25"/>
      <c r="MTO207" s="25"/>
      <c r="MTP207" s="25"/>
      <c r="MTQ207" s="25"/>
      <c r="MTR207" s="25"/>
      <c r="MTS207" s="25"/>
      <c r="MTT207" s="25"/>
      <c r="MTU207" s="25"/>
      <c r="MTV207" s="25"/>
      <c r="MTW207" s="25"/>
      <c r="MTX207" s="25"/>
      <c r="MTY207" s="25"/>
      <c r="MTZ207" s="25"/>
      <c r="MUA207" s="25"/>
      <c r="MUB207" s="25"/>
      <c r="MUC207" s="25"/>
      <c r="MUD207" s="25"/>
      <c r="MUE207" s="25"/>
      <c r="MUF207" s="25"/>
      <c r="MUG207" s="25"/>
      <c r="MUH207" s="25"/>
      <c r="MUI207" s="25"/>
      <c r="MUJ207" s="25"/>
      <c r="MUK207" s="25"/>
      <c r="MUL207" s="25"/>
      <c r="MUM207" s="25"/>
      <c r="MUN207" s="25"/>
      <c r="MUO207" s="25"/>
      <c r="MUP207" s="25"/>
      <c r="MUQ207" s="25"/>
      <c r="MUR207" s="25"/>
      <c r="MUS207" s="25"/>
      <c r="MUT207" s="25"/>
      <c r="MUU207" s="25"/>
      <c r="MUV207" s="25"/>
      <c r="MUW207" s="25"/>
      <c r="MUX207" s="25"/>
      <c r="MUY207" s="25"/>
      <c r="MUZ207" s="25"/>
      <c r="MVA207" s="25"/>
      <c r="MVB207" s="25"/>
      <c r="MVC207" s="25"/>
      <c r="MVD207" s="25"/>
      <c r="MVE207" s="25"/>
      <c r="MVF207" s="25"/>
      <c r="MVG207" s="25"/>
      <c r="MVH207" s="25"/>
      <c r="MVI207" s="25"/>
      <c r="MVJ207" s="25"/>
      <c r="MVK207" s="25"/>
      <c r="MVL207" s="25"/>
      <c r="MVM207" s="25"/>
      <c r="MVN207" s="25"/>
      <c r="MVO207" s="25"/>
      <c r="MVP207" s="25"/>
      <c r="MVQ207" s="25"/>
      <c r="MVR207" s="25"/>
      <c r="MVS207" s="25"/>
      <c r="MVT207" s="25"/>
      <c r="MVU207" s="25"/>
      <c r="MVV207" s="25"/>
      <c r="MVW207" s="25"/>
      <c r="MVX207" s="25"/>
      <c r="MVY207" s="25"/>
      <c r="MVZ207" s="25"/>
      <c r="MWA207" s="25"/>
      <c r="MWB207" s="25"/>
      <c r="MWC207" s="25"/>
      <c r="MWD207" s="25"/>
      <c r="MWE207" s="25"/>
      <c r="MWF207" s="25"/>
      <c r="MWG207" s="25"/>
      <c r="MWH207" s="25"/>
      <c r="MWI207" s="25"/>
      <c r="MWJ207" s="25"/>
      <c r="MWK207" s="25"/>
      <c r="MWL207" s="25"/>
      <c r="MWM207" s="25"/>
      <c r="MWN207" s="25"/>
      <c r="MWO207" s="25"/>
      <c r="MWP207" s="25"/>
      <c r="MWQ207" s="25"/>
      <c r="MWR207" s="25"/>
      <c r="MWS207" s="25"/>
      <c r="MWT207" s="25"/>
      <c r="MWU207" s="25"/>
      <c r="MWV207" s="25"/>
      <c r="MWW207" s="25"/>
      <c r="MWX207" s="25"/>
      <c r="MWY207" s="25"/>
      <c r="MWZ207" s="25"/>
      <c r="MXA207" s="25"/>
      <c r="MXB207" s="25"/>
      <c r="MXC207" s="25"/>
      <c r="MXD207" s="25"/>
      <c r="MXE207" s="25"/>
      <c r="MXF207" s="25"/>
      <c r="MXG207" s="25"/>
      <c r="MXH207" s="25"/>
      <c r="MXI207" s="25"/>
      <c r="MXJ207" s="25"/>
      <c r="MXK207" s="25"/>
      <c r="MXL207" s="25"/>
      <c r="MXM207" s="25"/>
      <c r="MXN207" s="25"/>
      <c r="MXO207" s="25"/>
      <c r="MXP207" s="25"/>
      <c r="MXQ207" s="25"/>
      <c r="MXR207" s="25"/>
      <c r="MXS207" s="25"/>
      <c r="MXT207" s="25"/>
      <c r="MXU207" s="25"/>
      <c r="MXV207" s="25"/>
      <c r="MXW207" s="25"/>
      <c r="MXX207" s="25"/>
      <c r="MXY207" s="25"/>
      <c r="MXZ207" s="25"/>
      <c r="MYA207" s="25"/>
      <c r="MYB207" s="25"/>
      <c r="MYC207" s="25"/>
      <c r="MYD207" s="25"/>
      <c r="MYE207" s="25"/>
      <c r="MYF207" s="25"/>
      <c r="MYG207" s="25"/>
      <c r="MYH207" s="25"/>
      <c r="MYI207" s="25"/>
      <c r="MYJ207" s="25"/>
      <c r="MYK207" s="25"/>
      <c r="MYL207" s="25"/>
      <c r="MYM207" s="25"/>
      <c r="MYN207" s="25"/>
      <c r="MYO207" s="25"/>
      <c r="MYP207" s="25"/>
      <c r="MYQ207" s="25"/>
      <c r="MYR207" s="25"/>
      <c r="MYS207" s="25"/>
      <c r="MYT207" s="25"/>
      <c r="MYU207" s="25"/>
      <c r="MYV207" s="25"/>
      <c r="MYW207" s="25"/>
      <c r="MYX207" s="25"/>
      <c r="MYY207" s="25"/>
      <c r="MYZ207" s="25"/>
      <c r="MZA207" s="25"/>
      <c r="MZB207" s="25"/>
      <c r="MZC207" s="25"/>
      <c r="MZD207" s="25"/>
      <c r="MZE207" s="25"/>
      <c r="MZF207" s="25"/>
      <c r="MZG207" s="25"/>
      <c r="MZH207" s="25"/>
      <c r="MZI207" s="25"/>
      <c r="MZJ207" s="25"/>
      <c r="MZK207" s="25"/>
      <c r="MZL207" s="25"/>
      <c r="MZM207" s="25"/>
      <c r="MZN207" s="25"/>
      <c r="MZO207" s="25"/>
      <c r="MZP207" s="25"/>
      <c r="MZQ207" s="25"/>
      <c r="MZR207" s="25"/>
      <c r="MZS207" s="25"/>
      <c r="MZT207" s="25"/>
      <c r="MZU207" s="25"/>
      <c r="MZV207" s="25"/>
      <c r="MZW207" s="25"/>
      <c r="MZX207" s="25"/>
      <c r="MZY207" s="25"/>
      <c r="MZZ207" s="25"/>
      <c r="NAA207" s="25"/>
      <c r="NAB207" s="25"/>
      <c r="NAC207" s="25"/>
      <c r="NAD207" s="25"/>
      <c r="NAE207" s="25"/>
      <c r="NAF207" s="25"/>
      <c r="NAG207" s="25"/>
      <c r="NAH207" s="25"/>
      <c r="NAI207" s="25"/>
      <c r="NAJ207" s="25"/>
      <c r="NAK207" s="25"/>
      <c r="NAL207" s="25"/>
      <c r="NAM207" s="25"/>
      <c r="NAN207" s="25"/>
      <c r="NAO207" s="25"/>
      <c r="NAP207" s="25"/>
      <c r="NAQ207" s="25"/>
      <c r="NAR207" s="25"/>
      <c r="NAS207" s="25"/>
      <c r="NAT207" s="25"/>
      <c r="NAU207" s="25"/>
      <c r="NAV207" s="25"/>
      <c r="NAW207" s="25"/>
      <c r="NAX207" s="25"/>
      <c r="NAY207" s="25"/>
      <c r="NAZ207" s="25"/>
      <c r="NBA207" s="25"/>
      <c r="NBB207" s="25"/>
      <c r="NBC207" s="25"/>
      <c r="NBD207" s="25"/>
      <c r="NBE207" s="25"/>
      <c r="NBF207" s="25"/>
      <c r="NBG207" s="25"/>
      <c r="NBH207" s="25"/>
      <c r="NBI207" s="25"/>
      <c r="NBJ207" s="25"/>
      <c r="NBK207" s="25"/>
      <c r="NBL207" s="25"/>
      <c r="NBM207" s="25"/>
      <c r="NBN207" s="25"/>
      <c r="NBO207" s="25"/>
      <c r="NBP207" s="25"/>
      <c r="NBQ207" s="25"/>
      <c r="NBR207" s="25"/>
      <c r="NBS207" s="25"/>
      <c r="NBT207" s="25"/>
      <c r="NBU207" s="25"/>
      <c r="NBV207" s="25"/>
      <c r="NBW207" s="25"/>
      <c r="NBX207" s="25"/>
      <c r="NBY207" s="25"/>
      <c r="NBZ207" s="25"/>
      <c r="NCA207" s="25"/>
      <c r="NCB207" s="25"/>
      <c r="NCC207" s="25"/>
      <c r="NCD207" s="25"/>
      <c r="NCE207" s="25"/>
      <c r="NCF207" s="25"/>
      <c r="NCG207" s="25"/>
      <c r="NCH207" s="25"/>
      <c r="NCI207" s="25"/>
      <c r="NCJ207" s="25"/>
      <c r="NCK207" s="25"/>
      <c r="NCL207" s="25"/>
      <c r="NCM207" s="25"/>
      <c r="NCN207" s="25"/>
      <c r="NCO207" s="25"/>
      <c r="NCP207" s="25"/>
      <c r="NCQ207" s="25"/>
      <c r="NCR207" s="25"/>
      <c r="NCS207" s="25"/>
      <c r="NCT207" s="25"/>
      <c r="NCU207" s="25"/>
      <c r="NCV207" s="25"/>
      <c r="NCW207" s="25"/>
      <c r="NCX207" s="25"/>
      <c r="NCY207" s="25"/>
      <c r="NCZ207" s="25"/>
      <c r="NDA207" s="25"/>
      <c r="NDB207" s="25"/>
      <c r="NDC207" s="25"/>
      <c r="NDD207" s="25"/>
      <c r="NDE207" s="25"/>
      <c r="NDF207" s="25"/>
      <c r="NDG207" s="25"/>
      <c r="NDH207" s="25"/>
      <c r="NDI207" s="25"/>
      <c r="NDJ207" s="25"/>
      <c r="NDK207" s="25"/>
      <c r="NDL207" s="25"/>
      <c r="NDM207" s="25"/>
      <c r="NDN207" s="25"/>
      <c r="NDO207" s="25"/>
      <c r="NDP207" s="25"/>
      <c r="NDQ207" s="25"/>
      <c r="NDR207" s="25"/>
      <c r="NDS207" s="25"/>
      <c r="NDT207" s="25"/>
      <c r="NDU207" s="25"/>
      <c r="NDV207" s="25"/>
      <c r="NDW207" s="25"/>
      <c r="NDX207" s="25"/>
      <c r="NDY207" s="25"/>
      <c r="NDZ207" s="25"/>
      <c r="NEA207" s="25"/>
      <c r="NEB207" s="25"/>
      <c r="NEC207" s="25"/>
      <c r="NED207" s="25"/>
      <c r="NEE207" s="25"/>
      <c r="NEF207" s="25"/>
      <c r="NEG207" s="25"/>
      <c r="NEH207" s="25"/>
      <c r="NEI207" s="25"/>
      <c r="NEJ207" s="25"/>
      <c r="NEK207" s="25"/>
      <c r="NEL207" s="25"/>
      <c r="NEM207" s="25"/>
      <c r="NEN207" s="25"/>
      <c r="NEO207" s="25"/>
      <c r="NEP207" s="25"/>
      <c r="NEQ207" s="25"/>
      <c r="NER207" s="25"/>
      <c r="NES207" s="25"/>
      <c r="NET207" s="25"/>
      <c r="NEU207" s="25"/>
      <c r="NEV207" s="25"/>
      <c r="NEW207" s="25"/>
      <c r="NEX207" s="25"/>
      <c r="NEY207" s="25"/>
      <c r="NEZ207" s="25"/>
      <c r="NFA207" s="25"/>
      <c r="NFB207" s="25"/>
      <c r="NFC207" s="25"/>
      <c r="NFD207" s="25"/>
      <c r="NFE207" s="25"/>
      <c r="NFF207" s="25"/>
      <c r="NFG207" s="25"/>
      <c r="NFH207" s="25"/>
      <c r="NFI207" s="25"/>
      <c r="NFJ207" s="25"/>
      <c r="NFK207" s="25"/>
      <c r="NFL207" s="25"/>
      <c r="NFM207" s="25"/>
      <c r="NFN207" s="25"/>
      <c r="NFO207" s="25"/>
      <c r="NFP207" s="25"/>
      <c r="NFQ207" s="25"/>
      <c r="NFR207" s="25"/>
      <c r="NFS207" s="25"/>
      <c r="NFT207" s="25"/>
      <c r="NFU207" s="25"/>
      <c r="NFV207" s="25"/>
      <c r="NFW207" s="25"/>
      <c r="NFX207" s="25"/>
      <c r="NFY207" s="25"/>
      <c r="NFZ207" s="25"/>
      <c r="NGA207" s="25"/>
      <c r="NGB207" s="25"/>
      <c r="NGC207" s="25"/>
      <c r="NGD207" s="25"/>
      <c r="NGE207" s="25"/>
      <c r="NGF207" s="25"/>
      <c r="NGG207" s="25"/>
      <c r="NGH207" s="25"/>
      <c r="NGI207" s="25"/>
      <c r="NGJ207" s="25"/>
      <c r="NGK207" s="25"/>
      <c r="NGL207" s="25"/>
      <c r="NGM207" s="25"/>
      <c r="NGN207" s="25"/>
      <c r="NGO207" s="25"/>
      <c r="NGP207" s="25"/>
      <c r="NGQ207" s="25"/>
      <c r="NGR207" s="25"/>
      <c r="NGS207" s="25"/>
      <c r="NGT207" s="25"/>
      <c r="NGU207" s="25"/>
      <c r="NGV207" s="25"/>
      <c r="NGW207" s="25"/>
      <c r="NGX207" s="25"/>
      <c r="NGY207" s="25"/>
      <c r="NGZ207" s="25"/>
      <c r="NHA207" s="25"/>
      <c r="NHB207" s="25"/>
      <c r="NHC207" s="25"/>
      <c r="NHD207" s="25"/>
      <c r="NHE207" s="25"/>
      <c r="NHF207" s="25"/>
      <c r="NHG207" s="25"/>
      <c r="NHH207" s="25"/>
      <c r="NHI207" s="25"/>
      <c r="NHJ207" s="25"/>
      <c r="NHK207" s="25"/>
      <c r="NHL207" s="25"/>
      <c r="NHM207" s="25"/>
      <c r="NHN207" s="25"/>
      <c r="NHO207" s="25"/>
      <c r="NHP207" s="25"/>
      <c r="NHQ207" s="25"/>
      <c r="NHR207" s="25"/>
      <c r="NHS207" s="25"/>
      <c r="NHT207" s="25"/>
      <c r="NHU207" s="25"/>
      <c r="NHV207" s="25"/>
      <c r="NHW207" s="25"/>
      <c r="NHX207" s="25"/>
      <c r="NHY207" s="25"/>
      <c r="NHZ207" s="25"/>
      <c r="NIA207" s="25"/>
      <c r="NIB207" s="25"/>
      <c r="NIC207" s="25"/>
      <c r="NID207" s="25"/>
      <c r="NIE207" s="25"/>
      <c r="NIF207" s="25"/>
      <c r="NIG207" s="25"/>
      <c r="NIH207" s="25"/>
      <c r="NII207" s="25"/>
      <c r="NIJ207" s="25"/>
      <c r="NIK207" s="25"/>
      <c r="NIL207" s="25"/>
      <c r="NIM207" s="25"/>
      <c r="NIN207" s="25"/>
      <c r="NIO207" s="25"/>
      <c r="NIP207" s="25"/>
      <c r="NIQ207" s="25"/>
      <c r="NIR207" s="25"/>
      <c r="NIS207" s="25"/>
      <c r="NIT207" s="25"/>
      <c r="NIU207" s="25"/>
      <c r="NIV207" s="25"/>
      <c r="NIW207" s="25"/>
      <c r="NIX207" s="25"/>
      <c r="NIY207" s="25"/>
      <c r="NIZ207" s="25"/>
      <c r="NJA207" s="25"/>
      <c r="NJB207" s="25"/>
      <c r="NJC207" s="25"/>
      <c r="NJD207" s="25"/>
      <c r="NJE207" s="25"/>
      <c r="NJF207" s="25"/>
      <c r="NJG207" s="25"/>
      <c r="NJH207" s="25"/>
      <c r="NJI207" s="25"/>
      <c r="NJJ207" s="25"/>
      <c r="NJK207" s="25"/>
      <c r="NJL207" s="25"/>
      <c r="NJM207" s="25"/>
      <c r="NJN207" s="25"/>
      <c r="NJO207" s="25"/>
      <c r="NJP207" s="25"/>
      <c r="NJQ207" s="25"/>
      <c r="NJR207" s="25"/>
      <c r="NJS207" s="25"/>
      <c r="NJT207" s="25"/>
      <c r="NJU207" s="25"/>
      <c r="NJV207" s="25"/>
      <c r="NJW207" s="25"/>
      <c r="NJX207" s="25"/>
      <c r="NJY207" s="25"/>
      <c r="NJZ207" s="25"/>
      <c r="NKA207" s="25"/>
      <c r="NKB207" s="25"/>
      <c r="NKC207" s="25"/>
      <c r="NKD207" s="25"/>
      <c r="NKE207" s="25"/>
      <c r="NKF207" s="25"/>
      <c r="NKG207" s="25"/>
      <c r="NKH207" s="25"/>
      <c r="NKI207" s="25"/>
      <c r="NKJ207" s="25"/>
      <c r="NKK207" s="25"/>
      <c r="NKL207" s="25"/>
      <c r="NKM207" s="25"/>
      <c r="NKN207" s="25"/>
      <c r="NKO207" s="25"/>
      <c r="NKP207" s="25"/>
      <c r="NKQ207" s="25"/>
      <c r="NKR207" s="25"/>
      <c r="NKS207" s="25"/>
      <c r="NKT207" s="25"/>
      <c r="NKU207" s="25"/>
      <c r="NKV207" s="25"/>
      <c r="NKW207" s="25"/>
      <c r="NKX207" s="25"/>
      <c r="NKY207" s="25"/>
      <c r="NKZ207" s="25"/>
      <c r="NLA207" s="25"/>
      <c r="NLB207" s="25"/>
      <c r="NLC207" s="25"/>
      <c r="NLD207" s="25"/>
      <c r="NLE207" s="25"/>
      <c r="NLF207" s="25"/>
      <c r="NLG207" s="25"/>
      <c r="NLH207" s="25"/>
      <c r="NLI207" s="25"/>
      <c r="NLJ207" s="25"/>
      <c r="NLK207" s="25"/>
      <c r="NLL207" s="25"/>
      <c r="NLM207" s="25"/>
      <c r="NLN207" s="25"/>
      <c r="NLO207" s="25"/>
      <c r="NLP207" s="25"/>
      <c r="NLQ207" s="25"/>
      <c r="NLR207" s="25"/>
      <c r="NLS207" s="25"/>
      <c r="NLT207" s="25"/>
      <c r="NLU207" s="25"/>
      <c r="NLV207" s="25"/>
      <c r="NLW207" s="25"/>
      <c r="NLX207" s="25"/>
      <c r="NLY207" s="25"/>
      <c r="NLZ207" s="25"/>
      <c r="NMA207" s="25"/>
      <c r="NMB207" s="25"/>
      <c r="NMC207" s="25"/>
      <c r="NMD207" s="25"/>
      <c r="NME207" s="25"/>
      <c r="NMF207" s="25"/>
      <c r="NMG207" s="25"/>
      <c r="NMH207" s="25"/>
      <c r="NMI207" s="25"/>
      <c r="NMJ207" s="25"/>
      <c r="NMK207" s="25"/>
      <c r="NML207" s="25"/>
      <c r="NMM207" s="25"/>
      <c r="NMN207" s="25"/>
      <c r="NMO207" s="25"/>
      <c r="NMP207" s="25"/>
      <c r="NMQ207" s="25"/>
      <c r="NMR207" s="25"/>
      <c r="NMS207" s="25"/>
      <c r="NMT207" s="25"/>
      <c r="NMU207" s="25"/>
      <c r="NMV207" s="25"/>
      <c r="NMW207" s="25"/>
      <c r="NMX207" s="25"/>
      <c r="NMY207" s="25"/>
      <c r="NMZ207" s="25"/>
      <c r="NNA207" s="25"/>
      <c r="NNB207" s="25"/>
      <c r="NNC207" s="25"/>
      <c r="NND207" s="25"/>
      <c r="NNE207" s="25"/>
      <c r="NNF207" s="25"/>
      <c r="NNG207" s="25"/>
      <c r="NNH207" s="25"/>
      <c r="NNI207" s="25"/>
      <c r="NNJ207" s="25"/>
      <c r="NNK207" s="25"/>
      <c r="NNL207" s="25"/>
      <c r="NNM207" s="25"/>
      <c r="NNN207" s="25"/>
      <c r="NNO207" s="25"/>
      <c r="NNP207" s="25"/>
      <c r="NNQ207" s="25"/>
      <c r="NNR207" s="25"/>
      <c r="NNS207" s="25"/>
      <c r="NNT207" s="25"/>
      <c r="NNU207" s="25"/>
      <c r="NNV207" s="25"/>
      <c r="NNW207" s="25"/>
      <c r="NNX207" s="25"/>
      <c r="NNY207" s="25"/>
      <c r="NNZ207" s="25"/>
      <c r="NOA207" s="25"/>
      <c r="NOB207" s="25"/>
      <c r="NOC207" s="25"/>
      <c r="NOD207" s="25"/>
      <c r="NOE207" s="25"/>
      <c r="NOF207" s="25"/>
      <c r="NOG207" s="25"/>
      <c r="NOH207" s="25"/>
      <c r="NOI207" s="25"/>
      <c r="NOJ207" s="25"/>
      <c r="NOK207" s="25"/>
      <c r="NOL207" s="25"/>
      <c r="NOM207" s="25"/>
      <c r="NON207" s="25"/>
      <c r="NOO207" s="25"/>
      <c r="NOP207" s="25"/>
      <c r="NOQ207" s="25"/>
      <c r="NOR207" s="25"/>
      <c r="NOS207" s="25"/>
      <c r="NOT207" s="25"/>
      <c r="NOU207" s="25"/>
      <c r="NOV207" s="25"/>
      <c r="NOW207" s="25"/>
      <c r="NOX207" s="25"/>
      <c r="NOY207" s="25"/>
      <c r="NOZ207" s="25"/>
      <c r="NPA207" s="25"/>
      <c r="NPB207" s="25"/>
      <c r="NPC207" s="25"/>
      <c r="NPD207" s="25"/>
      <c r="NPE207" s="25"/>
      <c r="NPF207" s="25"/>
      <c r="NPG207" s="25"/>
      <c r="NPH207" s="25"/>
      <c r="NPI207" s="25"/>
      <c r="NPJ207" s="25"/>
      <c r="NPK207" s="25"/>
      <c r="NPL207" s="25"/>
      <c r="NPM207" s="25"/>
      <c r="NPN207" s="25"/>
      <c r="NPO207" s="25"/>
      <c r="NPP207" s="25"/>
      <c r="NPQ207" s="25"/>
      <c r="NPR207" s="25"/>
      <c r="NPS207" s="25"/>
      <c r="NPT207" s="25"/>
      <c r="NPU207" s="25"/>
      <c r="NPV207" s="25"/>
      <c r="NPW207" s="25"/>
      <c r="NPX207" s="25"/>
      <c r="NPY207" s="25"/>
      <c r="NPZ207" s="25"/>
      <c r="NQA207" s="25"/>
      <c r="NQB207" s="25"/>
      <c r="NQC207" s="25"/>
      <c r="NQD207" s="25"/>
      <c r="NQE207" s="25"/>
      <c r="NQF207" s="25"/>
      <c r="NQG207" s="25"/>
      <c r="NQH207" s="25"/>
      <c r="NQI207" s="25"/>
      <c r="NQJ207" s="25"/>
      <c r="NQK207" s="25"/>
      <c r="NQL207" s="25"/>
      <c r="NQM207" s="25"/>
      <c r="NQN207" s="25"/>
      <c r="NQO207" s="25"/>
      <c r="NQP207" s="25"/>
      <c r="NQQ207" s="25"/>
      <c r="NQR207" s="25"/>
      <c r="NQS207" s="25"/>
      <c r="NQT207" s="25"/>
      <c r="NQU207" s="25"/>
      <c r="NQV207" s="25"/>
      <c r="NQW207" s="25"/>
      <c r="NQX207" s="25"/>
      <c r="NQY207" s="25"/>
      <c r="NQZ207" s="25"/>
      <c r="NRA207" s="25"/>
      <c r="NRB207" s="25"/>
      <c r="NRC207" s="25"/>
      <c r="NRD207" s="25"/>
      <c r="NRE207" s="25"/>
      <c r="NRF207" s="25"/>
      <c r="NRG207" s="25"/>
      <c r="NRH207" s="25"/>
      <c r="NRI207" s="25"/>
      <c r="NRJ207" s="25"/>
      <c r="NRK207" s="25"/>
      <c r="NRL207" s="25"/>
      <c r="NRM207" s="25"/>
      <c r="NRN207" s="25"/>
      <c r="NRO207" s="25"/>
      <c r="NRP207" s="25"/>
      <c r="NRQ207" s="25"/>
      <c r="NRR207" s="25"/>
      <c r="NRS207" s="25"/>
      <c r="NRT207" s="25"/>
      <c r="NRU207" s="25"/>
      <c r="NRV207" s="25"/>
      <c r="NRW207" s="25"/>
      <c r="NRX207" s="25"/>
      <c r="NRY207" s="25"/>
      <c r="NRZ207" s="25"/>
      <c r="NSA207" s="25"/>
      <c r="NSB207" s="25"/>
      <c r="NSC207" s="25"/>
      <c r="NSD207" s="25"/>
      <c r="NSE207" s="25"/>
      <c r="NSF207" s="25"/>
      <c r="NSG207" s="25"/>
      <c r="NSH207" s="25"/>
      <c r="NSI207" s="25"/>
      <c r="NSJ207" s="25"/>
      <c r="NSK207" s="25"/>
      <c r="NSL207" s="25"/>
      <c r="NSM207" s="25"/>
      <c r="NSN207" s="25"/>
      <c r="NSO207" s="25"/>
      <c r="NSP207" s="25"/>
      <c r="NSQ207" s="25"/>
      <c r="NSR207" s="25"/>
      <c r="NSS207" s="25"/>
      <c r="NST207" s="25"/>
      <c r="NSU207" s="25"/>
      <c r="NSV207" s="25"/>
      <c r="NSW207" s="25"/>
      <c r="NSX207" s="25"/>
      <c r="NSY207" s="25"/>
      <c r="NSZ207" s="25"/>
      <c r="NTA207" s="25"/>
      <c r="NTB207" s="25"/>
      <c r="NTC207" s="25"/>
      <c r="NTD207" s="25"/>
      <c r="NTE207" s="25"/>
      <c r="NTF207" s="25"/>
      <c r="NTG207" s="25"/>
      <c r="NTH207" s="25"/>
      <c r="NTI207" s="25"/>
      <c r="NTJ207" s="25"/>
      <c r="NTK207" s="25"/>
      <c r="NTL207" s="25"/>
      <c r="NTM207" s="25"/>
      <c r="NTN207" s="25"/>
      <c r="NTO207" s="25"/>
      <c r="NTP207" s="25"/>
      <c r="NTQ207" s="25"/>
      <c r="NTR207" s="25"/>
      <c r="NTS207" s="25"/>
      <c r="NTT207" s="25"/>
      <c r="NTU207" s="25"/>
      <c r="NTV207" s="25"/>
      <c r="NTW207" s="25"/>
      <c r="NTX207" s="25"/>
      <c r="NTY207" s="25"/>
      <c r="NTZ207" s="25"/>
      <c r="NUA207" s="25"/>
      <c r="NUB207" s="25"/>
      <c r="NUC207" s="25"/>
      <c r="NUD207" s="25"/>
      <c r="NUE207" s="25"/>
      <c r="NUF207" s="25"/>
      <c r="NUG207" s="25"/>
      <c r="NUH207" s="25"/>
      <c r="NUI207" s="25"/>
      <c r="NUJ207" s="25"/>
      <c r="NUK207" s="25"/>
      <c r="NUL207" s="25"/>
      <c r="NUM207" s="25"/>
      <c r="NUN207" s="25"/>
      <c r="NUO207" s="25"/>
      <c r="NUP207" s="25"/>
      <c r="NUQ207" s="25"/>
      <c r="NUR207" s="25"/>
      <c r="NUS207" s="25"/>
      <c r="NUT207" s="25"/>
      <c r="NUU207" s="25"/>
      <c r="NUV207" s="25"/>
      <c r="NUW207" s="25"/>
      <c r="NUX207" s="25"/>
      <c r="NUY207" s="25"/>
      <c r="NUZ207" s="25"/>
      <c r="NVA207" s="25"/>
      <c r="NVB207" s="25"/>
      <c r="NVC207" s="25"/>
      <c r="NVD207" s="25"/>
      <c r="NVE207" s="25"/>
      <c r="NVF207" s="25"/>
      <c r="NVG207" s="25"/>
      <c r="NVH207" s="25"/>
      <c r="NVI207" s="25"/>
      <c r="NVJ207" s="25"/>
      <c r="NVK207" s="25"/>
      <c r="NVL207" s="25"/>
      <c r="NVM207" s="25"/>
      <c r="NVN207" s="25"/>
      <c r="NVO207" s="25"/>
      <c r="NVP207" s="25"/>
      <c r="NVQ207" s="25"/>
      <c r="NVR207" s="25"/>
      <c r="NVS207" s="25"/>
      <c r="NVT207" s="25"/>
      <c r="NVU207" s="25"/>
      <c r="NVV207" s="25"/>
      <c r="NVW207" s="25"/>
      <c r="NVX207" s="25"/>
      <c r="NVY207" s="25"/>
      <c r="NVZ207" s="25"/>
      <c r="NWA207" s="25"/>
      <c r="NWB207" s="25"/>
      <c r="NWC207" s="25"/>
      <c r="NWD207" s="25"/>
      <c r="NWE207" s="25"/>
      <c r="NWF207" s="25"/>
      <c r="NWG207" s="25"/>
      <c r="NWH207" s="25"/>
      <c r="NWI207" s="25"/>
      <c r="NWJ207" s="25"/>
      <c r="NWK207" s="25"/>
      <c r="NWL207" s="25"/>
      <c r="NWM207" s="25"/>
      <c r="NWN207" s="25"/>
      <c r="NWO207" s="25"/>
      <c r="NWP207" s="25"/>
      <c r="NWQ207" s="25"/>
      <c r="NWR207" s="25"/>
      <c r="NWS207" s="25"/>
      <c r="NWT207" s="25"/>
      <c r="NWU207" s="25"/>
      <c r="NWV207" s="25"/>
      <c r="NWW207" s="25"/>
      <c r="NWX207" s="25"/>
      <c r="NWY207" s="25"/>
      <c r="NWZ207" s="25"/>
      <c r="NXA207" s="25"/>
      <c r="NXB207" s="25"/>
      <c r="NXC207" s="25"/>
      <c r="NXD207" s="25"/>
      <c r="NXE207" s="25"/>
      <c r="NXF207" s="25"/>
      <c r="NXG207" s="25"/>
      <c r="NXH207" s="25"/>
      <c r="NXI207" s="25"/>
      <c r="NXJ207" s="25"/>
      <c r="NXK207" s="25"/>
      <c r="NXL207" s="25"/>
      <c r="NXM207" s="25"/>
      <c r="NXN207" s="25"/>
      <c r="NXO207" s="25"/>
      <c r="NXP207" s="25"/>
      <c r="NXQ207" s="25"/>
      <c r="NXR207" s="25"/>
      <c r="NXS207" s="25"/>
      <c r="NXT207" s="25"/>
      <c r="NXU207" s="25"/>
      <c r="NXV207" s="25"/>
      <c r="NXW207" s="25"/>
      <c r="NXX207" s="25"/>
      <c r="NXY207" s="25"/>
      <c r="NXZ207" s="25"/>
      <c r="NYA207" s="25"/>
      <c r="NYB207" s="25"/>
      <c r="NYC207" s="25"/>
      <c r="NYD207" s="25"/>
      <c r="NYE207" s="25"/>
      <c r="NYF207" s="25"/>
      <c r="NYG207" s="25"/>
      <c r="NYH207" s="25"/>
      <c r="NYI207" s="25"/>
      <c r="NYJ207" s="25"/>
      <c r="NYK207" s="25"/>
      <c r="NYL207" s="25"/>
      <c r="NYM207" s="25"/>
      <c r="NYN207" s="25"/>
      <c r="NYO207" s="25"/>
      <c r="NYP207" s="25"/>
      <c r="NYQ207" s="25"/>
      <c r="NYR207" s="25"/>
      <c r="NYS207" s="25"/>
      <c r="NYT207" s="25"/>
      <c r="NYU207" s="25"/>
      <c r="NYV207" s="25"/>
      <c r="NYW207" s="25"/>
      <c r="NYX207" s="25"/>
      <c r="NYY207" s="25"/>
      <c r="NYZ207" s="25"/>
      <c r="NZA207" s="25"/>
      <c r="NZB207" s="25"/>
      <c r="NZC207" s="25"/>
      <c r="NZD207" s="25"/>
      <c r="NZE207" s="25"/>
      <c r="NZF207" s="25"/>
      <c r="NZG207" s="25"/>
      <c r="NZH207" s="25"/>
      <c r="NZI207" s="25"/>
      <c r="NZJ207" s="25"/>
      <c r="NZK207" s="25"/>
      <c r="NZL207" s="25"/>
      <c r="NZM207" s="25"/>
      <c r="NZN207" s="25"/>
      <c r="NZO207" s="25"/>
      <c r="NZP207" s="25"/>
      <c r="NZQ207" s="25"/>
      <c r="NZR207" s="25"/>
      <c r="NZS207" s="25"/>
      <c r="NZT207" s="25"/>
      <c r="NZU207" s="25"/>
      <c r="NZV207" s="25"/>
      <c r="NZW207" s="25"/>
      <c r="NZX207" s="25"/>
      <c r="NZY207" s="25"/>
      <c r="NZZ207" s="25"/>
      <c r="OAA207" s="25"/>
      <c r="OAB207" s="25"/>
      <c r="OAC207" s="25"/>
      <c r="OAD207" s="25"/>
      <c r="OAE207" s="25"/>
      <c r="OAF207" s="25"/>
      <c r="OAG207" s="25"/>
      <c r="OAH207" s="25"/>
      <c r="OAI207" s="25"/>
      <c r="OAJ207" s="25"/>
      <c r="OAK207" s="25"/>
      <c r="OAL207" s="25"/>
      <c r="OAM207" s="25"/>
      <c r="OAN207" s="25"/>
      <c r="OAO207" s="25"/>
      <c r="OAP207" s="25"/>
      <c r="OAQ207" s="25"/>
      <c r="OAR207" s="25"/>
      <c r="OAS207" s="25"/>
      <c r="OAT207" s="25"/>
      <c r="OAU207" s="25"/>
      <c r="OAV207" s="25"/>
      <c r="OAW207" s="25"/>
      <c r="OAX207" s="25"/>
      <c r="OAY207" s="25"/>
      <c r="OAZ207" s="25"/>
      <c r="OBA207" s="25"/>
      <c r="OBB207" s="25"/>
      <c r="OBC207" s="25"/>
      <c r="OBD207" s="25"/>
      <c r="OBE207" s="25"/>
      <c r="OBF207" s="25"/>
      <c r="OBG207" s="25"/>
      <c r="OBH207" s="25"/>
      <c r="OBI207" s="25"/>
      <c r="OBJ207" s="25"/>
      <c r="OBK207" s="25"/>
      <c r="OBL207" s="25"/>
      <c r="OBM207" s="25"/>
      <c r="OBN207" s="25"/>
      <c r="OBO207" s="25"/>
      <c r="OBP207" s="25"/>
      <c r="OBQ207" s="25"/>
      <c r="OBR207" s="25"/>
      <c r="OBS207" s="25"/>
      <c r="OBT207" s="25"/>
      <c r="OBU207" s="25"/>
      <c r="OBV207" s="25"/>
      <c r="OBW207" s="25"/>
      <c r="OBX207" s="25"/>
      <c r="OBY207" s="25"/>
      <c r="OBZ207" s="25"/>
      <c r="OCA207" s="25"/>
      <c r="OCB207" s="25"/>
      <c r="OCC207" s="25"/>
      <c r="OCD207" s="25"/>
      <c r="OCE207" s="25"/>
      <c r="OCF207" s="25"/>
      <c r="OCG207" s="25"/>
      <c r="OCH207" s="25"/>
      <c r="OCI207" s="25"/>
      <c r="OCJ207" s="25"/>
      <c r="OCK207" s="25"/>
      <c r="OCL207" s="25"/>
      <c r="OCM207" s="25"/>
      <c r="OCN207" s="25"/>
      <c r="OCO207" s="25"/>
      <c r="OCP207" s="25"/>
      <c r="OCQ207" s="25"/>
      <c r="OCR207" s="25"/>
      <c r="OCS207" s="25"/>
      <c r="OCT207" s="25"/>
      <c r="OCU207" s="25"/>
      <c r="OCV207" s="25"/>
      <c r="OCW207" s="25"/>
      <c r="OCX207" s="25"/>
      <c r="OCY207" s="25"/>
      <c r="OCZ207" s="25"/>
      <c r="ODA207" s="25"/>
      <c r="ODB207" s="25"/>
      <c r="ODC207" s="25"/>
      <c r="ODD207" s="25"/>
      <c r="ODE207" s="25"/>
      <c r="ODF207" s="25"/>
      <c r="ODG207" s="25"/>
      <c r="ODH207" s="25"/>
      <c r="ODI207" s="25"/>
      <c r="ODJ207" s="25"/>
      <c r="ODK207" s="25"/>
      <c r="ODL207" s="25"/>
      <c r="ODM207" s="25"/>
      <c r="ODN207" s="25"/>
      <c r="ODO207" s="25"/>
      <c r="ODP207" s="25"/>
      <c r="ODQ207" s="25"/>
      <c r="ODR207" s="25"/>
      <c r="ODS207" s="25"/>
      <c r="ODT207" s="25"/>
      <c r="ODU207" s="25"/>
      <c r="ODV207" s="25"/>
      <c r="ODW207" s="25"/>
      <c r="ODX207" s="25"/>
      <c r="ODY207" s="25"/>
      <c r="ODZ207" s="25"/>
      <c r="OEA207" s="25"/>
      <c r="OEB207" s="25"/>
      <c r="OEC207" s="25"/>
      <c r="OED207" s="25"/>
      <c r="OEE207" s="25"/>
      <c r="OEF207" s="25"/>
      <c r="OEG207" s="25"/>
      <c r="OEH207" s="25"/>
      <c r="OEI207" s="25"/>
      <c r="OEJ207" s="25"/>
      <c r="OEK207" s="25"/>
      <c r="OEL207" s="25"/>
      <c r="OEM207" s="25"/>
      <c r="OEN207" s="25"/>
      <c r="OEO207" s="25"/>
      <c r="OEP207" s="25"/>
      <c r="OEQ207" s="25"/>
      <c r="OER207" s="25"/>
      <c r="OES207" s="25"/>
      <c r="OET207" s="25"/>
      <c r="OEU207" s="25"/>
      <c r="OEV207" s="25"/>
      <c r="OEW207" s="25"/>
      <c r="OEX207" s="25"/>
      <c r="OEY207" s="25"/>
      <c r="OEZ207" s="25"/>
      <c r="OFA207" s="25"/>
      <c r="OFB207" s="25"/>
      <c r="OFC207" s="25"/>
      <c r="OFD207" s="25"/>
      <c r="OFE207" s="25"/>
      <c r="OFF207" s="25"/>
      <c r="OFG207" s="25"/>
      <c r="OFH207" s="25"/>
      <c r="OFI207" s="25"/>
      <c r="OFJ207" s="25"/>
      <c r="OFK207" s="25"/>
      <c r="OFL207" s="25"/>
      <c r="OFM207" s="25"/>
      <c r="OFN207" s="25"/>
      <c r="OFO207" s="25"/>
      <c r="OFP207" s="25"/>
      <c r="OFQ207" s="25"/>
      <c r="OFR207" s="25"/>
      <c r="OFS207" s="25"/>
      <c r="OFT207" s="25"/>
      <c r="OFU207" s="25"/>
      <c r="OFV207" s="25"/>
      <c r="OFW207" s="25"/>
      <c r="OFX207" s="25"/>
      <c r="OFY207" s="25"/>
      <c r="OFZ207" s="25"/>
      <c r="OGA207" s="25"/>
      <c r="OGB207" s="25"/>
      <c r="OGC207" s="25"/>
      <c r="OGD207" s="25"/>
      <c r="OGE207" s="25"/>
      <c r="OGF207" s="25"/>
      <c r="OGG207" s="25"/>
      <c r="OGH207" s="25"/>
      <c r="OGI207" s="25"/>
      <c r="OGJ207" s="25"/>
      <c r="OGK207" s="25"/>
      <c r="OGL207" s="25"/>
      <c r="OGM207" s="25"/>
      <c r="OGN207" s="25"/>
      <c r="OGO207" s="25"/>
      <c r="OGP207" s="25"/>
      <c r="OGQ207" s="25"/>
      <c r="OGR207" s="25"/>
      <c r="OGS207" s="25"/>
      <c r="OGT207" s="25"/>
      <c r="OGU207" s="25"/>
      <c r="OGV207" s="25"/>
      <c r="OGW207" s="25"/>
      <c r="OGX207" s="25"/>
      <c r="OGY207" s="25"/>
      <c r="OGZ207" s="25"/>
      <c r="OHA207" s="25"/>
      <c r="OHB207" s="25"/>
      <c r="OHC207" s="25"/>
      <c r="OHD207" s="25"/>
      <c r="OHE207" s="25"/>
      <c r="OHF207" s="25"/>
      <c r="OHG207" s="25"/>
      <c r="OHH207" s="25"/>
      <c r="OHI207" s="25"/>
      <c r="OHJ207" s="25"/>
      <c r="OHK207" s="25"/>
      <c r="OHL207" s="25"/>
      <c r="OHM207" s="25"/>
      <c r="OHN207" s="25"/>
      <c r="OHO207" s="25"/>
      <c r="OHP207" s="25"/>
      <c r="OHQ207" s="25"/>
      <c r="OHR207" s="25"/>
      <c r="OHS207" s="25"/>
      <c r="OHT207" s="25"/>
      <c r="OHU207" s="25"/>
      <c r="OHV207" s="25"/>
      <c r="OHW207" s="25"/>
      <c r="OHX207" s="25"/>
      <c r="OHY207" s="25"/>
      <c r="OHZ207" s="25"/>
      <c r="OIA207" s="25"/>
      <c r="OIB207" s="25"/>
      <c r="OIC207" s="25"/>
      <c r="OID207" s="25"/>
      <c r="OIE207" s="25"/>
      <c r="OIF207" s="25"/>
      <c r="OIG207" s="25"/>
      <c r="OIH207" s="25"/>
      <c r="OII207" s="25"/>
      <c r="OIJ207" s="25"/>
      <c r="OIK207" s="25"/>
      <c r="OIL207" s="25"/>
      <c r="OIM207" s="25"/>
      <c r="OIN207" s="25"/>
      <c r="OIO207" s="25"/>
      <c r="OIP207" s="25"/>
      <c r="OIQ207" s="25"/>
      <c r="OIR207" s="25"/>
      <c r="OIS207" s="25"/>
      <c r="OIT207" s="25"/>
      <c r="OIU207" s="25"/>
      <c r="OIV207" s="25"/>
      <c r="OIW207" s="25"/>
      <c r="OIX207" s="25"/>
      <c r="OIY207" s="25"/>
      <c r="OIZ207" s="25"/>
      <c r="OJA207" s="25"/>
      <c r="OJB207" s="25"/>
      <c r="OJC207" s="25"/>
      <c r="OJD207" s="25"/>
      <c r="OJE207" s="25"/>
      <c r="OJF207" s="25"/>
      <c r="OJG207" s="25"/>
      <c r="OJH207" s="25"/>
      <c r="OJI207" s="25"/>
      <c r="OJJ207" s="25"/>
      <c r="OJK207" s="25"/>
      <c r="OJL207" s="25"/>
      <c r="OJM207" s="25"/>
      <c r="OJN207" s="25"/>
      <c r="OJO207" s="25"/>
      <c r="OJP207" s="25"/>
      <c r="OJQ207" s="25"/>
      <c r="OJR207" s="25"/>
      <c r="OJS207" s="25"/>
      <c r="OJT207" s="25"/>
      <c r="OJU207" s="25"/>
      <c r="OJV207" s="25"/>
      <c r="OJW207" s="25"/>
      <c r="OJX207" s="25"/>
      <c r="OJY207" s="25"/>
      <c r="OJZ207" s="25"/>
      <c r="OKA207" s="25"/>
      <c r="OKB207" s="25"/>
      <c r="OKC207" s="25"/>
      <c r="OKD207" s="25"/>
      <c r="OKE207" s="25"/>
      <c r="OKF207" s="25"/>
      <c r="OKG207" s="25"/>
      <c r="OKH207" s="25"/>
      <c r="OKI207" s="25"/>
      <c r="OKJ207" s="25"/>
      <c r="OKK207" s="25"/>
      <c r="OKL207" s="25"/>
      <c r="OKM207" s="25"/>
      <c r="OKN207" s="25"/>
      <c r="OKO207" s="25"/>
      <c r="OKP207" s="25"/>
      <c r="OKQ207" s="25"/>
      <c r="OKR207" s="25"/>
      <c r="OKS207" s="25"/>
      <c r="OKT207" s="25"/>
      <c r="OKU207" s="25"/>
      <c r="OKV207" s="25"/>
      <c r="OKW207" s="25"/>
      <c r="OKX207" s="25"/>
      <c r="OKY207" s="25"/>
      <c r="OKZ207" s="25"/>
      <c r="OLA207" s="25"/>
      <c r="OLB207" s="25"/>
      <c r="OLC207" s="25"/>
      <c r="OLD207" s="25"/>
      <c r="OLE207" s="25"/>
      <c r="OLF207" s="25"/>
      <c r="OLG207" s="25"/>
      <c r="OLH207" s="25"/>
      <c r="OLI207" s="25"/>
      <c r="OLJ207" s="25"/>
      <c r="OLK207" s="25"/>
      <c r="OLL207" s="25"/>
      <c r="OLM207" s="25"/>
      <c r="OLN207" s="25"/>
      <c r="OLO207" s="25"/>
      <c r="OLP207" s="25"/>
      <c r="OLQ207" s="25"/>
      <c r="OLR207" s="25"/>
      <c r="OLS207" s="25"/>
      <c r="OLT207" s="25"/>
      <c r="OLU207" s="25"/>
      <c r="OLV207" s="25"/>
      <c r="OLW207" s="25"/>
      <c r="OLX207" s="25"/>
      <c r="OLY207" s="25"/>
      <c r="OLZ207" s="25"/>
      <c r="OMA207" s="25"/>
      <c r="OMB207" s="25"/>
      <c r="OMC207" s="25"/>
      <c r="OMD207" s="25"/>
      <c r="OME207" s="25"/>
      <c r="OMF207" s="25"/>
      <c r="OMG207" s="25"/>
      <c r="OMH207" s="25"/>
      <c r="OMI207" s="25"/>
      <c r="OMJ207" s="25"/>
      <c r="OMK207" s="25"/>
      <c r="OML207" s="25"/>
      <c r="OMM207" s="25"/>
      <c r="OMN207" s="25"/>
      <c r="OMO207" s="25"/>
      <c r="OMP207" s="25"/>
      <c r="OMQ207" s="25"/>
      <c r="OMR207" s="25"/>
      <c r="OMS207" s="25"/>
      <c r="OMT207" s="25"/>
      <c r="OMU207" s="25"/>
      <c r="OMV207" s="25"/>
      <c r="OMW207" s="25"/>
      <c r="OMX207" s="25"/>
      <c r="OMY207" s="25"/>
      <c r="OMZ207" s="25"/>
      <c r="ONA207" s="25"/>
      <c r="ONB207" s="25"/>
      <c r="ONC207" s="25"/>
      <c r="OND207" s="25"/>
      <c r="ONE207" s="25"/>
      <c r="ONF207" s="25"/>
      <c r="ONG207" s="25"/>
      <c r="ONH207" s="25"/>
      <c r="ONI207" s="25"/>
      <c r="ONJ207" s="25"/>
      <c r="ONK207" s="25"/>
      <c r="ONL207" s="25"/>
      <c r="ONM207" s="25"/>
      <c r="ONN207" s="25"/>
      <c r="ONO207" s="25"/>
      <c r="ONP207" s="25"/>
      <c r="ONQ207" s="25"/>
      <c r="ONR207" s="25"/>
      <c r="ONS207" s="25"/>
      <c r="ONT207" s="25"/>
      <c r="ONU207" s="25"/>
      <c r="ONV207" s="25"/>
      <c r="ONW207" s="25"/>
      <c r="ONX207" s="25"/>
      <c r="ONY207" s="25"/>
      <c r="ONZ207" s="25"/>
      <c r="OOA207" s="25"/>
      <c r="OOB207" s="25"/>
      <c r="OOC207" s="25"/>
      <c r="OOD207" s="25"/>
      <c r="OOE207" s="25"/>
      <c r="OOF207" s="25"/>
      <c r="OOG207" s="25"/>
      <c r="OOH207" s="25"/>
      <c r="OOI207" s="25"/>
      <c r="OOJ207" s="25"/>
      <c r="OOK207" s="25"/>
      <c r="OOL207" s="25"/>
      <c r="OOM207" s="25"/>
      <c r="OON207" s="25"/>
      <c r="OOO207" s="25"/>
      <c r="OOP207" s="25"/>
      <c r="OOQ207" s="25"/>
      <c r="OOR207" s="25"/>
      <c r="OOS207" s="25"/>
      <c r="OOT207" s="25"/>
      <c r="OOU207" s="25"/>
      <c r="OOV207" s="25"/>
      <c r="OOW207" s="25"/>
      <c r="OOX207" s="25"/>
      <c r="OOY207" s="25"/>
      <c r="OOZ207" s="25"/>
      <c r="OPA207" s="25"/>
      <c r="OPB207" s="25"/>
      <c r="OPC207" s="25"/>
      <c r="OPD207" s="25"/>
      <c r="OPE207" s="25"/>
      <c r="OPF207" s="25"/>
      <c r="OPG207" s="25"/>
      <c r="OPH207" s="25"/>
      <c r="OPI207" s="25"/>
      <c r="OPJ207" s="25"/>
      <c r="OPK207" s="25"/>
      <c r="OPL207" s="25"/>
      <c r="OPM207" s="25"/>
      <c r="OPN207" s="25"/>
      <c r="OPO207" s="25"/>
      <c r="OPP207" s="25"/>
      <c r="OPQ207" s="25"/>
      <c r="OPR207" s="25"/>
      <c r="OPS207" s="25"/>
      <c r="OPT207" s="25"/>
      <c r="OPU207" s="25"/>
      <c r="OPV207" s="25"/>
      <c r="OPW207" s="25"/>
      <c r="OPX207" s="25"/>
      <c r="OPY207" s="25"/>
      <c r="OPZ207" s="25"/>
      <c r="OQA207" s="25"/>
      <c r="OQB207" s="25"/>
      <c r="OQC207" s="25"/>
      <c r="OQD207" s="25"/>
      <c r="OQE207" s="25"/>
      <c r="OQF207" s="25"/>
      <c r="OQG207" s="25"/>
      <c r="OQH207" s="25"/>
      <c r="OQI207" s="25"/>
      <c r="OQJ207" s="25"/>
      <c r="OQK207" s="25"/>
      <c r="OQL207" s="25"/>
      <c r="OQM207" s="25"/>
      <c r="OQN207" s="25"/>
      <c r="OQO207" s="25"/>
      <c r="OQP207" s="25"/>
      <c r="OQQ207" s="25"/>
      <c r="OQR207" s="25"/>
      <c r="OQS207" s="25"/>
      <c r="OQT207" s="25"/>
      <c r="OQU207" s="25"/>
      <c r="OQV207" s="25"/>
      <c r="OQW207" s="25"/>
      <c r="OQX207" s="25"/>
      <c r="OQY207" s="25"/>
      <c r="OQZ207" s="25"/>
      <c r="ORA207" s="25"/>
      <c r="ORB207" s="25"/>
      <c r="ORC207" s="25"/>
      <c r="ORD207" s="25"/>
      <c r="ORE207" s="25"/>
      <c r="ORF207" s="25"/>
      <c r="ORG207" s="25"/>
      <c r="ORH207" s="25"/>
      <c r="ORI207" s="25"/>
      <c r="ORJ207" s="25"/>
      <c r="ORK207" s="25"/>
      <c r="ORL207" s="25"/>
      <c r="ORM207" s="25"/>
      <c r="ORN207" s="25"/>
      <c r="ORO207" s="25"/>
      <c r="ORP207" s="25"/>
      <c r="ORQ207" s="25"/>
      <c r="ORR207" s="25"/>
      <c r="ORS207" s="25"/>
      <c r="ORT207" s="25"/>
      <c r="ORU207" s="25"/>
      <c r="ORV207" s="25"/>
      <c r="ORW207" s="25"/>
      <c r="ORX207" s="25"/>
      <c r="ORY207" s="25"/>
      <c r="ORZ207" s="25"/>
      <c r="OSA207" s="25"/>
      <c r="OSB207" s="25"/>
      <c r="OSC207" s="25"/>
      <c r="OSD207" s="25"/>
      <c r="OSE207" s="25"/>
      <c r="OSF207" s="25"/>
      <c r="OSG207" s="25"/>
      <c r="OSH207" s="25"/>
      <c r="OSI207" s="25"/>
      <c r="OSJ207" s="25"/>
      <c r="OSK207" s="25"/>
      <c r="OSL207" s="25"/>
      <c r="OSM207" s="25"/>
      <c r="OSN207" s="25"/>
      <c r="OSO207" s="25"/>
      <c r="OSP207" s="25"/>
      <c r="OSQ207" s="25"/>
      <c r="OSR207" s="25"/>
      <c r="OSS207" s="25"/>
      <c r="OST207" s="25"/>
      <c r="OSU207" s="25"/>
      <c r="OSV207" s="25"/>
      <c r="OSW207" s="25"/>
      <c r="OSX207" s="25"/>
      <c r="OSY207" s="25"/>
      <c r="OSZ207" s="25"/>
      <c r="OTA207" s="25"/>
      <c r="OTB207" s="25"/>
      <c r="OTC207" s="25"/>
      <c r="OTD207" s="25"/>
      <c r="OTE207" s="25"/>
      <c r="OTF207" s="25"/>
      <c r="OTG207" s="25"/>
      <c r="OTH207" s="25"/>
      <c r="OTI207" s="25"/>
      <c r="OTJ207" s="25"/>
      <c r="OTK207" s="25"/>
      <c r="OTL207" s="25"/>
      <c r="OTM207" s="25"/>
      <c r="OTN207" s="25"/>
      <c r="OTO207" s="25"/>
      <c r="OTP207" s="25"/>
      <c r="OTQ207" s="25"/>
      <c r="OTR207" s="25"/>
      <c r="OTS207" s="25"/>
      <c r="OTT207" s="25"/>
      <c r="OTU207" s="25"/>
      <c r="OTV207" s="25"/>
      <c r="OTW207" s="25"/>
      <c r="OTX207" s="25"/>
      <c r="OTY207" s="25"/>
      <c r="OTZ207" s="25"/>
      <c r="OUA207" s="25"/>
      <c r="OUB207" s="25"/>
      <c r="OUC207" s="25"/>
      <c r="OUD207" s="25"/>
      <c r="OUE207" s="25"/>
      <c r="OUF207" s="25"/>
      <c r="OUG207" s="25"/>
      <c r="OUH207" s="25"/>
      <c r="OUI207" s="25"/>
      <c r="OUJ207" s="25"/>
      <c r="OUK207" s="25"/>
      <c r="OUL207" s="25"/>
      <c r="OUM207" s="25"/>
      <c r="OUN207" s="25"/>
      <c r="OUO207" s="25"/>
      <c r="OUP207" s="25"/>
      <c r="OUQ207" s="25"/>
      <c r="OUR207" s="25"/>
      <c r="OUS207" s="25"/>
      <c r="OUT207" s="25"/>
      <c r="OUU207" s="25"/>
      <c r="OUV207" s="25"/>
      <c r="OUW207" s="25"/>
      <c r="OUX207" s="25"/>
      <c r="OUY207" s="25"/>
      <c r="OUZ207" s="25"/>
      <c r="OVA207" s="25"/>
      <c r="OVB207" s="25"/>
      <c r="OVC207" s="25"/>
      <c r="OVD207" s="25"/>
      <c r="OVE207" s="25"/>
      <c r="OVF207" s="25"/>
      <c r="OVG207" s="25"/>
      <c r="OVH207" s="25"/>
      <c r="OVI207" s="25"/>
      <c r="OVJ207" s="25"/>
      <c r="OVK207" s="25"/>
      <c r="OVL207" s="25"/>
      <c r="OVM207" s="25"/>
      <c r="OVN207" s="25"/>
      <c r="OVO207" s="25"/>
      <c r="OVP207" s="25"/>
      <c r="OVQ207" s="25"/>
      <c r="OVR207" s="25"/>
      <c r="OVS207" s="25"/>
      <c r="OVT207" s="25"/>
      <c r="OVU207" s="25"/>
      <c r="OVV207" s="25"/>
      <c r="OVW207" s="25"/>
      <c r="OVX207" s="25"/>
      <c r="OVY207" s="25"/>
      <c r="OVZ207" s="25"/>
      <c r="OWA207" s="25"/>
      <c r="OWB207" s="25"/>
      <c r="OWC207" s="25"/>
      <c r="OWD207" s="25"/>
      <c r="OWE207" s="25"/>
      <c r="OWF207" s="25"/>
      <c r="OWG207" s="25"/>
      <c r="OWH207" s="25"/>
      <c r="OWI207" s="25"/>
      <c r="OWJ207" s="25"/>
      <c r="OWK207" s="25"/>
      <c r="OWL207" s="25"/>
      <c r="OWM207" s="25"/>
      <c r="OWN207" s="25"/>
      <c r="OWO207" s="25"/>
      <c r="OWP207" s="25"/>
      <c r="OWQ207" s="25"/>
      <c r="OWR207" s="25"/>
      <c r="OWS207" s="25"/>
      <c r="OWT207" s="25"/>
      <c r="OWU207" s="25"/>
      <c r="OWV207" s="25"/>
      <c r="OWW207" s="25"/>
      <c r="OWX207" s="25"/>
      <c r="OWY207" s="25"/>
      <c r="OWZ207" s="25"/>
      <c r="OXA207" s="25"/>
      <c r="OXB207" s="25"/>
      <c r="OXC207" s="25"/>
      <c r="OXD207" s="25"/>
      <c r="OXE207" s="25"/>
      <c r="OXF207" s="25"/>
      <c r="OXG207" s="25"/>
      <c r="OXH207" s="25"/>
      <c r="OXI207" s="25"/>
      <c r="OXJ207" s="25"/>
      <c r="OXK207" s="25"/>
      <c r="OXL207" s="25"/>
      <c r="OXM207" s="25"/>
      <c r="OXN207" s="25"/>
      <c r="OXO207" s="25"/>
      <c r="OXP207" s="25"/>
      <c r="OXQ207" s="25"/>
      <c r="OXR207" s="25"/>
      <c r="OXS207" s="25"/>
      <c r="OXT207" s="25"/>
      <c r="OXU207" s="25"/>
      <c r="OXV207" s="25"/>
      <c r="OXW207" s="25"/>
      <c r="OXX207" s="25"/>
      <c r="OXY207" s="25"/>
      <c r="OXZ207" s="25"/>
      <c r="OYA207" s="25"/>
      <c r="OYB207" s="25"/>
      <c r="OYC207" s="25"/>
      <c r="OYD207" s="25"/>
      <c r="OYE207" s="25"/>
      <c r="OYF207" s="25"/>
      <c r="OYG207" s="25"/>
      <c r="OYH207" s="25"/>
      <c r="OYI207" s="25"/>
      <c r="OYJ207" s="25"/>
      <c r="OYK207" s="25"/>
      <c r="OYL207" s="25"/>
      <c r="OYM207" s="25"/>
      <c r="OYN207" s="25"/>
      <c r="OYO207" s="25"/>
      <c r="OYP207" s="25"/>
      <c r="OYQ207" s="25"/>
      <c r="OYR207" s="25"/>
      <c r="OYS207" s="25"/>
      <c r="OYT207" s="25"/>
      <c r="OYU207" s="25"/>
      <c r="OYV207" s="25"/>
      <c r="OYW207" s="25"/>
      <c r="OYX207" s="25"/>
      <c r="OYY207" s="25"/>
      <c r="OYZ207" s="25"/>
      <c r="OZA207" s="25"/>
      <c r="OZB207" s="25"/>
      <c r="OZC207" s="25"/>
      <c r="OZD207" s="25"/>
      <c r="OZE207" s="25"/>
      <c r="OZF207" s="25"/>
      <c r="OZG207" s="25"/>
      <c r="OZH207" s="25"/>
      <c r="OZI207" s="25"/>
      <c r="OZJ207" s="25"/>
      <c r="OZK207" s="25"/>
      <c r="OZL207" s="25"/>
      <c r="OZM207" s="25"/>
      <c r="OZN207" s="25"/>
      <c r="OZO207" s="25"/>
      <c r="OZP207" s="25"/>
      <c r="OZQ207" s="25"/>
      <c r="OZR207" s="25"/>
      <c r="OZS207" s="25"/>
      <c r="OZT207" s="25"/>
      <c r="OZU207" s="25"/>
      <c r="OZV207" s="25"/>
      <c r="OZW207" s="25"/>
      <c r="OZX207" s="25"/>
      <c r="OZY207" s="25"/>
      <c r="OZZ207" s="25"/>
      <c r="PAA207" s="25"/>
      <c r="PAB207" s="25"/>
      <c r="PAC207" s="25"/>
      <c r="PAD207" s="25"/>
      <c r="PAE207" s="25"/>
      <c r="PAF207" s="25"/>
      <c r="PAG207" s="25"/>
      <c r="PAH207" s="25"/>
      <c r="PAI207" s="25"/>
      <c r="PAJ207" s="25"/>
      <c r="PAK207" s="25"/>
      <c r="PAL207" s="25"/>
      <c r="PAM207" s="25"/>
      <c r="PAN207" s="25"/>
      <c r="PAO207" s="25"/>
      <c r="PAP207" s="25"/>
      <c r="PAQ207" s="25"/>
      <c r="PAR207" s="25"/>
      <c r="PAS207" s="25"/>
      <c r="PAT207" s="25"/>
      <c r="PAU207" s="25"/>
      <c r="PAV207" s="25"/>
      <c r="PAW207" s="25"/>
      <c r="PAX207" s="25"/>
      <c r="PAY207" s="25"/>
      <c r="PAZ207" s="25"/>
      <c r="PBA207" s="25"/>
      <c r="PBB207" s="25"/>
      <c r="PBC207" s="25"/>
      <c r="PBD207" s="25"/>
      <c r="PBE207" s="25"/>
      <c r="PBF207" s="25"/>
      <c r="PBG207" s="25"/>
      <c r="PBH207" s="25"/>
      <c r="PBI207" s="25"/>
      <c r="PBJ207" s="25"/>
      <c r="PBK207" s="25"/>
      <c r="PBL207" s="25"/>
      <c r="PBM207" s="25"/>
      <c r="PBN207" s="25"/>
      <c r="PBO207" s="25"/>
      <c r="PBP207" s="25"/>
      <c r="PBQ207" s="25"/>
      <c r="PBR207" s="25"/>
      <c r="PBS207" s="25"/>
      <c r="PBT207" s="25"/>
      <c r="PBU207" s="25"/>
      <c r="PBV207" s="25"/>
      <c r="PBW207" s="25"/>
      <c r="PBX207" s="25"/>
      <c r="PBY207" s="25"/>
      <c r="PBZ207" s="25"/>
      <c r="PCA207" s="25"/>
      <c r="PCB207" s="25"/>
      <c r="PCC207" s="25"/>
      <c r="PCD207" s="25"/>
      <c r="PCE207" s="25"/>
      <c r="PCF207" s="25"/>
      <c r="PCG207" s="25"/>
      <c r="PCH207" s="25"/>
      <c r="PCI207" s="25"/>
      <c r="PCJ207" s="25"/>
      <c r="PCK207" s="25"/>
      <c r="PCL207" s="25"/>
      <c r="PCM207" s="25"/>
      <c r="PCN207" s="25"/>
      <c r="PCO207" s="25"/>
      <c r="PCP207" s="25"/>
      <c r="PCQ207" s="25"/>
      <c r="PCR207" s="25"/>
      <c r="PCS207" s="25"/>
      <c r="PCT207" s="25"/>
      <c r="PCU207" s="25"/>
      <c r="PCV207" s="25"/>
      <c r="PCW207" s="25"/>
      <c r="PCX207" s="25"/>
      <c r="PCY207" s="25"/>
      <c r="PCZ207" s="25"/>
      <c r="PDA207" s="25"/>
      <c r="PDB207" s="25"/>
      <c r="PDC207" s="25"/>
      <c r="PDD207" s="25"/>
      <c r="PDE207" s="25"/>
      <c r="PDF207" s="25"/>
      <c r="PDG207" s="25"/>
      <c r="PDH207" s="25"/>
      <c r="PDI207" s="25"/>
      <c r="PDJ207" s="25"/>
      <c r="PDK207" s="25"/>
      <c r="PDL207" s="25"/>
      <c r="PDM207" s="25"/>
      <c r="PDN207" s="25"/>
      <c r="PDO207" s="25"/>
      <c r="PDP207" s="25"/>
      <c r="PDQ207" s="25"/>
      <c r="PDR207" s="25"/>
      <c r="PDS207" s="25"/>
      <c r="PDT207" s="25"/>
      <c r="PDU207" s="25"/>
      <c r="PDV207" s="25"/>
      <c r="PDW207" s="25"/>
      <c r="PDX207" s="25"/>
      <c r="PDY207" s="25"/>
      <c r="PDZ207" s="25"/>
      <c r="PEA207" s="25"/>
      <c r="PEB207" s="25"/>
      <c r="PEC207" s="25"/>
      <c r="PED207" s="25"/>
      <c r="PEE207" s="25"/>
      <c r="PEF207" s="25"/>
      <c r="PEG207" s="25"/>
      <c r="PEH207" s="25"/>
      <c r="PEI207" s="25"/>
      <c r="PEJ207" s="25"/>
      <c r="PEK207" s="25"/>
      <c r="PEL207" s="25"/>
      <c r="PEM207" s="25"/>
      <c r="PEN207" s="25"/>
      <c r="PEO207" s="25"/>
      <c r="PEP207" s="25"/>
      <c r="PEQ207" s="25"/>
      <c r="PER207" s="25"/>
      <c r="PES207" s="25"/>
      <c r="PET207" s="25"/>
      <c r="PEU207" s="25"/>
      <c r="PEV207" s="25"/>
      <c r="PEW207" s="25"/>
      <c r="PEX207" s="25"/>
      <c r="PEY207" s="25"/>
      <c r="PEZ207" s="25"/>
      <c r="PFA207" s="25"/>
      <c r="PFB207" s="25"/>
      <c r="PFC207" s="25"/>
      <c r="PFD207" s="25"/>
      <c r="PFE207" s="25"/>
      <c r="PFF207" s="25"/>
      <c r="PFG207" s="25"/>
      <c r="PFH207" s="25"/>
      <c r="PFI207" s="25"/>
      <c r="PFJ207" s="25"/>
      <c r="PFK207" s="25"/>
      <c r="PFL207" s="25"/>
      <c r="PFM207" s="25"/>
      <c r="PFN207" s="25"/>
      <c r="PFO207" s="25"/>
      <c r="PFP207" s="25"/>
      <c r="PFQ207" s="25"/>
      <c r="PFR207" s="25"/>
      <c r="PFS207" s="25"/>
      <c r="PFT207" s="25"/>
      <c r="PFU207" s="25"/>
      <c r="PFV207" s="25"/>
      <c r="PFW207" s="25"/>
      <c r="PFX207" s="25"/>
      <c r="PFY207" s="25"/>
      <c r="PFZ207" s="25"/>
      <c r="PGA207" s="25"/>
      <c r="PGB207" s="25"/>
      <c r="PGC207" s="25"/>
      <c r="PGD207" s="25"/>
      <c r="PGE207" s="25"/>
      <c r="PGF207" s="25"/>
      <c r="PGG207" s="25"/>
      <c r="PGH207" s="25"/>
      <c r="PGI207" s="25"/>
      <c r="PGJ207" s="25"/>
      <c r="PGK207" s="25"/>
      <c r="PGL207" s="25"/>
      <c r="PGM207" s="25"/>
      <c r="PGN207" s="25"/>
      <c r="PGO207" s="25"/>
      <c r="PGP207" s="25"/>
      <c r="PGQ207" s="25"/>
      <c r="PGR207" s="25"/>
      <c r="PGS207" s="25"/>
      <c r="PGT207" s="25"/>
      <c r="PGU207" s="25"/>
      <c r="PGV207" s="25"/>
      <c r="PGW207" s="25"/>
      <c r="PGX207" s="25"/>
      <c r="PGY207" s="25"/>
      <c r="PGZ207" s="25"/>
      <c r="PHA207" s="25"/>
      <c r="PHB207" s="25"/>
      <c r="PHC207" s="25"/>
      <c r="PHD207" s="25"/>
      <c r="PHE207" s="25"/>
      <c r="PHF207" s="25"/>
      <c r="PHG207" s="25"/>
      <c r="PHH207" s="25"/>
      <c r="PHI207" s="25"/>
      <c r="PHJ207" s="25"/>
      <c r="PHK207" s="25"/>
      <c r="PHL207" s="25"/>
      <c r="PHM207" s="25"/>
      <c r="PHN207" s="25"/>
      <c r="PHO207" s="25"/>
      <c r="PHP207" s="25"/>
      <c r="PHQ207" s="25"/>
      <c r="PHR207" s="25"/>
      <c r="PHS207" s="25"/>
      <c r="PHT207" s="25"/>
      <c r="PHU207" s="25"/>
      <c r="PHV207" s="25"/>
      <c r="PHW207" s="25"/>
      <c r="PHX207" s="25"/>
      <c r="PHY207" s="25"/>
      <c r="PHZ207" s="25"/>
      <c r="PIA207" s="25"/>
      <c r="PIB207" s="25"/>
      <c r="PIC207" s="25"/>
      <c r="PID207" s="25"/>
      <c r="PIE207" s="25"/>
      <c r="PIF207" s="25"/>
      <c r="PIG207" s="25"/>
      <c r="PIH207" s="25"/>
      <c r="PII207" s="25"/>
      <c r="PIJ207" s="25"/>
      <c r="PIK207" s="25"/>
      <c r="PIL207" s="25"/>
      <c r="PIM207" s="25"/>
      <c r="PIN207" s="25"/>
      <c r="PIO207" s="25"/>
      <c r="PIP207" s="25"/>
      <c r="PIQ207" s="25"/>
      <c r="PIR207" s="25"/>
      <c r="PIS207" s="25"/>
      <c r="PIT207" s="25"/>
      <c r="PIU207" s="25"/>
      <c r="PIV207" s="25"/>
      <c r="PIW207" s="25"/>
      <c r="PIX207" s="25"/>
      <c r="PIY207" s="25"/>
      <c r="PIZ207" s="25"/>
      <c r="PJA207" s="25"/>
      <c r="PJB207" s="25"/>
      <c r="PJC207" s="25"/>
      <c r="PJD207" s="25"/>
      <c r="PJE207" s="25"/>
      <c r="PJF207" s="25"/>
      <c r="PJG207" s="25"/>
      <c r="PJH207" s="25"/>
      <c r="PJI207" s="25"/>
      <c r="PJJ207" s="25"/>
      <c r="PJK207" s="25"/>
      <c r="PJL207" s="25"/>
      <c r="PJM207" s="25"/>
      <c r="PJN207" s="25"/>
      <c r="PJO207" s="25"/>
      <c r="PJP207" s="25"/>
      <c r="PJQ207" s="25"/>
      <c r="PJR207" s="25"/>
      <c r="PJS207" s="25"/>
      <c r="PJT207" s="25"/>
      <c r="PJU207" s="25"/>
      <c r="PJV207" s="25"/>
      <c r="PJW207" s="25"/>
      <c r="PJX207" s="25"/>
      <c r="PJY207" s="25"/>
      <c r="PJZ207" s="25"/>
      <c r="PKA207" s="25"/>
      <c r="PKB207" s="25"/>
      <c r="PKC207" s="25"/>
      <c r="PKD207" s="25"/>
      <c r="PKE207" s="25"/>
      <c r="PKF207" s="25"/>
      <c r="PKG207" s="25"/>
      <c r="PKH207" s="25"/>
      <c r="PKI207" s="25"/>
      <c r="PKJ207" s="25"/>
      <c r="PKK207" s="25"/>
      <c r="PKL207" s="25"/>
      <c r="PKM207" s="25"/>
      <c r="PKN207" s="25"/>
      <c r="PKO207" s="25"/>
      <c r="PKP207" s="25"/>
      <c r="PKQ207" s="25"/>
      <c r="PKR207" s="25"/>
      <c r="PKS207" s="25"/>
      <c r="PKT207" s="25"/>
      <c r="PKU207" s="25"/>
      <c r="PKV207" s="25"/>
      <c r="PKW207" s="25"/>
      <c r="PKX207" s="25"/>
      <c r="PKY207" s="25"/>
      <c r="PKZ207" s="25"/>
      <c r="PLA207" s="25"/>
      <c r="PLB207" s="25"/>
      <c r="PLC207" s="25"/>
      <c r="PLD207" s="25"/>
      <c r="PLE207" s="25"/>
      <c r="PLF207" s="25"/>
      <c r="PLG207" s="25"/>
      <c r="PLH207" s="25"/>
      <c r="PLI207" s="25"/>
      <c r="PLJ207" s="25"/>
      <c r="PLK207" s="25"/>
      <c r="PLL207" s="25"/>
      <c r="PLM207" s="25"/>
      <c r="PLN207" s="25"/>
      <c r="PLO207" s="25"/>
      <c r="PLP207" s="25"/>
      <c r="PLQ207" s="25"/>
      <c r="PLR207" s="25"/>
      <c r="PLS207" s="25"/>
      <c r="PLT207" s="25"/>
      <c r="PLU207" s="25"/>
      <c r="PLV207" s="25"/>
      <c r="PLW207" s="25"/>
      <c r="PLX207" s="25"/>
      <c r="PLY207" s="25"/>
      <c r="PLZ207" s="25"/>
      <c r="PMA207" s="25"/>
      <c r="PMB207" s="25"/>
      <c r="PMC207" s="25"/>
      <c r="PMD207" s="25"/>
      <c r="PME207" s="25"/>
      <c r="PMF207" s="25"/>
      <c r="PMG207" s="25"/>
      <c r="PMH207" s="25"/>
      <c r="PMI207" s="25"/>
      <c r="PMJ207" s="25"/>
      <c r="PMK207" s="25"/>
      <c r="PML207" s="25"/>
      <c r="PMM207" s="25"/>
      <c r="PMN207" s="25"/>
      <c r="PMO207" s="25"/>
      <c r="PMP207" s="25"/>
      <c r="PMQ207" s="25"/>
      <c r="PMR207" s="25"/>
      <c r="PMS207" s="25"/>
      <c r="PMT207" s="25"/>
      <c r="PMU207" s="25"/>
      <c r="PMV207" s="25"/>
      <c r="PMW207" s="25"/>
      <c r="PMX207" s="25"/>
      <c r="PMY207" s="25"/>
      <c r="PMZ207" s="25"/>
      <c r="PNA207" s="25"/>
      <c r="PNB207" s="25"/>
      <c r="PNC207" s="25"/>
      <c r="PND207" s="25"/>
      <c r="PNE207" s="25"/>
      <c r="PNF207" s="25"/>
      <c r="PNG207" s="25"/>
      <c r="PNH207" s="25"/>
      <c r="PNI207" s="25"/>
      <c r="PNJ207" s="25"/>
      <c r="PNK207" s="25"/>
      <c r="PNL207" s="25"/>
      <c r="PNM207" s="25"/>
      <c r="PNN207" s="25"/>
      <c r="PNO207" s="25"/>
      <c r="PNP207" s="25"/>
      <c r="PNQ207" s="25"/>
      <c r="PNR207" s="25"/>
      <c r="PNS207" s="25"/>
      <c r="PNT207" s="25"/>
      <c r="PNU207" s="25"/>
      <c r="PNV207" s="25"/>
      <c r="PNW207" s="25"/>
      <c r="PNX207" s="25"/>
      <c r="PNY207" s="25"/>
      <c r="PNZ207" s="25"/>
      <c r="POA207" s="25"/>
      <c r="POB207" s="25"/>
      <c r="POC207" s="25"/>
      <c r="POD207" s="25"/>
      <c r="POE207" s="25"/>
      <c r="POF207" s="25"/>
      <c r="POG207" s="25"/>
      <c r="POH207" s="25"/>
      <c r="POI207" s="25"/>
      <c r="POJ207" s="25"/>
      <c r="POK207" s="25"/>
      <c r="POL207" s="25"/>
      <c r="POM207" s="25"/>
      <c r="PON207" s="25"/>
      <c r="POO207" s="25"/>
      <c r="POP207" s="25"/>
      <c r="POQ207" s="25"/>
      <c r="POR207" s="25"/>
      <c r="POS207" s="25"/>
      <c r="POT207" s="25"/>
      <c r="POU207" s="25"/>
      <c r="POV207" s="25"/>
      <c r="POW207" s="25"/>
      <c r="POX207" s="25"/>
      <c r="POY207" s="25"/>
      <c r="POZ207" s="25"/>
      <c r="PPA207" s="25"/>
      <c r="PPB207" s="25"/>
      <c r="PPC207" s="25"/>
      <c r="PPD207" s="25"/>
      <c r="PPE207" s="25"/>
      <c r="PPF207" s="25"/>
      <c r="PPG207" s="25"/>
      <c r="PPH207" s="25"/>
      <c r="PPI207" s="25"/>
      <c r="PPJ207" s="25"/>
      <c r="PPK207" s="25"/>
      <c r="PPL207" s="25"/>
      <c r="PPM207" s="25"/>
      <c r="PPN207" s="25"/>
      <c r="PPO207" s="25"/>
      <c r="PPP207" s="25"/>
      <c r="PPQ207" s="25"/>
      <c r="PPR207" s="25"/>
      <c r="PPS207" s="25"/>
      <c r="PPT207" s="25"/>
      <c r="PPU207" s="25"/>
      <c r="PPV207" s="25"/>
      <c r="PPW207" s="25"/>
      <c r="PPX207" s="25"/>
      <c r="PPY207" s="25"/>
      <c r="PPZ207" s="25"/>
      <c r="PQA207" s="25"/>
      <c r="PQB207" s="25"/>
      <c r="PQC207" s="25"/>
      <c r="PQD207" s="25"/>
      <c r="PQE207" s="25"/>
      <c r="PQF207" s="25"/>
      <c r="PQG207" s="25"/>
      <c r="PQH207" s="25"/>
      <c r="PQI207" s="25"/>
      <c r="PQJ207" s="25"/>
      <c r="PQK207" s="25"/>
      <c r="PQL207" s="25"/>
      <c r="PQM207" s="25"/>
      <c r="PQN207" s="25"/>
      <c r="PQO207" s="25"/>
      <c r="PQP207" s="25"/>
      <c r="PQQ207" s="25"/>
      <c r="PQR207" s="25"/>
      <c r="PQS207" s="25"/>
      <c r="PQT207" s="25"/>
      <c r="PQU207" s="25"/>
      <c r="PQV207" s="25"/>
      <c r="PQW207" s="25"/>
      <c r="PQX207" s="25"/>
      <c r="PQY207" s="25"/>
      <c r="PQZ207" s="25"/>
      <c r="PRA207" s="25"/>
      <c r="PRB207" s="25"/>
      <c r="PRC207" s="25"/>
      <c r="PRD207" s="25"/>
      <c r="PRE207" s="25"/>
      <c r="PRF207" s="25"/>
      <c r="PRG207" s="25"/>
      <c r="PRH207" s="25"/>
      <c r="PRI207" s="25"/>
      <c r="PRJ207" s="25"/>
      <c r="PRK207" s="25"/>
      <c r="PRL207" s="25"/>
      <c r="PRM207" s="25"/>
      <c r="PRN207" s="25"/>
      <c r="PRO207" s="25"/>
      <c r="PRP207" s="25"/>
      <c r="PRQ207" s="25"/>
      <c r="PRR207" s="25"/>
      <c r="PRS207" s="25"/>
      <c r="PRT207" s="25"/>
      <c r="PRU207" s="25"/>
      <c r="PRV207" s="25"/>
      <c r="PRW207" s="25"/>
      <c r="PRX207" s="25"/>
      <c r="PRY207" s="25"/>
      <c r="PRZ207" s="25"/>
      <c r="PSA207" s="25"/>
      <c r="PSB207" s="25"/>
      <c r="PSC207" s="25"/>
      <c r="PSD207" s="25"/>
      <c r="PSE207" s="25"/>
      <c r="PSF207" s="25"/>
      <c r="PSG207" s="25"/>
      <c r="PSH207" s="25"/>
      <c r="PSI207" s="25"/>
      <c r="PSJ207" s="25"/>
      <c r="PSK207" s="25"/>
      <c r="PSL207" s="25"/>
      <c r="PSM207" s="25"/>
      <c r="PSN207" s="25"/>
      <c r="PSO207" s="25"/>
      <c r="PSP207" s="25"/>
      <c r="PSQ207" s="25"/>
      <c r="PSR207" s="25"/>
      <c r="PSS207" s="25"/>
      <c r="PST207" s="25"/>
      <c r="PSU207" s="25"/>
      <c r="PSV207" s="25"/>
      <c r="PSW207" s="25"/>
      <c r="PSX207" s="25"/>
      <c r="PSY207" s="25"/>
      <c r="PSZ207" s="25"/>
      <c r="PTA207" s="25"/>
      <c r="PTB207" s="25"/>
      <c r="PTC207" s="25"/>
      <c r="PTD207" s="25"/>
      <c r="PTE207" s="25"/>
      <c r="PTF207" s="25"/>
      <c r="PTG207" s="25"/>
      <c r="PTH207" s="25"/>
      <c r="PTI207" s="25"/>
      <c r="PTJ207" s="25"/>
      <c r="PTK207" s="25"/>
      <c r="PTL207" s="25"/>
      <c r="PTM207" s="25"/>
      <c r="PTN207" s="25"/>
      <c r="PTO207" s="25"/>
      <c r="PTP207" s="25"/>
      <c r="PTQ207" s="25"/>
      <c r="PTR207" s="25"/>
      <c r="PTS207" s="25"/>
      <c r="PTT207" s="25"/>
      <c r="PTU207" s="25"/>
      <c r="PTV207" s="25"/>
      <c r="PTW207" s="25"/>
      <c r="PTX207" s="25"/>
      <c r="PTY207" s="25"/>
      <c r="PTZ207" s="25"/>
      <c r="PUA207" s="25"/>
      <c r="PUB207" s="25"/>
      <c r="PUC207" s="25"/>
      <c r="PUD207" s="25"/>
      <c r="PUE207" s="25"/>
      <c r="PUF207" s="25"/>
      <c r="PUG207" s="25"/>
      <c r="PUH207" s="25"/>
      <c r="PUI207" s="25"/>
      <c r="PUJ207" s="25"/>
      <c r="PUK207" s="25"/>
      <c r="PUL207" s="25"/>
      <c r="PUM207" s="25"/>
      <c r="PUN207" s="25"/>
      <c r="PUO207" s="25"/>
      <c r="PUP207" s="25"/>
      <c r="PUQ207" s="25"/>
      <c r="PUR207" s="25"/>
      <c r="PUS207" s="25"/>
      <c r="PUT207" s="25"/>
      <c r="PUU207" s="25"/>
      <c r="PUV207" s="25"/>
      <c r="PUW207" s="25"/>
      <c r="PUX207" s="25"/>
      <c r="PUY207" s="25"/>
      <c r="PUZ207" s="25"/>
      <c r="PVA207" s="25"/>
      <c r="PVB207" s="25"/>
      <c r="PVC207" s="25"/>
      <c r="PVD207" s="25"/>
      <c r="PVE207" s="25"/>
      <c r="PVF207" s="25"/>
      <c r="PVG207" s="25"/>
      <c r="PVH207" s="25"/>
      <c r="PVI207" s="25"/>
      <c r="PVJ207" s="25"/>
      <c r="PVK207" s="25"/>
      <c r="PVL207" s="25"/>
      <c r="PVM207" s="25"/>
      <c r="PVN207" s="25"/>
      <c r="PVO207" s="25"/>
      <c r="PVP207" s="25"/>
      <c r="PVQ207" s="25"/>
      <c r="PVR207" s="25"/>
      <c r="PVS207" s="25"/>
      <c r="PVT207" s="25"/>
      <c r="PVU207" s="25"/>
      <c r="PVV207" s="25"/>
      <c r="PVW207" s="25"/>
      <c r="PVX207" s="25"/>
      <c r="PVY207" s="25"/>
      <c r="PVZ207" s="25"/>
      <c r="PWA207" s="25"/>
      <c r="PWB207" s="25"/>
      <c r="PWC207" s="25"/>
      <c r="PWD207" s="25"/>
      <c r="PWE207" s="25"/>
      <c r="PWF207" s="25"/>
      <c r="PWG207" s="25"/>
      <c r="PWH207" s="25"/>
      <c r="PWI207" s="25"/>
      <c r="PWJ207" s="25"/>
      <c r="PWK207" s="25"/>
      <c r="PWL207" s="25"/>
      <c r="PWM207" s="25"/>
      <c r="PWN207" s="25"/>
      <c r="PWO207" s="25"/>
      <c r="PWP207" s="25"/>
      <c r="PWQ207" s="25"/>
      <c r="PWR207" s="25"/>
      <c r="PWS207" s="25"/>
      <c r="PWT207" s="25"/>
      <c r="PWU207" s="25"/>
      <c r="PWV207" s="25"/>
      <c r="PWW207" s="25"/>
      <c r="PWX207" s="25"/>
      <c r="PWY207" s="25"/>
      <c r="PWZ207" s="25"/>
      <c r="PXA207" s="25"/>
      <c r="PXB207" s="25"/>
      <c r="PXC207" s="25"/>
      <c r="PXD207" s="25"/>
      <c r="PXE207" s="25"/>
      <c r="PXF207" s="25"/>
      <c r="PXG207" s="25"/>
      <c r="PXH207" s="25"/>
      <c r="PXI207" s="25"/>
      <c r="PXJ207" s="25"/>
      <c r="PXK207" s="25"/>
      <c r="PXL207" s="25"/>
      <c r="PXM207" s="25"/>
      <c r="PXN207" s="25"/>
      <c r="PXO207" s="25"/>
      <c r="PXP207" s="25"/>
      <c r="PXQ207" s="25"/>
      <c r="PXR207" s="25"/>
      <c r="PXS207" s="25"/>
      <c r="PXT207" s="25"/>
      <c r="PXU207" s="25"/>
      <c r="PXV207" s="25"/>
      <c r="PXW207" s="25"/>
      <c r="PXX207" s="25"/>
      <c r="PXY207" s="25"/>
      <c r="PXZ207" s="25"/>
      <c r="PYA207" s="25"/>
      <c r="PYB207" s="25"/>
      <c r="PYC207" s="25"/>
      <c r="PYD207" s="25"/>
      <c r="PYE207" s="25"/>
      <c r="PYF207" s="25"/>
      <c r="PYG207" s="25"/>
      <c r="PYH207" s="25"/>
      <c r="PYI207" s="25"/>
      <c r="PYJ207" s="25"/>
      <c r="PYK207" s="25"/>
      <c r="PYL207" s="25"/>
      <c r="PYM207" s="25"/>
      <c r="PYN207" s="25"/>
      <c r="PYO207" s="25"/>
      <c r="PYP207" s="25"/>
      <c r="PYQ207" s="25"/>
      <c r="PYR207" s="25"/>
      <c r="PYS207" s="25"/>
      <c r="PYT207" s="25"/>
      <c r="PYU207" s="25"/>
      <c r="PYV207" s="25"/>
      <c r="PYW207" s="25"/>
      <c r="PYX207" s="25"/>
      <c r="PYY207" s="25"/>
      <c r="PYZ207" s="25"/>
      <c r="PZA207" s="25"/>
      <c r="PZB207" s="25"/>
      <c r="PZC207" s="25"/>
      <c r="PZD207" s="25"/>
      <c r="PZE207" s="25"/>
      <c r="PZF207" s="25"/>
      <c r="PZG207" s="25"/>
      <c r="PZH207" s="25"/>
      <c r="PZI207" s="25"/>
      <c r="PZJ207" s="25"/>
      <c r="PZK207" s="25"/>
      <c r="PZL207" s="25"/>
      <c r="PZM207" s="25"/>
      <c r="PZN207" s="25"/>
      <c r="PZO207" s="25"/>
      <c r="PZP207" s="25"/>
      <c r="PZQ207" s="25"/>
      <c r="PZR207" s="25"/>
      <c r="PZS207" s="25"/>
      <c r="PZT207" s="25"/>
      <c r="PZU207" s="25"/>
      <c r="PZV207" s="25"/>
      <c r="PZW207" s="25"/>
      <c r="PZX207" s="25"/>
      <c r="PZY207" s="25"/>
      <c r="PZZ207" s="25"/>
      <c r="QAA207" s="25"/>
      <c r="QAB207" s="25"/>
      <c r="QAC207" s="25"/>
      <c r="QAD207" s="25"/>
      <c r="QAE207" s="25"/>
      <c r="QAF207" s="25"/>
      <c r="QAG207" s="25"/>
      <c r="QAH207" s="25"/>
      <c r="QAI207" s="25"/>
      <c r="QAJ207" s="25"/>
      <c r="QAK207" s="25"/>
      <c r="QAL207" s="25"/>
      <c r="QAM207" s="25"/>
      <c r="QAN207" s="25"/>
      <c r="QAO207" s="25"/>
      <c r="QAP207" s="25"/>
      <c r="QAQ207" s="25"/>
      <c r="QAR207" s="25"/>
      <c r="QAS207" s="25"/>
      <c r="QAT207" s="25"/>
      <c r="QAU207" s="25"/>
      <c r="QAV207" s="25"/>
      <c r="QAW207" s="25"/>
      <c r="QAX207" s="25"/>
      <c r="QAY207" s="25"/>
      <c r="QAZ207" s="25"/>
      <c r="QBA207" s="25"/>
      <c r="QBB207" s="25"/>
      <c r="QBC207" s="25"/>
      <c r="QBD207" s="25"/>
      <c r="QBE207" s="25"/>
      <c r="QBF207" s="25"/>
      <c r="QBG207" s="25"/>
      <c r="QBH207" s="25"/>
      <c r="QBI207" s="25"/>
      <c r="QBJ207" s="25"/>
      <c r="QBK207" s="25"/>
      <c r="QBL207" s="25"/>
      <c r="QBM207" s="25"/>
      <c r="QBN207" s="25"/>
      <c r="QBO207" s="25"/>
      <c r="QBP207" s="25"/>
      <c r="QBQ207" s="25"/>
      <c r="QBR207" s="25"/>
      <c r="QBS207" s="25"/>
      <c r="QBT207" s="25"/>
      <c r="QBU207" s="25"/>
      <c r="QBV207" s="25"/>
      <c r="QBW207" s="25"/>
      <c r="QBX207" s="25"/>
      <c r="QBY207" s="25"/>
      <c r="QBZ207" s="25"/>
      <c r="QCA207" s="25"/>
      <c r="QCB207" s="25"/>
      <c r="QCC207" s="25"/>
      <c r="QCD207" s="25"/>
      <c r="QCE207" s="25"/>
      <c r="QCF207" s="25"/>
      <c r="QCG207" s="25"/>
      <c r="QCH207" s="25"/>
      <c r="QCI207" s="25"/>
      <c r="QCJ207" s="25"/>
      <c r="QCK207" s="25"/>
      <c r="QCL207" s="25"/>
      <c r="QCM207" s="25"/>
      <c r="QCN207" s="25"/>
      <c r="QCO207" s="25"/>
      <c r="QCP207" s="25"/>
      <c r="QCQ207" s="25"/>
      <c r="QCR207" s="25"/>
      <c r="QCS207" s="25"/>
      <c r="QCT207" s="25"/>
      <c r="QCU207" s="25"/>
      <c r="QCV207" s="25"/>
      <c r="QCW207" s="25"/>
      <c r="QCX207" s="25"/>
      <c r="QCY207" s="25"/>
      <c r="QCZ207" s="25"/>
      <c r="QDA207" s="25"/>
      <c r="QDB207" s="25"/>
      <c r="QDC207" s="25"/>
      <c r="QDD207" s="25"/>
      <c r="QDE207" s="25"/>
      <c r="QDF207" s="25"/>
      <c r="QDG207" s="25"/>
      <c r="QDH207" s="25"/>
      <c r="QDI207" s="25"/>
      <c r="QDJ207" s="25"/>
      <c r="QDK207" s="25"/>
      <c r="QDL207" s="25"/>
      <c r="QDM207" s="25"/>
      <c r="QDN207" s="25"/>
      <c r="QDO207" s="25"/>
      <c r="QDP207" s="25"/>
      <c r="QDQ207" s="25"/>
      <c r="QDR207" s="25"/>
      <c r="QDS207" s="25"/>
      <c r="QDT207" s="25"/>
      <c r="QDU207" s="25"/>
      <c r="QDV207" s="25"/>
      <c r="QDW207" s="25"/>
      <c r="QDX207" s="25"/>
      <c r="QDY207" s="25"/>
      <c r="QDZ207" s="25"/>
      <c r="QEA207" s="25"/>
      <c r="QEB207" s="25"/>
      <c r="QEC207" s="25"/>
      <c r="QED207" s="25"/>
      <c r="QEE207" s="25"/>
      <c r="QEF207" s="25"/>
      <c r="QEG207" s="25"/>
      <c r="QEH207" s="25"/>
      <c r="QEI207" s="25"/>
      <c r="QEJ207" s="25"/>
      <c r="QEK207" s="25"/>
      <c r="QEL207" s="25"/>
      <c r="QEM207" s="25"/>
      <c r="QEN207" s="25"/>
      <c r="QEO207" s="25"/>
      <c r="QEP207" s="25"/>
      <c r="QEQ207" s="25"/>
      <c r="QER207" s="25"/>
      <c r="QES207" s="25"/>
      <c r="QET207" s="25"/>
      <c r="QEU207" s="25"/>
      <c r="QEV207" s="25"/>
      <c r="QEW207" s="25"/>
      <c r="QEX207" s="25"/>
      <c r="QEY207" s="25"/>
      <c r="QEZ207" s="25"/>
      <c r="QFA207" s="25"/>
      <c r="QFB207" s="25"/>
      <c r="QFC207" s="25"/>
      <c r="QFD207" s="25"/>
      <c r="QFE207" s="25"/>
      <c r="QFF207" s="25"/>
      <c r="QFG207" s="25"/>
      <c r="QFH207" s="25"/>
      <c r="QFI207" s="25"/>
      <c r="QFJ207" s="25"/>
      <c r="QFK207" s="25"/>
      <c r="QFL207" s="25"/>
      <c r="QFM207" s="25"/>
      <c r="QFN207" s="25"/>
      <c r="QFO207" s="25"/>
      <c r="QFP207" s="25"/>
      <c r="QFQ207" s="25"/>
      <c r="QFR207" s="25"/>
      <c r="QFS207" s="25"/>
      <c r="QFT207" s="25"/>
      <c r="QFU207" s="25"/>
      <c r="QFV207" s="25"/>
      <c r="QFW207" s="25"/>
      <c r="QFX207" s="25"/>
      <c r="QFY207" s="25"/>
      <c r="QFZ207" s="25"/>
      <c r="QGA207" s="25"/>
      <c r="QGB207" s="25"/>
      <c r="QGC207" s="25"/>
      <c r="QGD207" s="25"/>
      <c r="QGE207" s="25"/>
      <c r="QGF207" s="25"/>
      <c r="QGG207" s="25"/>
      <c r="QGH207" s="25"/>
      <c r="QGI207" s="25"/>
      <c r="QGJ207" s="25"/>
      <c r="QGK207" s="25"/>
      <c r="QGL207" s="25"/>
      <c r="QGM207" s="25"/>
      <c r="QGN207" s="25"/>
      <c r="QGO207" s="25"/>
      <c r="QGP207" s="25"/>
      <c r="QGQ207" s="25"/>
      <c r="QGR207" s="25"/>
      <c r="QGS207" s="25"/>
      <c r="QGT207" s="25"/>
      <c r="QGU207" s="25"/>
      <c r="QGV207" s="25"/>
      <c r="QGW207" s="25"/>
      <c r="QGX207" s="25"/>
      <c r="QGY207" s="25"/>
      <c r="QGZ207" s="25"/>
      <c r="QHA207" s="25"/>
      <c r="QHB207" s="25"/>
      <c r="QHC207" s="25"/>
      <c r="QHD207" s="25"/>
      <c r="QHE207" s="25"/>
      <c r="QHF207" s="25"/>
      <c r="QHG207" s="25"/>
      <c r="QHH207" s="25"/>
      <c r="QHI207" s="25"/>
      <c r="QHJ207" s="25"/>
      <c r="QHK207" s="25"/>
      <c r="QHL207" s="25"/>
      <c r="QHM207" s="25"/>
      <c r="QHN207" s="25"/>
      <c r="QHO207" s="25"/>
      <c r="QHP207" s="25"/>
      <c r="QHQ207" s="25"/>
      <c r="QHR207" s="25"/>
      <c r="QHS207" s="25"/>
      <c r="QHT207" s="25"/>
      <c r="QHU207" s="25"/>
      <c r="QHV207" s="25"/>
      <c r="QHW207" s="25"/>
      <c r="QHX207" s="25"/>
      <c r="QHY207" s="25"/>
      <c r="QHZ207" s="25"/>
      <c r="QIA207" s="25"/>
      <c r="QIB207" s="25"/>
      <c r="QIC207" s="25"/>
      <c r="QID207" s="25"/>
      <c r="QIE207" s="25"/>
      <c r="QIF207" s="25"/>
      <c r="QIG207" s="25"/>
      <c r="QIH207" s="25"/>
      <c r="QII207" s="25"/>
      <c r="QIJ207" s="25"/>
      <c r="QIK207" s="25"/>
      <c r="QIL207" s="25"/>
      <c r="QIM207" s="25"/>
      <c r="QIN207" s="25"/>
      <c r="QIO207" s="25"/>
      <c r="QIP207" s="25"/>
      <c r="QIQ207" s="25"/>
      <c r="QIR207" s="25"/>
      <c r="QIS207" s="25"/>
      <c r="QIT207" s="25"/>
      <c r="QIU207" s="25"/>
      <c r="QIV207" s="25"/>
      <c r="QIW207" s="25"/>
      <c r="QIX207" s="25"/>
      <c r="QIY207" s="25"/>
      <c r="QIZ207" s="25"/>
      <c r="QJA207" s="25"/>
      <c r="QJB207" s="25"/>
      <c r="QJC207" s="25"/>
      <c r="QJD207" s="25"/>
      <c r="QJE207" s="25"/>
      <c r="QJF207" s="25"/>
      <c r="QJG207" s="25"/>
      <c r="QJH207" s="25"/>
      <c r="QJI207" s="25"/>
      <c r="QJJ207" s="25"/>
      <c r="QJK207" s="25"/>
      <c r="QJL207" s="25"/>
      <c r="QJM207" s="25"/>
      <c r="QJN207" s="25"/>
      <c r="QJO207" s="25"/>
      <c r="QJP207" s="25"/>
      <c r="QJQ207" s="25"/>
      <c r="QJR207" s="25"/>
      <c r="QJS207" s="25"/>
      <c r="QJT207" s="25"/>
      <c r="QJU207" s="25"/>
      <c r="QJV207" s="25"/>
      <c r="QJW207" s="25"/>
      <c r="QJX207" s="25"/>
      <c r="QJY207" s="25"/>
      <c r="QJZ207" s="25"/>
      <c r="QKA207" s="25"/>
      <c r="QKB207" s="25"/>
      <c r="QKC207" s="25"/>
      <c r="QKD207" s="25"/>
      <c r="QKE207" s="25"/>
      <c r="QKF207" s="25"/>
      <c r="QKG207" s="25"/>
      <c r="QKH207" s="25"/>
      <c r="QKI207" s="25"/>
      <c r="QKJ207" s="25"/>
      <c r="QKK207" s="25"/>
      <c r="QKL207" s="25"/>
      <c r="QKM207" s="25"/>
      <c r="QKN207" s="25"/>
      <c r="QKO207" s="25"/>
      <c r="QKP207" s="25"/>
      <c r="QKQ207" s="25"/>
      <c r="QKR207" s="25"/>
      <c r="QKS207" s="25"/>
      <c r="QKT207" s="25"/>
      <c r="QKU207" s="25"/>
      <c r="QKV207" s="25"/>
      <c r="QKW207" s="25"/>
      <c r="QKX207" s="25"/>
      <c r="QKY207" s="25"/>
      <c r="QKZ207" s="25"/>
      <c r="QLA207" s="25"/>
      <c r="QLB207" s="25"/>
      <c r="QLC207" s="25"/>
      <c r="QLD207" s="25"/>
      <c r="QLE207" s="25"/>
      <c r="QLF207" s="25"/>
      <c r="QLG207" s="25"/>
      <c r="QLH207" s="25"/>
      <c r="QLI207" s="25"/>
      <c r="QLJ207" s="25"/>
      <c r="QLK207" s="25"/>
      <c r="QLL207" s="25"/>
      <c r="QLM207" s="25"/>
      <c r="QLN207" s="25"/>
      <c r="QLO207" s="25"/>
      <c r="QLP207" s="25"/>
      <c r="QLQ207" s="25"/>
      <c r="QLR207" s="25"/>
      <c r="QLS207" s="25"/>
      <c r="QLT207" s="25"/>
      <c r="QLU207" s="25"/>
      <c r="QLV207" s="25"/>
      <c r="QLW207" s="25"/>
      <c r="QLX207" s="25"/>
      <c r="QLY207" s="25"/>
      <c r="QLZ207" s="25"/>
      <c r="QMA207" s="25"/>
      <c r="QMB207" s="25"/>
      <c r="QMC207" s="25"/>
      <c r="QMD207" s="25"/>
      <c r="QME207" s="25"/>
      <c r="QMF207" s="25"/>
      <c r="QMG207" s="25"/>
      <c r="QMH207" s="25"/>
      <c r="QMI207" s="25"/>
      <c r="QMJ207" s="25"/>
      <c r="QMK207" s="25"/>
      <c r="QML207" s="25"/>
      <c r="QMM207" s="25"/>
      <c r="QMN207" s="25"/>
      <c r="QMO207" s="25"/>
      <c r="QMP207" s="25"/>
      <c r="QMQ207" s="25"/>
      <c r="QMR207" s="25"/>
      <c r="QMS207" s="25"/>
      <c r="QMT207" s="25"/>
      <c r="QMU207" s="25"/>
      <c r="QMV207" s="25"/>
      <c r="QMW207" s="25"/>
      <c r="QMX207" s="25"/>
      <c r="QMY207" s="25"/>
      <c r="QMZ207" s="25"/>
      <c r="QNA207" s="25"/>
      <c r="QNB207" s="25"/>
      <c r="QNC207" s="25"/>
      <c r="QND207" s="25"/>
      <c r="QNE207" s="25"/>
      <c r="QNF207" s="25"/>
      <c r="QNG207" s="25"/>
      <c r="QNH207" s="25"/>
      <c r="QNI207" s="25"/>
      <c r="QNJ207" s="25"/>
      <c r="QNK207" s="25"/>
      <c r="QNL207" s="25"/>
      <c r="QNM207" s="25"/>
      <c r="QNN207" s="25"/>
      <c r="QNO207" s="25"/>
      <c r="QNP207" s="25"/>
      <c r="QNQ207" s="25"/>
      <c r="QNR207" s="25"/>
      <c r="QNS207" s="25"/>
      <c r="QNT207" s="25"/>
      <c r="QNU207" s="25"/>
      <c r="QNV207" s="25"/>
      <c r="QNW207" s="25"/>
      <c r="QNX207" s="25"/>
      <c r="QNY207" s="25"/>
      <c r="QNZ207" s="25"/>
      <c r="QOA207" s="25"/>
      <c r="QOB207" s="25"/>
      <c r="QOC207" s="25"/>
      <c r="QOD207" s="25"/>
      <c r="QOE207" s="25"/>
      <c r="QOF207" s="25"/>
      <c r="QOG207" s="25"/>
      <c r="QOH207" s="25"/>
      <c r="QOI207" s="25"/>
      <c r="QOJ207" s="25"/>
      <c r="QOK207" s="25"/>
      <c r="QOL207" s="25"/>
      <c r="QOM207" s="25"/>
      <c r="QON207" s="25"/>
      <c r="QOO207" s="25"/>
      <c r="QOP207" s="25"/>
      <c r="QOQ207" s="25"/>
      <c r="QOR207" s="25"/>
      <c r="QOS207" s="25"/>
      <c r="QOT207" s="25"/>
      <c r="QOU207" s="25"/>
      <c r="QOV207" s="25"/>
      <c r="QOW207" s="25"/>
      <c r="QOX207" s="25"/>
      <c r="QOY207" s="25"/>
      <c r="QOZ207" s="25"/>
      <c r="QPA207" s="25"/>
      <c r="QPB207" s="25"/>
      <c r="QPC207" s="25"/>
      <c r="QPD207" s="25"/>
      <c r="QPE207" s="25"/>
      <c r="QPF207" s="25"/>
      <c r="QPG207" s="25"/>
      <c r="QPH207" s="25"/>
      <c r="QPI207" s="25"/>
      <c r="QPJ207" s="25"/>
      <c r="QPK207" s="25"/>
      <c r="QPL207" s="25"/>
      <c r="QPM207" s="25"/>
      <c r="QPN207" s="25"/>
      <c r="QPO207" s="25"/>
      <c r="QPP207" s="25"/>
      <c r="QPQ207" s="25"/>
      <c r="QPR207" s="25"/>
      <c r="QPS207" s="25"/>
      <c r="QPT207" s="25"/>
      <c r="QPU207" s="25"/>
      <c r="QPV207" s="25"/>
      <c r="QPW207" s="25"/>
      <c r="QPX207" s="25"/>
      <c r="QPY207" s="25"/>
      <c r="QPZ207" s="25"/>
      <c r="QQA207" s="25"/>
      <c r="QQB207" s="25"/>
      <c r="QQC207" s="25"/>
      <c r="QQD207" s="25"/>
      <c r="QQE207" s="25"/>
      <c r="QQF207" s="25"/>
      <c r="QQG207" s="25"/>
      <c r="QQH207" s="25"/>
      <c r="QQI207" s="25"/>
      <c r="QQJ207" s="25"/>
      <c r="QQK207" s="25"/>
      <c r="QQL207" s="25"/>
      <c r="QQM207" s="25"/>
      <c r="QQN207" s="25"/>
      <c r="QQO207" s="25"/>
      <c r="QQP207" s="25"/>
      <c r="QQQ207" s="25"/>
      <c r="QQR207" s="25"/>
      <c r="QQS207" s="25"/>
      <c r="QQT207" s="25"/>
      <c r="QQU207" s="25"/>
      <c r="QQV207" s="25"/>
      <c r="QQW207" s="25"/>
      <c r="QQX207" s="25"/>
      <c r="QQY207" s="25"/>
      <c r="QQZ207" s="25"/>
      <c r="QRA207" s="25"/>
      <c r="QRB207" s="25"/>
      <c r="QRC207" s="25"/>
      <c r="QRD207" s="25"/>
      <c r="QRE207" s="25"/>
      <c r="QRF207" s="25"/>
      <c r="QRG207" s="25"/>
      <c r="QRH207" s="25"/>
      <c r="QRI207" s="25"/>
      <c r="QRJ207" s="25"/>
      <c r="QRK207" s="25"/>
      <c r="QRL207" s="25"/>
      <c r="QRM207" s="25"/>
      <c r="QRN207" s="25"/>
      <c r="QRO207" s="25"/>
      <c r="QRP207" s="25"/>
      <c r="QRQ207" s="25"/>
      <c r="QRR207" s="25"/>
      <c r="QRS207" s="25"/>
      <c r="QRT207" s="25"/>
      <c r="QRU207" s="25"/>
      <c r="QRV207" s="25"/>
      <c r="QRW207" s="25"/>
      <c r="QRX207" s="25"/>
      <c r="QRY207" s="25"/>
      <c r="QRZ207" s="25"/>
      <c r="QSA207" s="25"/>
      <c r="QSB207" s="25"/>
      <c r="QSC207" s="25"/>
      <c r="QSD207" s="25"/>
      <c r="QSE207" s="25"/>
      <c r="QSF207" s="25"/>
      <c r="QSG207" s="25"/>
      <c r="QSH207" s="25"/>
      <c r="QSI207" s="25"/>
      <c r="QSJ207" s="25"/>
      <c r="QSK207" s="25"/>
      <c r="QSL207" s="25"/>
      <c r="QSM207" s="25"/>
      <c r="QSN207" s="25"/>
      <c r="QSO207" s="25"/>
      <c r="QSP207" s="25"/>
      <c r="QSQ207" s="25"/>
      <c r="QSR207" s="25"/>
      <c r="QSS207" s="25"/>
      <c r="QST207" s="25"/>
      <c r="QSU207" s="25"/>
      <c r="QSV207" s="25"/>
      <c r="QSW207" s="25"/>
      <c r="QSX207" s="25"/>
      <c r="QSY207" s="25"/>
      <c r="QSZ207" s="25"/>
      <c r="QTA207" s="25"/>
      <c r="QTB207" s="25"/>
      <c r="QTC207" s="25"/>
      <c r="QTD207" s="25"/>
      <c r="QTE207" s="25"/>
      <c r="QTF207" s="25"/>
      <c r="QTG207" s="25"/>
      <c r="QTH207" s="25"/>
      <c r="QTI207" s="25"/>
      <c r="QTJ207" s="25"/>
      <c r="QTK207" s="25"/>
      <c r="QTL207" s="25"/>
      <c r="QTM207" s="25"/>
      <c r="QTN207" s="25"/>
      <c r="QTO207" s="25"/>
      <c r="QTP207" s="25"/>
      <c r="QTQ207" s="25"/>
      <c r="QTR207" s="25"/>
      <c r="QTS207" s="25"/>
      <c r="QTT207" s="25"/>
      <c r="QTU207" s="25"/>
      <c r="QTV207" s="25"/>
      <c r="QTW207" s="25"/>
      <c r="QTX207" s="25"/>
      <c r="QTY207" s="25"/>
      <c r="QTZ207" s="25"/>
      <c r="QUA207" s="25"/>
      <c r="QUB207" s="25"/>
      <c r="QUC207" s="25"/>
      <c r="QUD207" s="25"/>
      <c r="QUE207" s="25"/>
      <c r="QUF207" s="25"/>
      <c r="QUG207" s="25"/>
      <c r="QUH207" s="25"/>
      <c r="QUI207" s="25"/>
      <c r="QUJ207" s="25"/>
      <c r="QUK207" s="25"/>
      <c r="QUL207" s="25"/>
      <c r="QUM207" s="25"/>
      <c r="QUN207" s="25"/>
      <c r="QUO207" s="25"/>
      <c r="QUP207" s="25"/>
      <c r="QUQ207" s="25"/>
      <c r="QUR207" s="25"/>
      <c r="QUS207" s="25"/>
      <c r="QUT207" s="25"/>
      <c r="QUU207" s="25"/>
      <c r="QUV207" s="25"/>
      <c r="QUW207" s="25"/>
      <c r="QUX207" s="25"/>
      <c r="QUY207" s="25"/>
      <c r="QUZ207" s="25"/>
      <c r="QVA207" s="25"/>
      <c r="QVB207" s="25"/>
      <c r="QVC207" s="25"/>
      <c r="QVD207" s="25"/>
      <c r="QVE207" s="25"/>
      <c r="QVF207" s="25"/>
      <c r="QVG207" s="25"/>
      <c r="QVH207" s="25"/>
      <c r="QVI207" s="25"/>
      <c r="QVJ207" s="25"/>
      <c r="QVK207" s="25"/>
      <c r="QVL207" s="25"/>
      <c r="QVM207" s="25"/>
      <c r="QVN207" s="25"/>
      <c r="QVO207" s="25"/>
      <c r="QVP207" s="25"/>
      <c r="QVQ207" s="25"/>
      <c r="QVR207" s="25"/>
      <c r="QVS207" s="25"/>
      <c r="QVT207" s="25"/>
      <c r="QVU207" s="25"/>
      <c r="QVV207" s="25"/>
      <c r="QVW207" s="25"/>
      <c r="QVX207" s="25"/>
      <c r="QVY207" s="25"/>
      <c r="QVZ207" s="25"/>
      <c r="QWA207" s="25"/>
      <c r="QWB207" s="25"/>
      <c r="QWC207" s="25"/>
      <c r="QWD207" s="25"/>
      <c r="QWE207" s="25"/>
      <c r="QWF207" s="25"/>
      <c r="QWG207" s="25"/>
      <c r="QWH207" s="25"/>
      <c r="QWI207" s="25"/>
      <c r="QWJ207" s="25"/>
      <c r="QWK207" s="25"/>
      <c r="QWL207" s="25"/>
      <c r="QWM207" s="25"/>
      <c r="QWN207" s="25"/>
      <c r="QWO207" s="25"/>
      <c r="QWP207" s="25"/>
      <c r="QWQ207" s="25"/>
      <c r="QWR207" s="25"/>
      <c r="QWS207" s="25"/>
      <c r="QWT207" s="25"/>
      <c r="QWU207" s="25"/>
      <c r="QWV207" s="25"/>
      <c r="QWW207" s="25"/>
      <c r="QWX207" s="25"/>
      <c r="QWY207" s="25"/>
      <c r="QWZ207" s="25"/>
      <c r="QXA207" s="25"/>
      <c r="QXB207" s="25"/>
      <c r="QXC207" s="25"/>
      <c r="QXD207" s="25"/>
      <c r="QXE207" s="25"/>
      <c r="QXF207" s="25"/>
      <c r="QXG207" s="25"/>
      <c r="QXH207" s="25"/>
      <c r="QXI207" s="25"/>
      <c r="QXJ207" s="25"/>
      <c r="QXK207" s="25"/>
      <c r="QXL207" s="25"/>
      <c r="QXM207" s="25"/>
      <c r="QXN207" s="25"/>
      <c r="QXO207" s="25"/>
      <c r="QXP207" s="25"/>
      <c r="QXQ207" s="25"/>
      <c r="QXR207" s="25"/>
      <c r="QXS207" s="25"/>
      <c r="QXT207" s="25"/>
      <c r="QXU207" s="25"/>
      <c r="QXV207" s="25"/>
      <c r="QXW207" s="25"/>
      <c r="QXX207" s="25"/>
      <c r="QXY207" s="25"/>
      <c r="QXZ207" s="25"/>
      <c r="QYA207" s="25"/>
      <c r="QYB207" s="25"/>
      <c r="QYC207" s="25"/>
      <c r="QYD207" s="25"/>
      <c r="QYE207" s="25"/>
      <c r="QYF207" s="25"/>
      <c r="QYG207" s="25"/>
      <c r="QYH207" s="25"/>
      <c r="QYI207" s="25"/>
      <c r="QYJ207" s="25"/>
      <c r="QYK207" s="25"/>
      <c r="QYL207" s="25"/>
      <c r="QYM207" s="25"/>
      <c r="QYN207" s="25"/>
      <c r="QYO207" s="25"/>
      <c r="QYP207" s="25"/>
      <c r="QYQ207" s="25"/>
      <c r="QYR207" s="25"/>
      <c r="QYS207" s="25"/>
      <c r="QYT207" s="25"/>
      <c r="QYU207" s="25"/>
      <c r="QYV207" s="25"/>
      <c r="QYW207" s="25"/>
      <c r="QYX207" s="25"/>
      <c r="QYY207" s="25"/>
      <c r="QYZ207" s="25"/>
      <c r="QZA207" s="25"/>
      <c r="QZB207" s="25"/>
      <c r="QZC207" s="25"/>
      <c r="QZD207" s="25"/>
      <c r="QZE207" s="25"/>
      <c r="QZF207" s="25"/>
      <c r="QZG207" s="25"/>
      <c r="QZH207" s="25"/>
      <c r="QZI207" s="25"/>
      <c r="QZJ207" s="25"/>
      <c r="QZK207" s="25"/>
      <c r="QZL207" s="25"/>
      <c r="QZM207" s="25"/>
      <c r="QZN207" s="25"/>
      <c r="QZO207" s="25"/>
      <c r="QZP207" s="25"/>
      <c r="QZQ207" s="25"/>
      <c r="QZR207" s="25"/>
      <c r="QZS207" s="25"/>
      <c r="QZT207" s="25"/>
      <c r="QZU207" s="25"/>
      <c r="QZV207" s="25"/>
      <c r="QZW207" s="25"/>
      <c r="QZX207" s="25"/>
      <c r="QZY207" s="25"/>
      <c r="QZZ207" s="25"/>
      <c r="RAA207" s="25"/>
      <c r="RAB207" s="25"/>
      <c r="RAC207" s="25"/>
      <c r="RAD207" s="25"/>
      <c r="RAE207" s="25"/>
      <c r="RAF207" s="25"/>
      <c r="RAG207" s="25"/>
      <c r="RAH207" s="25"/>
      <c r="RAI207" s="25"/>
      <c r="RAJ207" s="25"/>
      <c r="RAK207" s="25"/>
      <c r="RAL207" s="25"/>
      <c r="RAM207" s="25"/>
      <c r="RAN207" s="25"/>
      <c r="RAO207" s="25"/>
      <c r="RAP207" s="25"/>
      <c r="RAQ207" s="25"/>
      <c r="RAR207" s="25"/>
      <c r="RAS207" s="25"/>
      <c r="RAT207" s="25"/>
      <c r="RAU207" s="25"/>
      <c r="RAV207" s="25"/>
      <c r="RAW207" s="25"/>
      <c r="RAX207" s="25"/>
      <c r="RAY207" s="25"/>
      <c r="RAZ207" s="25"/>
      <c r="RBA207" s="25"/>
      <c r="RBB207" s="25"/>
      <c r="RBC207" s="25"/>
      <c r="RBD207" s="25"/>
      <c r="RBE207" s="25"/>
      <c r="RBF207" s="25"/>
      <c r="RBG207" s="25"/>
      <c r="RBH207" s="25"/>
      <c r="RBI207" s="25"/>
      <c r="RBJ207" s="25"/>
      <c r="RBK207" s="25"/>
      <c r="RBL207" s="25"/>
      <c r="RBM207" s="25"/>
      <c r="RBN207" s="25"/>
      <c r="RBO207" s="25"/>
      <c r="RBP207" s="25"/>
      <c r="RBQ207" s="25"/>
      <c r="RBR207" s="25"/>
      <c r="RBS207" s="25"/>
      <c r="RBT207" s="25"/>
      <c r="RBU207" s="25"/>
      <c r="RBV207" s="25"/>
      <c r="RBW207" s="25"/>
      <c r="RBX207" s="25"/>
      <c r="RBY207" s="25"/>
      <c r="RBZ207" s="25"/>
      <c r="RCA207" s="25"/>
      <c r="RCB207" s="25"/>
      <c r="RCC207" s="25"/>
      <c r="RCD207" s="25"/>
      <c r="RCE207" s="25"/>
      <c r="RCF207" s="25"/>
      <c r="RCG207" s="25"/>
      <c r="RCH207" s="25"/>
      <c r="RCI207" s="25"/>
      <c r="RCJ207" s="25"/>
      <c r="RCK207" s="25"/>
      <c r="RCL207" s="25"/>
      <c r="RCM207" s="25"/>
      <c r="RCN207" s="25"/>
      <c r="RCO207" s="25"/>
      <c r="RCP207" s="25"/>
      <c r="RCQ207" s="25"/>
      <c r="RCR207" s="25"/>
      <c r="RCS207" s="25"/>
      <c r="RCT207" s="25"/>
      <c r="RCU207" s="25"/>
      <c r="RCV207" s="25"/>
      <c r="RCW207" s="25"/>
      <c r="RCX207" s="25"/>
      <c r="RCY207" s="25"/>
      <c r="RCZ207" s="25"/>
      <c r="RDA207" s="25"/>
      <c r="RDB207" s="25"/>
      <c r="RDC207" s="25"/>
      <c r="RDD207" s="25"/>
      <c r="RDE207" s="25"/>
      <c r="RDF207" s="25"/>
      <c r="RDG207" s="25"/>
      <c r="RDH207" s="25"/>
      <c r="RDI207" s="25"/>
      <c r="RDJ207" s="25"/>
      <c r="RDK207" s="25"/>
      <c r="RDL207" s="25"/>
      <c r="RDM207" s="25"/>
      <c r="RDN207" s="25"/>
      <c r="RDO207" s="25"/>
      <c r="RDP207" s="25"/>
      <c r="RDQ207" s="25"/>
      <c r="RDR207" s="25"/>
      <c r="RDS207" s="25"/>
      <c r="RDT207" s="25"/>
      <c r="RDU207" s="25"/>
      <c r="RDV207" s="25"/>
      <c r="RDW207" s="25"/>
      <c r="RDX207" s="25"/>
      <c r="RDY207" s="25"/>
      <c r="RDZ207" s="25"/>
      <c r="REA207" s="25"/>
      <c r="REB207" s="25"/>
      <c r="REC207" s="25"/>
      <c r="RED207" s="25"/>
      <c r="REE207" s="25"/>
      <c r="REF207" s="25"/>
      <c r="REG207" s="25"/>
      <c r="REH207" s="25"/>
      <c r="REI207" s="25"/>
      <c r="REJ207" s="25"/>
      <c r="REK207" s="25"/>
      <c r="REL207" s="25"/>
      <c r="REM207" s="25"/>
      <c r="REN207" s="25"/>
      <c r="REO207" s="25"/>
      <c r="REP207" s="25"/>
      <c r="REQ207" s="25"/>
      <c r="RER207" s="25"/>
      <c r="RES207" s="25"/>
      <c r="RET207" s="25"/>
      <c r="REU207" s="25"/>
      <c r="REV207" s="25"/>
      <c r="REW207" s="25"/>
      <c r="REX207" s="25"/>
      <c r="REY207" s="25"/>
      <c r="REZ207" s="25"/>
      <c r="RFA207" s="25"/>
      <c r="RFB207" s="25"/>
      <c r="RFC207" s="25"/>
      <c r="RFD207" s="25"/>
      <c r="RFE207" s="25"/>
      <c r="RFF207" s="25"/>
      <c r="RFG207" s="25"/>
      <c r="RFH207" s="25"/>
      <c r="RFI207" s="25"/>
      <c r="RFJ207" s="25"/>
      <c r="RFK207" s="25"/>
      <c r="RFL207" s="25"/>
      <c r="RFM207" s="25"/>
      <c r="RFN207" s="25"/>
      <c r="RFO207" s="25"/>
      <c r="RFP207" s="25"/>
      <c r="RFQ207" s="25"/>
      <c r="RFR207" s="25"/>
      <c r="RFS207" s="25"/>
      <c r="RFT207" s="25"/>
      <c r="RFU207" s="25"/>
      <c r="RFV207" s="25"/>
      <c r="RFW207" s="25"/>
      <c r="RFX207" s="25"/>
      <c r="RFY207" s="25"/>
      <c r="RFZ207" s="25"/>
      <c r="RGA207" s="25"/>
      <c r="RGB207" s="25"/>
      <c r="RGC207" s="25"/>
      <c r="RGD207" s="25"/>
      <c r="RGE207" s="25"/>
      <c r="RGF207" s="25"/>
      <c r="RGG207" s="25"/>
      <c r="RGH207" s="25"/>
      <c r="RGI207" s="25"/>
      <c r="RGJ207" s="25"/>
      <c r="RGK207" s="25"/>
      <c r="RGL207" s="25"/>
      <c r="RGM207" s="25"/>
      <c r="RGN207" s="25"/>
      <c r="RGO207" s="25"/>
      <c r="RGP207" s="25"/>
      <c r="RGQ207" s="25"/>
      <c r="RGR207" s="25"/>
      <c r="RGS207" s="25"/>
      <c r="RGT207" s="25"/>
      <c r="RGU207" s="25"/>
      <c r="RGV207" s="25"/>
      <c r="RGW207" s="25"/>
      <c r="RGX207" s="25"/>
      <c r="RGY207" s="25"/>
      <c r="RGZ207" s="25"/>
      <c r="RHA207" s="25"/>
      <c r="RHB207" s="25"/>
      <c r="RHC207" s="25"/>
      <c r="RHD207" s="25"/>
      <c r="RHE207" s="25"/>
      <c r="RHF207" s="25"/>
      <c r="RHG207" s="25"/>
      <c r="RHH207" s="25"/>
      <c r="RHI207" s="25"/>
      <c r="RHJ207" s="25"/>
      <c r="RHK207" s="25"/>
      <c r="RHL207" s="25"/>
      <c r="RHM207" s="25"/>
      <c r="RHN207" s="25"/>
      <c r="RHO207" s="25"/>
      <c r="RHP207" s="25"/>
      <c r="RHQ207" s="25"/>
      <c r="RHR207" s="25"/>
      <c r="RHS207" s="25"/>
      <c r="RHT207" s="25"/>
      <c r="RHU207" s="25"/>
      <c r="RHV207" s="25"/>
      <c r="RHW207" s="25"/>
      <c r="RHX207" s="25"/>
      <c r="RHY207" s="25"/>
      <c r="RHZ207" s="25"/>
      <c r="RIA207" s="25"/>
      <c r="RIB207" s="25"/>
      <c r="RIC207" s="25"/>
      <c r="RID207" s="25"/>
      <c r="RIE207" s="25"/>
      <c r="RIF207" s="25"/>
      <c r="RIG207" s="25"/>
      <c r="RIH207" s="25"/>
      <c r="RII207" s="25"/>
      <c r="RIJ207" s="25"/>
      <c r="RIK207" s="25"/>
      <c r="RIL207" s="25"/>
      <c r="RIM207" s="25"/>
      <c r="RIN207" s="25"/>
      <c r="RIO207" s="25"/>
      <c r="RIP207" s="25"/>
      <c r="RIQ207" s="25"/>
      <c r="RIR207" s="25"/>
      <c r="RIS207" s="25"/>
      <c r="RIT207" s="25"/>
      <c r="RIU207" s="25"/>
      <c r="RIV207" s="25"/>
      <c r="RIW207" s="25"/>
      <c r="RIX207" s="25"/>
      <c r="RIY207" s="25"/>
      <c r="RIZ207" s="25"/>
      <c r="RJA207" s="25"/>
      <c r="RJB207" s="25"/>
      <c r="RJC207" s="25"/>
      <c r="RJD207" s="25"/>
      <c r="RJE207" s="25"/>
      <c r="RJF207" s="25"/>
      <c r="RJG207" s="25"/>
      <c r="RJH207" s="25"/>
      <c r="RJI207" s="25"/>
      <c r="RJJ207" s="25"/>
      <c r="RJK207" s="25"/>
      <c r="RJL207" s="25"/>
      <c r="RJM207" s="25"/>
      <c r="RJN207" s="25"/>
      <c r="RJO207" s="25"/>
      <c r="RJP207" s="25"/>
      <c r="RJQ207" s="25"/>
      <c r="RJR207" s="25"/>
      <c r="RJS207" s="25"/>
      <c r="RJT207" s="25"/>
      <c r="RJU207" s="25"/>
      <c r="RJV207" s="25"/>
      <c r="RJW207" s="25"/>
      <c r="RJX207" s="25"/>
      <c r="RJY207" s="25"/>
      <c r="RJZ207" s="25"/>
      <c r="RKA207" s="25"/>
      <c r="RKB207" s="25"/>
      <c r="RKC207" s="25"/>
      <c r="RKD207" s="25"/>
      <c r="RKE207" s="25"/>
      <c r="RKF207" s="25"/>
      <c r="RKG207" s="25"/>
      <c r="RKH207" s="25"/>
      <c r="RKI207" s="25"/>
      <c r="RKJ207" s="25"/>
      <c r="RKK207" s="25"/>
      <c r="RKL207" s="25"/>
      <c r="RKM207" s="25"/>
      <c r="RKN207" s="25"/>
      <c r="RKO207" s="25"/>
      <c r="RKP207" s="25"/>
      <c r="RKQ207" s="25"/>
      <c r="RKR207" s="25"/>
      <c r="RKS207" s="25"/>
      <c r="RKT207" s="25"/>
      <c r="RKU207" s="25"/>
      <c r="RKV207" s="25"/>
      <c r="RKW207" s="25"/>
      <c r="RKX207" s="25"/>
      <c r="RKY207" s="25"/>
      <c r="RKZ207" s="25"/>
      <c r="RLA207" s="25"/>
      <c r="RLB207" s="25"/>
      <c r="RLC207" s="25"/>
      <c r="RLD207" s="25"/>
      <c r="RLE207" s="25"/>
      <c r="RLF207" s="25"/>
      <c r="RLG207" s="25"/>
      <c r="RLH207" s="25"/>
      <c r="RLI207" s="25"/>
      <c r="RLJ207" s="25"/>
      <c r="RLK207" s="25"/>
      <c r="RLL207" s="25"/>
      <c r="RLM207" s="25"/>
      <c r="RLN207" s="25"/>
      <c r="RLO207" s="25"/>
      <c r="RLP207" s="25"/>
      <c r="RLQ207" s="25"/>
      <c r="RLR207" s="25"/>
      <c r="RLS207" s="25"/>
      <c r="RLT207" s="25"/>
      <c r="RLU207" s="25"/>
      <c r="RLV207" s="25"/>
      <c r="RLW207" s="25"/>
      <c r="RLX207" s="25"/>
      <c r="RLY207" s="25"/>
      <c r="RLZ207" s="25"/>
      <c r="RMA207" s="25"/>
      <c r="RMB207" s="25"/>
      <c r="RMC207" s="25"/>
      <c r="RMD207" s="25"/>
      <c r="RME207" s="25"/>
      <c r="RMF207" s="25"/>
      <c r="RMG207" s="25"/>
      <c r="RMH207" s="25"/>
      <c r="RMI207" s="25"/>
      <c r="RMJ207" s="25"/>
      <c r="RMK207" s="25"/>
      <c r="RML207" s="25"/>
      <c r="RMM207" s="25"/>
      <c r="RMN207" s="25"/>
      <c r="RMO207" s="25"/>
      <c r="RMP207" s="25"/>
      <c r="RMQ207" s="25"/>
      <c r="RMR207" s="25"/>
      <c r="RMS207" s="25"/>
      <c r="RMT207" s="25"/>
      <c r="RMU207" s="25"/>
      <c r="RMV207" s="25"/>
      <c r="RMW207" s="25"/>
      <c r="RMX207" s="25"/>
      <c r="RMY207" s="25"/>
      <c r="RMZ207" s="25"/>
      <c r="RNA207" s="25"/>
      <c r="RNB207" s="25"/>
      <c r="RNC207" s="25"/>
      <c r="RND207" s="25"/>
      <c r="RNE207" s="25"/>
      <c r="RNF207" s="25"/>
      <c r="RNG207" s="25"/>
      <c r="RNH207" s="25"/>
      <c r="RNI207" s="25"/>
      <c r="RNJ207" s="25"/>
      <c r="RNK207" s="25"/>
      <c r="RNL207" s="25"/>
      <c r="RNM207" s="25"/>
      <c r="RNN207" s="25"/>
      <c r="RNO207" s="25"/>
      <c r="RNP207" s="25"/>
      <c r="RNQ207" s="25"/>
      <c r="RNR207" s="25"/>
      <c r="RNS207" s="25"/>
      <c r="RNT207" s="25"/>
      <c r="RNU207" s="25"/>
      <c r="RNV207" s="25"/>
      <c r="RNW207" s="25"/>
      <c r="RNX207" s="25"/>
      <c r="RNY207" s="25"/>
      <c r="RNZ207" s="25"/>
      <c r="ROA207" s="25"/>
      <c r="ROB207" s="25"/>
      <c r="ROC207" s="25"/>
      <c r="ROD207" s="25"/>
      <c r="ROE207" s="25"/>
      <c r="ROF207" s="25"/>
      <c r="ROG207" s="25"/>
      <c r="ROH207" s="25"/>
      <c r="ROI207" s="25"/>
      <c r="ROJ207" s="25"/>
      <c r="ROK207" s="25"/>
      <c r="ROL207" s="25"/>
      <c r="ROM207" s="25"/>
      <c r="RON207" s="25"/>
      <c r="ROO207" s="25"/>
      <c r="ROP207" s="25"/>
      <c r="ROQ207" s="25"/>
      <c r="ROR207" s="25"/>
      <c r="ROS207" s="25"/>
      <c r="ROT207" s="25"/>
      <c r="ROU207" s="25"/>
      <c r="ROV207" s="25"/>
      <c r="ROW207" s="25"/>
      <c r="ROX207" s="25"/>
      <c r="ROY207" s="25"/>
      <c r="ROZ207" s="25"/>
      <c r="RPA207" s="25"/>
      <c r="RPB207" s="25"/>
      <c r="RPC207" s="25"/>
      <c r="RPD207" s="25"/>
      <c r="RPE207" s="25"/>
      <c r="RPF207" s="25"/>
      <c r="RPG207" s="25"/>
      <c r="RPH207" s="25"/>
      <c r="RPI207" s="25"/>
      <c r="RPJ207" s="25"/>
      <c r="RPK207" s="25"/>
      <c r="RPL207" s="25"/>
      <c r="RPM207" s="25"/>
      <c r="RPN207" s="25"/>
      <c r="RPO207" s="25"/>
      <c r="RPP207" s="25"/>
      <c r="RPQ207" s="25"/>
      <c r="RPR207" s="25"/>
      <c r="RPS207" s="25"/>
      <c r="RPT207" s="25"/>
      <c r="RPU207" s="25"/>
      <c r="RPV207" s="25"/>
      <c r="RPW207" s="25"/>
      <c r="RPX207" s="25"/>
      <c r="RPY207" s="25"/>
      <c r="RPZ207" s="25"/>
      <c r="RQA207" s="25"/>
      <c r="RQB207" s="25"/>
      <c r="RQC207" s="25"/>
      <c r="RQD207" s="25"/>
      <c r="RQE207" s="25"/>
      <c r="RQF207" s="25"/>
      <c r="RQG207" s="25"/>
      <c r="RQH207" s="25"/>
      <c r="RQI207" s="25"/>
      <c r="RQJ207" s="25"/>
      <c r="RQK207" s="25"/>
      <c r="RQL207" s="25"/>
      <c r="RQM207" s="25"/>
      <c r="RQN207" s="25"/>
      <c r="RQO207" s="25"/>
      <c r="RQP207" s="25"/>
      <c r="RQQ207" s="25"/>
      <c r="RQR207" s="25"/>
      <c r="RQS207" s="25"/>
      <c r="RQT207" s="25"/>
      <c r="RQU207" s="25"/>
      <c r="RQV207" s="25"/>
      <c r="RQW207" s="25"/>
      <c r="RQX207" s="25"/>
      <c r="RQY207" s="25"/>
      <c r="RQZ207" s="25"/>
      <c r="RRA207" s="25"/>
      <c r="RRB207" s="25"/>
      <c r="RRC207" s="25"/>
      <c r="RRD207" s="25"/>
      <c r="RRE207" s="25"/>
      <c r="RRF207" s="25"/>
      <c r="RRG207" s="25"/>
      <c r="RRH207" s="25"/>
      <c r="RRI207" s="25"/>
      <c r="RRJ207" s="25"/>
      <c r="RRK207" s="25"/>
      <c r="RRL207" s="25"/>
      <c r="RRM207" s="25"/>
      <c r="RRN207" s="25"/>
      <c r="RRO207" s="25"/>
      <c r="RRP207" s="25"/>
      <c r="RRQ207" s="25"/>
      <c r="RRR207" s="25"/>
      <c r="RRS207" s="25"/>
      <c r="RRT207" s="25"/>
      <c r="RRU207" s="25"/>
      <c r="RRV207" s="25"/>
      <c r="RRW207" s="25"/>
      <c r="RRX207" s="25"/>
      <c r="RRY207" s="25"/>
      <c r="RRZ207" s="25"/>
      <c r="RSA207" s="25"/>
      <c r="RSB207" s="25"/>
      <c r="RSC207" s="25"/>
      <c r="RSD207" s="25"/>
      <c r="RSE207" s="25"/>
      <c r="RSF207" s="25"/>
      <c r="RSG207" s="25"/>
      <c r="RSH207" s="25"/>
      <c r="RSI207" s="25"/>
      <c r="RSJ207" s="25"/>
      <c r="RSK207" s="25"/>
      <c r="RSL207" s="25"/>
      <c r="RSM207" s="25"/>
      <c r="RSN207" s="25"/>
      <c r="RSO207" s="25"/>
      <c r="RSP207" s="25"/>
      <c r="RSQ207" s="25"/>
      <c r="RSR207" s="25"/>
      <c r="RSS207" s="25"/>
      <c r="RST207" s="25"/>
      <c r="RSU207" s="25"/>
      <c r="RSV207" s="25"/>
      <c r="RSW207" s="25"/>
      <c r="RSX207" s="25"/>
      <c r="RSY207" s="25"/>
      <c r="RSZ207" s="25"/>
      <c r="RTA207" s="25"/>
      <c r="RTB207" s="25"/>
      <c r="RTC207" s="25"/>
      <c r="RTD207" s="25"/>
      <c r="RTE207" s="25"/>
      <c r="RTF207" s="25"/>
      <c r="RTG207" s="25"/>
      <c r="RTH207" s="25"/>
      <c r="RTI207" s="25"/>
      <c r="RTJ207" s="25"/>
      <c r="RTK207" s="25"/>
      <c r="RTL207" s="25"/>
      <c r="RTM207" s="25"/>
      <c r="RTN207" s="25"/>
      <c r="RTO207" s="25"/>
      <c r="RTP207" s="25"/>
      <c r="RTQ207" s="25"/>
      <c r="RTR207" s="25"/>
      <c r="RTS207" s="25"/>
      <c r="RTT207" s="25"/>
      <c r="RTU207" s="25"/>
      <c r="RTV207" s="25"/>
      <c r="RTW207" s="25"/>
      <c r="RTX207" s="25"/>
      <c r="RTY207" s="25"/>
      <c r="RTZ207" s="25"/>
      <c r="RUA207" s="25"/>
      <c r="RUB207" s="25"/>
      <c r="RUC207" s="25"/>
      <c r="RUD207" s="25"/>
      <c r="RUE207" s="25"/>
      <c r="RUF207" s="25"/>
      <c r="RUG207" s="25"/>
      <c r="RUH207" s="25"/>
      <c r="RUI207" s="25"/>
      <c r="RUJ207" s="25"/>
      <c r="RUK207" s="25"/>
      <c r="RUL207" s="25"/>
      <c r="RUM207" s="25"/>
      <c r="RUN207" s="25"/>
      <c r="RUO207" s="25"/>
      <c r="RUP207" s="25"/>
      <c r="RUQ207" s="25"/>
      <c r="RUR207" s="25"/>
      <c r="RUS207" s="25"/>
      <c r="RUT207" s="25"/>
      <c r="RUU207" s="25"/>
      <c r="RUV207" s="25"/>
      <c r="RUW207" s="25"/>
      <c r="RUX207" s="25"/>
      <c r="RUY207" s="25"/>
      <c r="RUZ207" s="25"/>
      <c r="RVA207" s="25"/>
      <c r="RVB207" s="25"/>
      <c r="RVC207" s="25"/>
      <c r="RVD207" s="25"/>
      <c r="RVE207" s="25"/>
      <c r="RVF207" s="25"/>
      <c r="RVG207" s="25"/>
      <c r="RVH207" s="25"/>
      <c r="RVI207" s="25"/>
      <c r="RVJ207" s="25"/>
      <c r="RVK207" s="25"/>
      <c r="RVL207" s="25"/>
      <c r="RVM207" s="25"/>
      <c r="RVN207" s="25"/>
      <c r="RVO207" s="25"/>
      <c r="RVP207" s="25"/>
      <c r="RVQ207" s="25"/>
      <c r="RVR207" s="25"/>
      <c r="RVS207" s="25"/>
      <c r="RVT207" s="25"/>
      <c r="RVU207" s="25"/>
      <c r="RVV207" s="25"/>
      <c r="RVW207" s="25"/>
      <c r="RVX207" s="25"/>
      <c r="RVY207" s="25"/>
      <c r="RVZ207" s="25"/>
      <c r="RWA207" s="25"/>
      <c r="RWB207" s="25"/>
      <c r="RWC207" s="25"/>
      <c r="RWD207" s="25"/>
      <c r="RWE207" s="25"/>
      <c r="RWF207" s="25"/>
      <c r="RWG207" s="25"/>
      <c r="RWH207" s="25"/>
      <c r="RWI207" s="25"/>
      <c r="RWJ207" s="25"/>
      <c r="RWK207" s="25"/>
      <c r="RWL207" s="25"/>
      <c r="RWM207" s="25"/>
      <c r="RWN207" s="25"/>
      <c r="RWO207" s="25"/>
      <c r="RWP207" s="25"/>
      <c r="RWQ207" s="25"/>
      <c r="RWR207" s="25"/>
      <c r="RWS207" s="25"/>
      <c r="RWT207" s="25"/>
      <c r="RWU207" s="25"/>
      <c r="RWV207" s="25"/>
      <c r="RWW207" s="25"/>
      <c r="RWX207" s="25"/>
      <c r="RWY207" s="25"/>
      <c r="RWZ207" s="25"/>
      <c r="RXA207" s="25"/>
      <c r="RXB207" s="25"/>
      <c r="RXC207" s="25"/>
      <c r="RXD207" s="25"/>
      <c r="RXE207" s="25"/>
      <c r="RXF207" s="25"/>
      <c r="RXG207" s="25"/>
      <c r="RXH207" s="25"/>
      <c r="RXI207" s="25"/>
      <c r="RXJ207" s="25"/>
      <c r="RXK207" s="25"/>
      <c r="RXL207" s="25"/>
      <c r="RXM207" s="25"/>
      <c r="RXN207" s="25"/>
      <c r="RXO207" s="25"/>
      <c r="RXP207" s="25"/>
      <c r="RXQ207" s="25"/>
      <c r="RXR207" s="25"/>
      <c r="RXS207" s="25"/>
      <c r="RXT207" s="25"/>
      <c r="RXU207" s="25"/>
      <c r="RXV207" s="25"/>
      <c r="RXW207" s="25"/>
      <c r="RXX207" s="25"/>
      <c r="RXY207" s="25"/>
      <c r="RXZ207" s="25"/>
      <c r="RYA207" s="25"/>
      <c r="RYB207" s="25"/>
      <c r="RYC207" s="25"/>
      <c r="RYD207" s="25"/>
      <c r="RYE207" s="25"/>
      <c r="RYF207" s="25"/>
      <c r="RYG207" s="25"/>
      <c r="RYH207" s="25"/>
      <c r="RYI207" s="25"/>
      <c r="RYJ207" s="25"/>
      <c r="RYK207" s="25"/>
      <c r="RYL207" s="25"/>
      <c r="RYM207" s="25"/>
      <c r="RYN207" s="25"/>
      <c r="RYO207" s="25"/>
      <c r="RYP207" s="25"/>
      <c r="RYQ207" s="25"/>
      <c r="RYR207" s="25"/>
      <c r="RYS207" s="25"/>
      <c r="RYT207" s="25"/>
      <c r="RYU207" s="25"/>
      <c r="RYV207" s="25"/>
      <c r="RYW207" s="25"/>
      <c r="RYX207" s="25"/>
      <c r="RYY207" s="25"/>
      <c r="RYZ207" s="25"/>
      <c r="RZA207" s="25"/>
      <c r="RZB207" s="25"/>
      <c r="RZC207" s="25"/>
      <c r="RZD207" s="25"/>
      <c r="RZE207" s="25"/>
      <c r="RZF207" s="25"/>
      <c r="RZG207" s="25"/>
      <c r="RZH207" s="25"/>
      <c r="RZI207" s="25"/>
      <c r="RZJ207" s="25"/>
      <c r="RZK207" s="25"/>
      <c r="RZL207" s="25"/>
      <c r="RZM207" s="25"/>
      <c r="RZN207" s="25"/>
      <c r="RZO207" s="25"/>
      <c r="RZP207" s="25"/>
      <c r="RZQ207" s="25"/>
      <c r="RZR207" s="25"/>
      <c r="RZS207" s="25"/>
      <c r="RZT207" s="25"/>
      <c r="RZU207" s="25"/>
      <c r="RZV207" s="25"/>
      <c r="RZW207" s="25"/>
      <c r="RZX207" s="25"/>
      <c r="RZY207" s="25"/>
      <c r="RZZ207" s="25"/>
      <c r="SAA207" s="25"/>
      <c r="SAB207" s="25"/>
      <c r="SAC207" s="25"/>
      <c r="SAD207" s="25"/>
      <c r="SAE207" s="25"/>
      <c r="SAF207" s="25"/>
      <c r="SAG207" s="25"/>
      <c r="SAH207" s="25"/>
      <c r="SAI207" s="25"/>
      <c r="SAJ207" s="25"/>
      <c r="SAK207" s="25"/>
      <c r="SAL207" s="25"/>
      <c r="SAM207" s="25"/>
      <c r="SAN207" s="25"/>
      <c r="SAO207" s="25"/>
      <c r="SAP207" s="25"/>
      <c r="SAQ207" s="25"/>
      <c r="SAR207" s="25"/>
      <c r="SAS207" s="25"/>
      <c r="SAT207" s="25"/>
      <c r="SAU207" s="25"/>
      <c r="SAV207" s="25"/>
      <c r="SAW207" s="25"/>
      <c r="SAX207" s="25"/>
      <c r="SAY207" s="25"/>
      <c r="SAZ207" s="25"/>
      <c r="SBA207" s="25"/>
      <c r="SBB207" s="25"/>
      <c r="SBC207" s="25"/>
      <c r="SBD207" s="25"/>
      <c r="SBE207" s="25"/>
      <c r="SBF207" s="25"/>
      <c r="SBG207" s="25"/>
      <c r="SBH207" s="25"/>
      <c r="SBI207" s="25"/>
      <c r="SBJ207" s="25"/>
      <c r="SBK207" s="25"/>
      <c r="SBL207" s="25"/>
      <c r="SBM207" s="25"/>
      <c r="SBN207" s="25"/>
      <c r="SBO207" s="25"/>
      <c r="SBP207" s="25"/>
      <c r="SBQ207" s="25"/>
      <c r="SBR207" s="25"/>
      <c r="SBS207" s="25"/>
      <c r="SBT207" s="25"/>
      <c r="SBU207" s="25"/>
      <c r="SBV207" s="25"/>
      <c r="SBW207" s="25"/>
      <c r="SBX207" s="25"/>
      <c r="SBY207" s="25"/>
      <c r="SBZ207" s="25"/>
      <c r="SCA207" s="25"/>
      <c r="SCB207" s="25"/>
      <c r="SCC207" s="25"/>
      <c r="SCD207" s="25"/>
      <c r="SCE207" s="25"/>
      <c r="SCF207" s="25"/>
      <c r="SCG207" s="25"/>
      <c r="SCH207" s="25"/>
      <c r="SCI207" s="25"/>
      <c r="SCJ207" s="25"/>
      <c r="SCK207" s="25"/>
      <c r="SCL207" s="25"/>
      <c r="SCM207" s="25"/>
      <c r="SCN207" s="25"/>
      <c r="SCO207" s="25"/>
      <c r="SCP207" s="25"/>
      <c r="SCQ207" s="25"/>
      <c r="SCR207" s="25"/>
      <c r="SCS207" s="25"/>
      <c r="SCT207" s="25"/>
      <c r="SCU207" s="25"/>
      <c r="SCV207" s="25"/>
      <c r="SCW207" s="25"/>
      <c r="SCX207" s="25"/>
      <c r="SCY207" s="25"/>
      <c r="SCZ207" s="25"/>
      <c r="SDA207" s="25"/>
      <c r="SDB207" s="25"/>
      <c r="SDC207" s="25"/>
      <c r="SDD207" s="25"/>
      <c r="SDE207" s="25"/>
      <c r="SDF207" s="25"/>
      <c r="SDG207" s="25"/>
      <c r="SDH207" s="25"/>
      <c r="SDI207" s="25"/>
      <c r="SDJ207" s="25"/>
      <c r="SDK207" s="25"/>
      <c r="SDL207" s="25"/>
      <c r="SDM207" s="25"/>
      <c r="SDN207" s="25"/>
      <c r="SDO207" s="25"/>
      <c r="SDP207" s="25"/>
      <c r="SDQ207" s="25"/>
      <c r="SDR207" s="25"/>
      <c r="SDS207" s="25"/>
      <c r="SDT207" s="25"/>
      <c r="SDU207" s="25"/>
      <c r="SDV207" s="25"/>
      <c r="SDW207" s="25"/>
      <c r="SDX207" s="25"/>
      <c r="SDY207" s="25"/>
      <c r="SDZ207" s="25"/>
      <c r="SEA207" s="25"/>
      <c r="SEB207" s="25"/>
      <c r="SEC207" s="25"/>
      <c r="SED207" s="25"/>
      <c r="SEE207" s="25"/>
      <c r="SEF207" s="25"/>
      <c r="SEG207" s="25"/>
      <c r="SEH207" s="25"/>
      <c r="SEI207" s="25"/>
      <c r="SEJ207" s="25"/>
      <c r="SEK207" s="25"/>
      <c r="SEL207" s="25"/>
      <c r="SEM207" s="25"/>
      <c r="SEN207" s="25"/>
      <c r="SEO207" s="25"/>
      <c r="SEP207" s="25"/>
      <c r="SEQ207" s="25"/>
      <c r="SER207" s="25"/>
      <c r="SES207" s="25"/>
      <c r="SET207" s="25"/>
      <c r="SEU207" s="25"/>
      <c r="SEV207" s="25"/>
      <c r="SEW207" s="25"/>
      <c r="SEX207" s="25"/>
      <c r="SEY207" s="25"/>
      <c r="SEZ207" s="25"/>
      <c r="SFA207" s="25"/>
      <c r="SFB207" s="25"/>
      <c r="SFC207" s="25"/>
      <c r="SFD207" s="25"/>
      <c r="SFE207" s="25"/>
      <c r="SFF207" s="25"/>
      <c r="SFG207" s="25"/>
      <c r="SFH207" s="25"/>
      <c r="SFI207" s="25"/>
      <c r="SFJ207" s="25"/>
      <c r="SFK207" s="25"/>
      <c r="SFL207" s="25"/>
      <c r="SFM207" s="25"/>
      <c r="SFN207" s="25"/>
      <c r="SFO207" s="25"/>
      <c r="SFP207" s="25"/>
      <c r="SFQ207" s="25"/>
      <c r="SFR207" s="25"/>
      <c r="SFS207" s="25"/>
      <c r="SFT207" s="25"/>
      <c r="SFU207" s="25"/>
      <c r="SFV207" s="25"/>
      <c r="SFW207" s="25"/>
      <c r="SFX207" s="25"/>
      <c r="SFY207" s="25"/>
      <c r="SFZ207" s="25"/>
      <c r="SGA207" s="25"/>
      <c r="SGB207" s="25"/>
      <c r="SGC207" s="25"/>
      <c r="SGD207" s="25"/>
      <c r="SGE207" s="25"/>
      <c r="SGF207" s="25"/>
      <c r="SGG207" s="25"/>
      <c r="SGH207" s="25"/>
      <c r="SGI207" s="25"/>
      <c r="SGJ207" s="25"/>
      <c r="SGK207" s="25"/>
      <c r="SGL207" s="25"/>
      <c r="SGM207" s="25"/>
      <c r="SGN207" s="25"/>
      <c r="SGO207" s="25"/>
      <c r="SGP207" s="25"/>
      <c r="SGQ207" s="25"/>
      <c r="SGR207" s="25"/>
      <c r="SGS207" s="25"/>
      <c r="SGT207" s="25"/>
      <c r="SGU207" s="25"/>
      <c r="SGV207" s="25"/>
      <c r="SGW207" s="25"/>
      <c r="SGX207" s="25"/>
      <c r="SGY207" s="25"/>
      <c r="SGZ207" s="25"/>
      <c r="SHA207" s="25"/>
      <c r="SHB207" s="25"/>
      <c r="SHC207" s="25"/>
      <c r="SHD207" s="25"/>
      <c r="SHE207" s="25"/>
      <c r="SHF207" s="25"/>
      <c r="SHG207" s="25"/>
      <c r="SHH207" s="25"/>
      <c r="SHI207" s="25"/>
      <c r="SHJ207" s="25"/>
      <c r="SHK207" s="25"/>
      <c r="SHL207" s="25"/>
      <c r="SHM207" s="25"/>
      <c r="SHN207" s="25"/>
      <c r="SHO207" s="25"/>
      <c r="SHP207" s="25"/>
      <c r="SHQ207" s="25"/>
      <c r="SHR207" s="25"/>
      <c r="SHS207" s="25"/>
      <c r="SHT207" s="25"/>
      <c r="SHU207" s="25"/>
      <c r="SHV207" s="25"/>
      <c r="SHW207" s="25"/>
      <c r="SHX207" s="25"/>
      <c r="SHY207" s="25"/>
      <c r="SHZ207" s="25"/>
      <c r="SIA207" s="25"/>
      <c r="SIB207" s="25"/>
      <c r="SIC207" s="25"/>
      <c r="SID207" s="25"/>
      <c r="SIE207" s="25"/>
      <c r="SIF207" s="25"/>
      <c r="SIG207" s="25"/>
      <c r="SIH207" s="25"/>
      <c r="SII207" s="25"/>
      <c r="SIJ207" s="25"/>
      <c r="SIK207" s="25"/>
      <c r="SIL207" s="25"/>
      <c r="SIM207" s="25"/>
      <c r="SIN207" s="25"/>
      <c r="SIO207" s="25"/>
      <c r="SIP207" s="25"/>
      <c r="SIQ207" s="25"/>
      <c r="SIR207" s="25"/>
      <c r="SIS207" s="25"/>
      <c r="SIT207" s="25"/>
      <c r="SIU207" s="25"/>
      <c r="SIV207" s="25"/>
      <c r="SIW207" s="25"/>
      <c r="SIX207" s="25"/>
      <c r="SIY207" s="25"/>
      <c r="SIZ207" s="25"/>
      <c r="SJA207" s="25"/>
      <c r="SJB207" s="25"/>
      <c r="SJC207" s="25"/>
      <c r="SJD207" s="25"/>
      <c r="SJE207" s="25"/>
      <c r="SJF207" s="25"/>
      <c r="SJG207" s="25"/>
      <c r="SJH207" s="25"/>
      <c r="SJI207" s="25"/>
      <c r="SJJ207" s="25"/>
      <c r="SJK207" s="25"/>
      <c r="SJL207" s="25"/>
      <c r="SJM207" s="25"/>
      <c r="SJN207" s="25"/>
      <c r="SJO207" s="25"/>
      <c r="SJP207" s="25"/>
      <c r="SJQ207" s="25"/>
      <c r="SJR207" s="25"/>
      <c r="SJS207" s="25"/>
      <c r="SJT207" s="25"/>
      <c r="SJU207" s="25"/>
      <c r="SJV207" s="25"/>
      <c r="SJW207" s="25"/>
      <c r="SJX207" s="25"/>
      <c r="SJY207" s="25"/>
      <c r="SJZ207" s="25"/>
      <c r="SKA207" s="25"/>
      <c r="SKB207" s="25"/>
      <c r="SKC207" s="25"/>
      <c r="SKD207" s="25"/>
      <c r="SKE207" s="25"/>
      <c r="SKF207" s="25"/>
      <c r="SKG207" s="25"/>
      <c r="SKH207" s="25"/>
      <c r="SKI207" s="25"/>
      <c r="SKJ207" s="25"/>
      <c r="SKK207" s="25"/>
      <c r="SKL207" s="25"/>
      <c r="SKM207" s="25"/>
      <c r="SKN207" s="25"/>
      <c r="SKO207" s="25"/>
      <c r="SKP207" s="25"/>
      <c r="SKQ207" s="25"/>
      <c r="SKR207" s="25"/>
      <c r="SKS207" s="25"/>
      <c r="SKT207" s="25"/>
      <c r="SKU207" s="25"/>
      <c r="SKV207" s="25"/>
      <c r="SKW207" s="25"/>
      <c r="SKX207" s="25"/>
      <c r="SKY207" s="25"/>
      <c r="SKZ207" s="25"/>
      <c r="SLA207" s="25"/>
      <c r="SLB207" s="25"/>
      <c r="SLC207" s="25"/>
      <c r="SLD207" s="25"/>
      <c r="SLE207" s="25"/>
      <c r="SLF207" s="25"/>
      <c r="SLG207" s="25"/>
      <c r="SLH207" s="25"/>
      <c r="SLI207" s="25"/>
      <c r="SLJ207" s="25"/>
      <c r="SLK207" s="25"/>
      <c r="SLL207" s="25"/>
      <c r="SLM207" s="25"/>
      <c r="SLN207" s="25"/>
      <c r="SLO207" s="25"/>
      <c r="SLP207" s="25"/>
      <c r="SLQ207" s="25"/>
      <c r="SLR207" s="25"/>
      <c r="SLS207" s="25"/>
      <c r="SLT207" s="25"/>
      <c r="SLU207" s="25"/>
      <c r="SLV207" s="25"/>
      <c r="SLW207" s="25"/>
      <c r="SLX207" s="25"/>
      <c r="SLY207" s="25"/>
      <c r="SLZ207" s="25"/>
      <c r="SMA207" s="25"/>
      <c r="SMB207" s="25"/>
      <c r="SMC207" s="25"/>
      <c r="SMD207" s="25"/>
      <c r="SME207" s="25"/>
      <c r="SMF207" s="25"/>
      <c r="SMG207" s="25"/>
      <c r="SMH207" s="25"/>
      <c r="SMI207" s="25"/>
      <c r="SMJ207" s="25"/>
      <c r="SMK207" s="25"/>
      <c r="SML207" s="25"/>
      <c r="SMM207" s="25"/>
      <c r="SMN207" s="25"/>
      <c r="SMO207" s="25"/>
      <c r="SMP207" s="25"/>
      <c r="SMQ207" s="25"/>
      <c r="SMR207" s="25"/>
      <c r="SMS207" s="25"/>
      <c r="SMT207" s="25"/>
      <c r="SMU207" s="25"/>
      <c r="SMV207" s="25"/>
      <c r="SMW207" s="25"/>
      <c r="SMX207" s="25"/>
      <c r="SMY207" s="25"/>
      <c r="SMZ207" s="25"/>
      <c r="SNA207" s="25"/>
      <c r="SNB207" s="25"/>
      <c r="SNC207" s="25"/>
      <c r="SND207" s="25"/>
      <c r="SNE207" s="25"/>
      <c r="SNF207" s="25"/>
      <c r="SNG207" s="25"/>
      <c r="SNH207" s="25"/>
      <c r="SNI207" s="25"/>
      <c r="SNJ207" s="25"/>
      <c r="SNK207" s="25"/>
      <c r="SNL207" s="25"/>
      <c r="SNM207" s="25"/>
      <c r="SNN207" s="25"/>
      <c r="SNO207" s="25"/>
      <c r="SNP207" s="25"/>
      <c r="SNQ207" s="25"/>
      <c r="SNR207" s="25"/>
      <c r="SNS207" s="25"/>
      <c r="SNT207" s="25"/>
      <c r="SNU207" s="25"/>
      <c r="SNV207" s="25"/>
      <c r="SNW207" s="25"/>
      <c r="SNX207" s="25"/>
      <c r="SNY207" s="25"/>
      <c r="SNZ207" s="25"/>
      <c r="SOA207" s="25"/>
      <c r="SOB207" s="25"/>
      <c r="SOC207" s="25"/>
      <c r="SOD207" s="25"/>
      <c r="SOE207" s="25"/>
      <c r="SOF207" s="25"/>
      <c r="SOG207" s="25"/>
      <c r="SOH207" s="25"/>
      <c r="SOI207" s="25"/>
      <c r="SOJ207" s="25"/>
      <c r="SOK207" s="25"/>
      <c r="SOL207" s="25"/>
      <c r="SOM207" s="25"/>
      <c r="SON207" s="25"/>
      <c r="SOO207" s="25"/>
      <c r="SOP207" s="25"/>
      <c r="SOQ207" s="25"/>
      <c r="SOR207" s="25"/>
      <c r="SOS207" s="25"/>
      <c r="SOT207" s="25"/>
      <c r="SOU207" s="25"/>
      <c r="SOV207" s="25"/>
      <c r="SOW207" s="25"/>
      <c r="SOX207" s="25"/>
      <c r="SOY207" s="25"/>
      <c r="SOZ207" s="25"/>
      <c r="SPA207" s="25"/>
      <c r="SPB207" s="25"/>
      <c r="SPC207" s="25"/>
      <c r="SPD207" s="25"/>
      <c r="SPE207" s="25"/>
      <c r="SPF207" s="25"/>
      <c r="SPG207" s="25"/>
      <c r="SPH207" s="25"/>
      <c r="SPI207" s="25"/>
      <c r="SPJ207" s="25"/>
      <c r="SPK207" s="25"/>
      <c r="SPL207" s="25"/>
      <c r="SPM207" s="25"/>
      <c r="SPN207" s="25"/>
      <c r="SPO207" s="25"/>
      <c r="SPP207" s="25"/>
      <c r="SPQ207" s="25"/>
      <c r="SPR207" s="25"/>
      <c r="SPS207" s="25"/>
      <c r="SPT207" s="25"/>
      <c r="SPU207" s="25"/>
      <c r="SPV207" s="25"/>
      <c r="SPW207" s="25"/>
      <c r="SPX207" s="25"/>
      <c r="SPY207" s="25"/>
      <c r="SPZ207" s="25"/>
      <c r="SQA207" s="25"/>
      <c r="SQB207" s="25"/>
      <c r="SQC207" s="25"/>
      <c r="SQD207" s="25"/>
      <c r="SQE207" s="25"/>
      <c r="SQF207" s="25"/>
      <c r="SQG207" s="25"/>
      <c r="SQH207" s="25"/>
      <c r="SQI207" s="25"/>
      <c r="SQJ207" s="25"/>
      <c r="SQK207" s="25"/>
      <c r="SQL207" s="25"/>
      <c r="SQM207" s="25"/>
      <c r="SQN207" s="25"/>
      <c r="SQO207" s="25"/>
      <c r="SQP207" s="25"/>
      <c r="SQQ207" s="25"/>
      <c r="SQR207" s="25"/>
      <c r="SQS207" s="25"/>
      <c r="SQT207" s="25"/>
      <c r="SQU207" s="25"/>
      <c r="SQV207" s="25"/>
      <c r="SQW207" s="25"/>
      <c r="SQX207" s="25"/>
      <c r="SQY207" s="25"/>
      <c r="SQZ207" s="25"/>
      <c r="SRA207" s="25"/>
      <c r="SRB207" s="25"/>
      <c r="SRC207" s="25"/>
      <c r="SRD207" s="25"/>
      <c r="SRE207" s="25"/>
      <c r="SRF207" s="25"/>
      <c r="SRG207" s="25"/>
      <c r="SRH207" s="25"/>
      <c r="SRI207" s="25"/>
      <c r="SRJ207" s="25"/>
      <c r="SRK207" s="25"/>
      <c r="SRL207" s="25"/>
      <c r="SRM207" s="25"/>
      <c r="SRN207" s="25"/>
      <c r="SRO207" s="25"/>
      <c r="SRP207" s="25"/>
      <c r="SRQ207" s="25"/>
      <c r="SRR207" s="25"/>
      <c r="SRS207" s="25"/>
      <c r="SRT207" s="25"/>
      <c r="SRU207" s="25"/>
      <c r="SRV207" s="25"/>
      <c r="SRW207" s="25"/>
      <c r="SRX207" s="25"/>
      <c r="SRY207" s="25"/>
      <c r="SRZ207" s="25"/>
      <c r="SSA207" s="25"/>
      <c r="SSB207" s="25"/>
      <c r="SSC207" s="25"/>
      <c r="SSD207" s="25"/>
      <c r="SSE207" s="25"/>
      <c r="SSF207" s="25"/>
      <c r="SSG207" s="25"/>
      <c r="SSH207" s="25"/>
      <c r="SSI207" s="25"/>
      <c r="SSJ207" s="25"/>
      <c r="SSK207" s="25"/>
      <c r="SSL207" s="25"/>
      <c r="SSM207" s="25"/>
      <c r="SSN207" s="25"/>
      <c r="SSO207" s="25"/>
      <c r="SSP207" s="25"/>
      <c r="SSQ207" s="25"/>
      <c r="SSR207" s="25"/>
      <c r="SSS207" s="25"/>
      <c r="SST207" s="25"/>
      <c r="SSU207" s="25"/>
      <c r="SSV207" s="25"/>
      <c r="SSW207" s="25"/>
      <c r="SSX207" s="25"/>
      <c r="SSY207" s="25"/>
      <c r="SSZ207" s="25"/>
      <c r="STA207" s="25"/>
      <c r="STB207" s="25"/>
      <c r="STC207" s="25"/>
      <c r="STD207" s="25"/>
      <c r="STE207" s="25"/>
      <c r="STF207" s="25"/>
      <c r="STG207" s="25"/>
      <c r="STH207" s="25"/>
      <c r="STI207" s="25"/>
      <c r="STJ207" s="25"/>
      <c r="STK207" s="25"/>
      <c r="STL207" s="25"/>
      <c r="STM207" s="25"/>
      <c r="STN207" s="25"/>
      <c r="STO207" s="25"/>
      <c r="STP207" s="25"/>
      <c r="STQ207" s="25"/>
      <c r="STR207" s="25"/>
      <c r="STS207" s="25"/>
      <c r="STT207" s="25"/>
      <c r="STU207" s="25"/>
      <c r="STV207" s="25"/>
      <c r="STW207" s="25"/>
      <c r="STX207" s="25"/>
      <c r="STY207" s="25"/>
      <c r="STZ207" s="25"/>
      <c r="SUA207" s="25"/>
      <c r="SUB207" s="25"/>
      <c r="SUC207" s="25"/>
      <c r="SUD207" s="25"/>
      <c r="SUE207" s="25"/>
      <c r="SUF207" s="25"/>
      <c r="SUG207" s="25"/>
      <c r="SUH207" s="25"/>
      <c r="SUI207" s="25"/>
      <c r="SUJ207" s="25"/>
      <c r="SUK207" s="25"/>
      <c r="SUL207" s="25"/>
      <c r="SUM207" s="25"/>
      <c r="SUN207" s="25"/>
      <c r="SUO207" s="25"/>
      <c r="SUP207" s="25"/>
      <c r="SUQ207" s="25"/>
      <c r="SUR207" s="25"/>
      <c r="SUS207" s="25"/>
      <c r="SUT207" s="25"/>
      <c r="SUU207" s="25"/>
      <c r="SUV207" s="25"/>
      <c r="SUW207" s="25"/>
      <c r="SUX207" s="25"/>
      <c r="SUY207" s="25"/>
      <c r="SUZ207" s="25"/>
      <c r="SVA207" s="25"/>
      <c r="SVB207" s="25"/>
      <c r="SVC207" s="25"/>
      <c r="SVD207" s="25"/>
      <c r="SVE207" s="25"/>
      <c r="SVF207" s="25"/>
      <c r="SVG207" s="25"/>
      <c r="SVH207" s="25"/>
      <c r="SVI207" s="25"/>
      <c r="SVJ207" s="25"/>
      <c r="SVK207" s="25"/>
      <c r="SVL207" s="25"/>
      <c r="SVM207" s="25"/>
      <c r="SVN207" s="25"/>
      <c r="SVO207" s="25"/>
      <c r="SVP207" s="25"/>
      <c r="SVQ207" s="25"/>
      <c r="SVR207" s="25"/>
      <c r="SVS207" s="25"/>
      <c r="SVT207" s="25"/>
      <c r="SVU207" s="25"/>
      <c r="SVV207" s="25"/>
      <c r="SVW207" s="25"/>
      <c r="SVX207" s="25"/>
      <c r="SVY207" s="25"/>
      <c r="SVZ207" s="25"/>
      <c r="SWA207" s="25"/>
      <c r="SWB207" s="25"/>
      <c r="SWC207" s="25"/>
      <c r="SWD207" s="25"/>
      <c r="SWE207" s="25"/>
      <c r="SWF207" s="25"/>
      <c r="SWG207" s="25"/>
      <c r="SWH207" s="25"/>
      <c r="SWI207" s="25"/>
      <c r="SWJ207" s="25"/>
      <c r="SWK207" s="25"/>
      <c r="SWL207" s="25"/>
      <c r="SWM207" s="25"/>
      <c r="SWN207" s="25"/>
      <c r="SWO207" s="25"/>
      <c r="SWP207" s="25"/>
      <c r="SWQ207" s="25"/>
      <c r="SWR207" s="25"/>
      <c r="SWS207" s="25"/>
      <c r="SWT207" s="25"/>
      <c r="SWU207" s="25"/>
      <c r="SWV207" s="25"/>
      <c r="SWW207" s="25"/>
      <c r="SWX207" s="25"/>
      <c r="SWY207" s="25"/>
      <c r="SWZ207" s="25"/>
      <c r="SXA207" s="25"/>
      <c r="SXB207" s="25"/>
      <c r="SXC207" s="25"/>
      <c r="SXD207" s="25"/>
      <c r="SXE207" s="25"/>
      <c r="SXF207" s="25"/>
      <c r="SXG207" s="25"/>
      <c r="SXH207" s="25"/>
      <c r="SXI207" s="25"/>
      <c r="SXJ207" s="25"/>
      <c r="SXK207" s="25"/>
      <c r="SXL207" s="25"/>
      <c r="SXM207" s="25"/>
      <c r="SXN207" s="25"/>
      <c r="SXO207" s="25"/>
      <c r="SXP207" s="25"/>
      <c r="SXQ207" s="25"/>
      <c r="SXR207" s="25"/>
      <c r="SXS207" s="25"/>
      <c r="SXT207" s="25"/>
      <c r="SXU207" s="25"/>
      <c r="SXV207" s="25"/>
      <c r="SXW207" s="25"/>
      <c r="SXX207" s="25"/>
      <c r="SXY207" s="25"/>
      <c r="SXZ207" s="25"/>
      <c r="SYA207" s="25"/>
      <c r="SYB207" s="25"/>
      <c r="SYC207" s="25"/>
      <c r="SYD207" s="25"/>
      <c r="SYE207" s="25"/>
      <c r="SYF207" s="25"/>
      <c r="SYG207" s="25"/>
      <c r="SYH207" s="25"/>
      <c r="SYI207" s="25"/>
      <c r="SYJ207" s="25"/>
      <c r="SYK207" s="25"/>
      <c r="SYL207" s="25"/>
      <c r="SYM207" s="25"/>
      <c r="SYN207" s="25"/>
      <c r="SYO207" s="25"/>
      <c r="SYP207" s="25"/>
      <c r="SYQ207" s="25"/>
      <c r="SYR207" s="25"/>
      <c r="SYS207" s="25"/>
      <c r="SYT207" s="25"/>
      <c r="SYU207" s="25"/>
      <c r="SYV207" s="25"/>
      <c r="SYW207" s="25"/>
      <c r="SYX207" s="25"/>
      <c r="SYY207" s="25"/>
      <c r="SYZ207" s="25"/>
      <c r="SZA207" s="25"/>
      <c r="SZB207" s="25"/>
      <c r="SZC207" s="25"/>
      <c r="SZD207" s="25"/>
      <c r="SZE207" s="25"/>
      <c r="SZF207" s="25"/>
      <c r="SZG207" s="25"/>
      <c r="SZH207" s="25"/>
      <c r="SZI207" s="25"/>
      <c r="SZJ207" s="25"/>
      <c r="SZK207" s="25"/>
      <c r="SZL207" s="25"/>
      <c r="SZM207" s="25"/>
      <c r="SZN207" s="25"/>
      <c r="SZO207" s="25"/>
      <c r="SZP207" s="25"/>
      <c r="SZQ207" s="25"/>
      <c r="SZR207" s="25"/>
      <c r="SZS207" s="25"/>
      <c r="SZT207" s="25"/>
      <c r="SZU207" s="25"/>
      <c r="SZV207" s="25"/>
      <c r="SZW207" s="25"/>
      <c r="SZX207" s="25"/>
      <c r="SZY207" s="25"/>
      <c r="SZZ207" s="25"/>
      <c r="TAA207" s="25"/>
      <c r="TAB207" s="25"/>
      <c r="TAC207" s="25"/>
      <c r="TAD207" s="25"/>
      <c r="TAE207" s="25"/>
      <c r="TAF207" s="25"/>
      <c r="TAG207" s="25"/>
      <c r="TAH207" s="25"/>
      <c r="TAI207" s="25"/>
      <c r="TAJ207" s="25"/>
      <c r="TAK207" s="25"/>
      <c r="TAL207" s="25"/>
      <c r="TAM207" s="25"/>
      <c r="TAN207" s="25"/>
      <c r="TAO207" s="25"/>
      <c r="TAP207" s="25"/>
      <c r="TAQ207" s="25"/>
      <c r="TAR207" s="25"/>
      <c r="TAS207" s="25"/>
      <c r="TAT207" s="25"/>
      <c r="TAU207" s="25"/>
      <c r="TAV207" s="25"/>
      <c r="TAW207" s="25"/>
      <c r="TAX207" s="25"/>
      <c r="TAY207" s="25"/>
      <c r="TAZ207" s="25"/>
      <c r="TBA207" s="25"/>
      <c r="TBB207" s="25"/>
      <c r="TBC207" s="25"/>
      <c r="TBD207" s="25"/>
      <c r="TBE207" s="25"/>
      <c r="TBF207" s="25"/>
      <c r="TBG207" s="25"/>
      <c r="TBH207" s="25"/>
      <c r="TBI207" s="25"/>
      <c r="TBJ207" s="25"/>
      <c r="TBK207" s="25"/>
      <c r="TBL207" s="25"/>
      <c r="TBM207" s="25"/>
      <c r="TBN207" s="25"/>
      <c r="TBO207" s="25"/>
      <c r="TBP207" s="25"/>
      <c r="TBQ207" s="25"/>
      <c r="TBR207" s="25"/>
      <c r="TBS207" s="25"/>
      <c r="TBT207" s="25"/>
      <c r="TBU207" s="25"/>
      <c r="TBV207" s="25"/>
      <c r="TBW207" s="25"/>
      <c r="TBX207" s="25"/>
      <c r="TBY207" s="25"/>
      <c r="TBZ207" s="25"/>
      <c r="TCA207" s="25"/>
      <c r="TCB207" s="25"/>
      <c r="TCC207" s="25"/>
      <c r="TCD207" s="25"/>
      <c r="TCE207" s="25"/>
      <c r="TCF207" s="25"/>
      <c r="TCG207" s="25"/>
      <c r="TCH207" s="25"/>
      <c r="TCI207" s="25"/>
      <c r="TCJ207" s="25"/>
      <c r="TCK207" s="25"/>
      <c r="TCL207" s="25"/>
      <c r="TCM207" s="25"/>
      <c r="TCN207" s="25"/>
      <c r="TCO207" s="25"/>
      <c r="TCP207" s="25"/>
      <c r="TCQ207" s="25"/>
      <c r="TCR207" s="25"/>
      <c r="TCS207" s="25"/>
      <c r="TCT207" s="25"/>
      <c r="TCU207" s="25"/>
      <c r="TCV207" s="25"/>
      <c r="TCW207" s="25"/>
      <c r="TCX207" s="25"/>
      <c r="TCY207" s="25"/>
      <c r="TCZ207" s="25"/>
      <c r="TDA207" s="25"/>
      <c r="TDB207" s="25"/>
      <c r="TDC207" s="25"/>
      <c r="TDD207" s="25"/>
      <c r="TDE207" s="25"/>
      <c r="TDF207" s="25"/>
      <c r="TDG207" s="25"/>
      <c r="TDH207" s="25"/>
      <c r="TDI207" s="25"/>
      <c r="TDJ207" s="25"/>
      <c r="TDK207" s="25"/>
      <c r="TDL207" s="25"/>
      <c r="TDM207" s="25"/>
      <c r="TDN207" s="25"/>
      <c r="TDO207" s="25"/>
      <c r="TDP207" s="25"/>
      <c r="TDQ207" s="25"/>
      <c r="TDR207" s="25"/>
      <c r="TDS207" s="25"/>
      <c r="TDT207" s="25"/>
      <c r="TDU207" s="25"/>
      <c r="TDV207" s="25"/>
      <c r="TDW207" s="25"/>
      <c r="TDX207" s="25"/>
      <c r="TDY207" s="25"/>
      <c r="TDZ207" s="25"/>
      <c r="TEA207" s="25"/>
      <c r="TEB207" s="25"/>
      <c r="TEC207" s="25"/>
      <c r="TED207" s="25"/>
      <c r="TEE207" s="25"/>
      <c r="TEF207" s="25"/>
      <c r="TEG207" s="25"/>
      <c r="TEH207" s="25"/>
      <c r="TEI207" s="25"/>
      <c r="TEJ207" s="25"/>
      <c r="TEK207" s="25"/>
      <c r="TEL207" s="25"/>
      <c r="TEM207" s="25"/>
      <c r="TEN207" s="25"/>
      <c r="TEO207" s="25"/>
      <c r="TEP207" s="25"/>
      <c r="TEQ207" s="25"/>
      <c r="TER207" s="25"/>
      <c r="TES207" s="25"/>
      <c r="TET207" s="25"/>
      <c r="TEU207" s="25"/>
      <c r="TEV207" s="25"/>
      <c r="TEW207" s="25"/>
      <c r="TEX207" s="25"/>
      <c r="TEY207" s="25"/>
      <c r="TEZ207" s="25"/>
      <c r="TFA207" s="25"/>
      <c r="TFB207" s="25"/>
      <c r="TFC207" s="25"/>
      <c r="TFD207" s="25"/>
      <c r="TFE207" s="25"/>
      <c r="TFF207" s="25"/>
      <c r="TFG207" s="25"/>
      <c r="TFH207" s="25"/>
      <c r="TFI207" s="25"/>
      <c r="TFJ207" s="25"/>
      <c r="TFK207" s="25"/>
      <c r="TFL207" s="25"/>
      <c r="TFM207" s="25"/>
      <c r="TFN207" s="25"/>
      <c r="TFO207" s="25"/>
      <c r="TFP207" s="25"/>
      <c r="TFQ207" s="25"/>
      <c r="TFR207" s="25"/>
      <c r="TFS207" s="25"/>
      <c r="TFT207" s="25"/>
      <c r="TFU207" s="25"/>
      <c r="TFV207" s="25"/>
      <c r="TFW207" s="25"/>
      <c r="TFX207" s="25"/>
      <c r="TFY207" s="25"/>
      <c r="TFZ207" s="25"/>
      <c r="TGA207" s="25"/>
      <c r="TGB207" s="25"/>
      <c r="TGC207" s="25"/>
      <c r="TGD207" s="25"/>
      <c r="TGE207" s="25"/>
      <c r="TGF207" s="25"/>
      <c r="TGG207" s="25"/>
      <c r="TGH207" s="25"/>
      <c r="TGI207" s="25"/>
      <c r="TGJ207" s="25"/>
      <c r="TGK207" s="25"/>
      <c r="TGL207" s="25"/>
      <c r="TGM207" s="25"/>
      <c r="TGN207" s="25"/>
      <c r="TGO207" s="25"/>
      <c r="TGP207" s="25"/>
      <c r="TGQ207" s="25"/>
      <c r="TGR207" s="25"/>
      <c r="TGS207" s="25"/>
      <c r="TGT207" s="25"/>
      <c r="TGU207" s="25"/>
      <c r="TGV207" s="25"/>
      <c r="TGW207" s="25"/>
      <c r="TGX207" s="25"/>
      <c r="TGY207" s="25"/>
      <c r="TGZ207" s="25"/>
      <c r="THA207" s="25"/>
      <c r="THB207" s="25"/>
      <c r="THC207" s="25"/>
      <c r="THD207" s="25"/>
      <c r="THE207" s="25"/>
      <c r="THF207" s="25"/>
      <c r="THG207" s="25"/>
      <c r="THH207" s="25"/>
      <c r="THI207" s="25"/>
      <c r="THJ207" s="25"/>
      <c r="THK207" s="25"/>
      <c r="THL207" s="25"/>
      <c r="THM207" s="25"/>
      <c r="THN207" s="25"/>
      <c r="THO207" s="25"/>
      <c r="THP207" s="25"/>
      <c r="THQ207" s="25"/>
      <c r="THR207" s="25"/>
      <c r="THS207" s="25"/>
      <c r="THT207" s="25"/>
      <c r="THU207" s="25"/>
      <c r="THV207" s="25"/>
      <c r="THW207" s="25"/>
      <c r="THX207" s="25"/>
      <c r="THY207" s="25"/>
      <c r="THZ207" s="25"/>
      <c r="TIA207" s="25"/>
      <c r="TIB207" s="25"/>
      <c r="TIC207" s="25"/>
      <c r="TID207" s="25"/>
      <c r="TIE207" s="25"/>
      <c r="TIF207" s="25"/>
      <c r="TIG207" s="25"/>
      <c r="TIH207" s="25"/>
      <c r="TII207" s="25"/>
      <c r="TIJ207" s="25"/>
      <c r="TIK207" s="25"/>
      <c r="TIL207" s="25"/>
      <c r="TIM207" s="25"/>
      <c r="TIN207" s="25"/>
      <c r="TIO207" s="25"/>
      <c r="TIP207" s="25"/>
      <c r="TIQ207" s="25"/>
      <c r="TIR207" s="25"/>
      <c r="TIS207" s="25"/>
      <c r="TIT207" s="25"/>
      <c r="TIU207" s="25"/>
      <c r="TIV207" s="25"/>
      <c r="TIW207" s="25"/>
      <c r="TIX207" s="25"/>
      <c r="TIY207" s="25"/>
      <c r="TIZ207" s="25"/>
      <c r="TJA207" s="25"/>
      <c r="TJB207" s="25"/>
      <c r="TJC207" s="25"/>
      <c r="TJD207" s="25"/>
      <c r="TJE207" s="25"/>
      <c r="TJF207" s="25"/>
      <c r="TJG207" s="25"/>
      <c r="TJH207" s="25"/>
      <c r="TJI207" s="25"/>
      <c r="TJJ207" s="25"/>
      <c r="TJK207" s="25"/>
      <c r="TJL207" s="25"/>
      <c r="TJM207" s="25"/>
      <c r="TJN207" s="25"/>
      <c r="TJO207" s="25"/>
      <c r="TJP207" s="25"/>
      <c r="TJQ207" s="25"/>
      <c r="TJR207" s="25"/>
      <c r="TJS207" s="25"/>
      <c r="TJT207" s="25"/>
      <c r="TJU207" s="25"/>
      <c r="TJV207" s="25"/>
      <c r="TJW207" s="25"/>
      <c r="TJX207" s="25"/>
      <c r="TJY207" s="25"/>
      <c r="TJZ207" s="25"/>
      <c r="TKA207" s="25"/>
      <c r="TKB207" s="25"/>
      <c r="TKC207" s="25"/>
      <c r="TKD207" s="25"/>
      <c r="TKE207" s="25"/>
      <c r="TKF207" s="25"/>
      <c r="TKG207" s="25"/>
      <c r="TKH207" s="25"/>
      <c r="TKI207" s="25"/>
      <c r="TKJ207" s="25"/>
      <c r="TKK207" s="25"/>
      <c r="TKL207" s="25"/>
      <c r="TKM207" s="25"/>
      <c r="TKN207" s="25"/>
      <c r="TKO207" s="25"/>
      <c r="TKP207" s="25"/>
      <c r="TKQ207" s="25"/>
      <c r="TKR207" s="25"/>
      <c r="TKS207" s="25"/>
      <c r="TKT207" s="25"/>
      <c r="TKU207" s="25"/>
      <c r="TKV207" s="25"/>
      <c r="TKW207" s="25"/>
      <c r="TKX207" s="25"/>
      <c r="TKY207" s="25"/>
      <c r="TKZ207" s="25"/>
      <c r="TLA207" s="25"/>
      <c r="TLB207" s="25"/>
      <c r="TLC207" s="25"/>
      <c r="TLD207" s="25"/>
      <c r="TLE207" s="25"/>
      <c r="TLF207" s="25"/>
      <c r="TLG207" s="25"/>
      <c r="TLH207" s="25"/>
      <c r="TLI207" s="25"/>
      <c r="TLJ207" s="25"/>
      <c r="TLK207" s="25"/>
      <c r="TLL207" s="25"/>
      <c r="TLM207" s="25"/>
      <c r="TLN207" s="25"/>
      <c r="TLO207" s="25"/>
      <c r="TLP207" s="25"/>
      <c r="TLQ207" s="25"/>
      <c r="TLR207" s="25"/>
      <c r="TLS207" s="25"/>
      <c r="TLT207" s="25"/>
      <c r="TLU207" s="25"/>
      <c r="TLV207" s="25"/>
      <c r="TLW207" s="25"/>
      <c r="TLX207" s="25"/>
      <c r="TLY207" s="25"/>
      <c r="TLZ207" s="25"/>
      <c r="TMA207" s="25"/>
      <c r="TMB207" s="25"/>
      <c r="TMC207" s="25"/>
      <c r="TMD207" s="25"/>
      <c r="TME207" s="25"/>
      <c r="TMF207" s="25"/>
      <c r="TMG207" s="25"/>
      <c r="TMH207" s="25"/>
      <c r="TMI207" s="25"/>
      <c r="TMJ207" s="25"/>
      <c r="TMK207" s="25"/>
      <c r="TML207" s="25"/>
      <c r="TMM207" s="25"/>
      <c r="TMN207" s="25"/>
      <c r="TMO207" s="25"/>
      <c r="TMP207" s="25"/>
      <c r="TMQ207" s="25"/>
      <c r="TMR207" s="25"/>
      <c r="TMS207" s="25"/>
      <c r="TMT207" s="25"/>
      <c r="TMU207" s="25"/>
      <c r="TMV207" s="25"/>
      <c r="TMW207" s="25"/>
      <c r="TMX207" s="25"/>
      <c r="TMY207" s="25"/>
      <c r="TMZ207" s="25"/>
      <c r="TNA207" s="25"/>
      <c r="TNB207" s="25"/>
      <c r="TNC207" s="25"/>
      <c r="TND207" s="25"/>
      <c r="TNE207" s="25"/>
      <c r="TNF207" s="25"/>
      <c r="TNG207" s="25"/>
      <c r="TNH207" s="25"/>
      <c r="TNI207" s="25"/>
      <c r="TNJ207" s="25"/>
      <c r="TNK207" s="25"/>
      <c r="TNL207" s="25"/>
      <c r="TNM207" s="25"/>
      <c r="TNN207" s="25"/>
      <c r="TNO207" s="25"/>
      <c r="TNP207" s="25"/>
      <c r="TNQ207" s="25"/>
      <c r="TNR207" s="25"/>
      <c r="TNS207" s="25"/>
      <c r="TNT207" s="25"/>
      <c r="TNU207" s="25"/>
      <c r="TNV207" s="25"/>
      <c r="TNW207" s="25"/>
      <c r="TNX207" s="25"/>
      <c r="TNY207" s="25"/>
      <c r="TNZ207" s="25"/>
      <c r="TOA207" s="25"/>
      <c r="TOB207" s="25"/>
      <c r="TOC207" s="25"/>
      <c r="TOD207" s="25"/>
      <c r="TOE207" s="25"/>
      <c r="TOF207" s="25"/>
      <c r="TOG207" s="25"/>
      <c r="TOH207" s="25"/>
      <c r="TOI207" s="25"/>
      <c r="TOJ207" s="25"/>
      <c r="TOK207" s="25"/>
      <c r="TOL207" s="25"/>
      <c r="TOM207" s="25"/>
      <c r="TON207" s="25"/>
      <c r="TOO207" s="25"/>
      <c r="TOP207" s="25"/>
      <c r="TOQ207" s="25"/>
      <c r="TOR207" s="25"/>
      <c r="TOS207" s="25"/>
      <c r="TOT207" s="25"/>
      <c r="TOU207" s="25"/>
      <c r="TOV207" s="25"/>
      <c r="TOW207" s="25"/>
      <c r="TOX207" s="25"/>
      <c r="TOY207" s="25"/>
      <c r="TOZ207" s="25"/>
      <c r="TPA207" s="25"/>
      <c r="TPB207" s="25"/>
      <c r="TPC207" s="25"/>
      <c r="TPD207" s="25"/>
      <c r="TPE207" s="25"/>
      <c r="TPF207" s="25"/>
      <c r="TPG207" s="25"/>
      <c r="TPH207" s="25"/>
      <c r="TPI207" s="25"/>
      <c r="TPJ207" s="25"/>
      <c r="TPK207" s="25"/>
      <c r="TPL207" s="25"/>
      <c r="TPM207" s="25"/>
      <c r="TPN207" s="25"/>
      <c r="TPO207" s="25"/>
      <c r="TPP207" s="25"/>
      <c r="TPQ207" s="25"/>
      <c r="TPR207" s="25"/>
      <c r="TPS207" s="25"/>
      <c r="TPT207" s="25"/>
      <c r="TPU207" s="25"/>
      <c r="TPV207" s="25"/>
      <c r="TPW207" s="25"/>
      <c r="TPX207" s="25"/>
      <c r="TPY207" s="25"/>
      <c r="TPZ207" s="25"/>
      <c r="TQA207" s="25"/>
      <c r="TQB207" s="25"/>
      <c r="TQC207" s="25"/>
      <c r="TQD207" s="25"/>
      <c r="TQE207" s="25"/>
      <c r="TQF207" s="25"/>
      <c r="TQG207" s="25"/>
      <c r="TQH207" s="25"/>
      <c r="TQI207" s="25"/>
      <c r="TQJ207" s="25"/>
      <c r="TQK207" s="25"/>
      <c r="TQL207" s="25"/>
      <c r="TQM207" s="25"/>
      <c r="TQN207" s="25"/>
      <c r="TQO207" s="25"/>
      <c r="TQP207" s="25"/>
      <c r="TQQ207" s="25"/>
      <c r="TQR207" s="25"/>
      <c r="TQS207" s="25"/>
      <c r="TQT207" s="25"/>
      <c r="TQU207" s="25"/>
      <c r="TQV207" s="25"/>
      <c r="TQW207" s="25"/>
      <c r="TQX207" s="25"/>
      <c r="TQY207" s="25"/>
      <c r="TQZ207" s="25"/>
      <c r="TRA207" s="25"/>
      <c r="TRB207" s="25"/>
      <c r="TRC207" s="25"/>
      <c r="TRD207" s="25"/>
      <c r="TRE207" s="25"/>
      <c r="TRF207" s="25"/>
      <c r="TRG207" s="25"/>
      <c r="TRH207" s="25"/>
      <c r="TRI207" s="25"/>
      <c r="TRJ207" s="25"/>
      <c r="TRK207" s="25"/>
      <c r="TRL207" s="25"/>
      <c r="TRM207" s="25"/>
      <c r="TRN207" s="25"/>
      <c r="TRO207" s="25"/>
      <c r="TRP207" s="25"/>
      <c r="TRQ207" s="25"/>
      <c r="TRR207" s="25"/>
      <c r="TRS207" s="25"/>
      <c r="TRT207" s="25"/>
      <c r="TRU207" s="25"/>
      <c r="TRV207" s="25"/>
      <c r="TRW207" s="25"/>
      <c r="TRX207" s="25"/>
      <c r="TRY207" s="25"/>
      <c r="TRZ207" s="25"/>
      <c r="TSA207" s="25"/>
      <c r="TSB207" s="25"/>
      <c r="TSC207" s="25"/>
      <c r="TSD207" s="25"/>
      <c r="TSE207" s="25"/>
      <c r="TSF207" s="25"/>
      <c r="TSG207" s="25"/>
      <c r="TSH207" s="25"/>
      <c r="TSI207" s="25"/>
      <c r="TSJ207" s="25"/>
      <c r="TSK207" s="25"/>
      <c r="TSL207" s="25"/>
      <c r="TSM207" s="25"/>
      <c r="TSN207" s="25"/>
      <c r="TSO207" s="25"/>
      <c r="TSP207" s="25"/>
      <c r="TSQ207" s="25"/>
      <c r="TSR207" s="25"/>
      <c r="TSS207" s="25"/>
      <c r="TST207" s="25"/>
      <c r="TSU207" s="25"/>
      <c r="TSV207" s="25"/>
      <c r="TSW207" s="25"/>
      <c r="TSX207" s="25"/>
      <c r="TSY207" s="25"/>
      <c r="TSZ207" s="25"/>
      <c r="TTA207" s="25"/>
      <c r="TTB207" s="25"/>
      <c r="TTC207" s="25"/>
      <c r="TTD207" s="25"/>
      <c r="TTE207" s="25"/>
      <c r="TTF207" s="25"/>
      <c r="TTG207" s="25"/>
      <c r="TTH207" s="25"/>
      <c r="TTI207" s="25"/>
      <c r="TTJ207" s="25"/>
      <c r="TTK207" s="25"/>
      <c r="TTL207" s="25"/>
      <c r="TTM207" s="25"/>
      <c r="TTN207" s="25"/>
      <c r="TTO207" s="25"/>
      <c r="TTP207" s="25"/>
      <c r="TTQ207" s="25"/>
      <c r="TTR207" s="25"/>
      <c r="TTS207" s="25"/>
      <c r="TTT207" s="25"/>
      <c r="TTU207" s="25"/>
      <c r="TTV207" s="25"/>
      <c r="TTW207" s="25"/>
      <c r="TTX207" s="25"/>
      <c r="TTY207" s="25"/>
      <c r="TTZ207" s="25"/>
      <c r="TUA207" s="25"/>
      <c r="TUB207" s="25"/>
      <c r="TUC207" s="25"/>
      <c r="TUD207" s="25"/>
      <c r="TUE207" s="25"/>
      <c r="TUF207" s="25"/>
      <c r="TUG207" s="25"/>
      <c r="TUH207" s="25"/>
      <c r="TUI207" s="25"/>
      <c r="TUJ207" s="25"/>
      <c r="TUK207" s="25"/>
      <c r="TUL207" s="25"/>
      <c r="TUM207" s="25"/>
      <c r="TUN207" s="25"/>
      <c r="TUO207" s="25"/>
      <c r="TUP207" s="25"/>
      <c r="TUQ207" s="25"/>
      <c r="TUR207" s="25"/>
      <c r="TUS207" s="25"/>
      <c r="TUT207" s="25"/>
      <c r="TUU207" s="25"/>
      <c r="TUV207" s="25"/>
      <c r="TUW207" s="25"/>
      <c r="TUX207" s="25"/>
      <c r="TUY207" s="25"/>
      <c r="TUZ207" s="25"/>
      <c r="TVA207" s="25"/>
      <c r="TVB207" s="25"/>
      <c r="TVC207" s="25"/>
      <c r="TVD207" s="25"/>
      <c r="TVE207" s="25"/>
      <c r="TVF207" s="25"/>
      <c r="TVG207" s="25"/>
      <c r="TVH207" s="25"/>
      <c r="TVI207" s="25"/>
      <c r="TVJ207" s="25"/>
      <c r="TVK207" s="25"/>
      <c r="TVL207" s="25"/>
      <c r="TVM207" s="25"/>
      <c r="TVN207" s="25"/>
      <c r="TVO207" s="25"/>
      <c r="TVP207" s="25"/>
      <c r="TVQ207" s="25"/>
      <c r="TVR207" s="25"/>
      <c r="TVS207" s="25"/>
      <c r="TVT207" s="25"/>
      <c r="TVU207" s="25"/>
      <c r="TVV207" s="25"/>
      <c r="TVW207" s="25"/>
      <c r="TVX207" s="25"/>
      <c r="TVY207" s="25"/>
      <c r="TVZ207" s="25"/>
      <c r="TWA207" s="25"/>
      <c r="TWB207" s="25"/>
      <c r="TWC207" s="25"/>
      <c r="TWD207" s="25"/>
      <c r="TWE207" s="25"/>
      <c r="TWF207" s="25"/>
      <c r="TWG207" s="25"/>
      <c r="TWH207" s="25"/>
      <c r="TWI207" s="25"/>
      <c r="TWJ207" s="25"/>
      <c r="TWK207" s="25"/>
      <c r="TWL207" s="25"/>
      <c r="TWM207" s="25"/>
      <c r="TWN207" s="25"/>
      <c r="TWO207" s="25"/>
      <c r="TWP207" s="25"/>
      <c r="TWQ207" s="25"/>
      <c r="TWR207" s="25"/>
      <c r="TWS207" s="25"/>
      <c r="TWT207" s="25"/>
      <c r="TWU207" s="25"/>
      <c r="TWV207" s="25"/>
      <c r="TWW207" s="25"/>
      <c r="TWX207" s="25"/>
      <c r="TWY207" s="25"/>
      <c r="TWZ207" s="25"/>
      <c r="TXA207" s="25"/>
      <c r="TXB207" s="25"/>
      <c r="TXC207" s="25"/>
      <c r="TXD207" s="25"/>
      <c r="TXE207" s="25"/>
      <c r="TXF207" s="25"/>
      <c r="TXG207" s="25"/>
      <c r="TXH207" s="25"/>
      <c r="TXI207" s="25"/>
      <c r="TXJ207" s="25"/>
      <c r="TXK207" s="25"/>
      <c r="TXL207" s="25"/>
      <c r="TXM207" s="25"/>
      <c r="TXN207" s="25"/>
      <c r="TXO207" s="25"/>
      <c r="TXP207" s="25"/>
      <c r="TXQ207" s="25"/>
      <c r="TXR207" s="25"/>
      <c r="TXS207" s="25"/>
      <c r="TXT207" s="25"/>
      <c r="TXU207" s="25"/>
      <c r="TXV207" s="25"/>
      <c r="TXW207" s="25"/>
      <c r="TXX207" s="25"/>
      <c r="TXY207" s="25"/>
      <c r="TXZ207" s="25"/>
      <c r="TYA207" s="25"/>
      <c r="TYB207" s="25"/>
      <c r="TYC207" s="25"/>
      <c r="TYD207" s="25"/>
      <c r="TYE207" s="25"/>
      <c r="TYF207" s="25"/>
      <c r="TYG207" s="25"/>
      <c r="TYH207" s="25"/>
      <c r="TYI207" s="25"/>
      <c r="TYJ207" s="25"/>
      <c r="TYK207" s="25"/>
      <c r="TYL207" s="25"/>
      <c r="TYM207" s="25"/>
      <c r="TYN207" s="25"/>
      <c r="TYO207" s="25"/>
      <c r="TYP207" s="25"/>
      <c r="TYQ207" s="25"/>
      <c r="TYR207" s="25"/>
      <c r="TYS207" s="25"/>
      <c r="TYT207" s="25"/>
      <c r="TYU207" s="25"/>
      <c r="TYV207" s="25"/>
      <c r="TYW207" s="25"/>
      <c r="TYX207" s="25"/>
      <c r="TYY207" s="25"/>
      <c r="TYZ207" s="25"/>
      <c r="TZA207" s="25"/>
      <c r="TZB207" s="25"/>
      <c r="TZC207" s="25"/>
      <c r="TZD207" s="25"/>
      <c r="TZE207" s="25"/>
      <c r="TZF207" s="25"/>
      <c r="TZG207" s="25"/>
      <c r="TZH207" s="25"/>
      <c r="TZI207" s="25"/>
      <c r="TZJ207" s="25"/>
      <c r="TZK207" s="25"/>
      <c r="TZL207" s="25"/>
      <c r="TZM207" s="25"/>
      <c r="TZN207" s="25"/>
      <c r="TZO207" s="25"/>
      <c r="TZP207" s="25"/>
      <c r="TZQ207" s="25"/>
      <c r="TZR207" s="25"/>
      <c r="TZS207" s="25"/>
      <c r="TZT207" s="25"/>
      <c r="TZU207" s="25"/>
      <c r="TZV207" s="25"/>
      <c r="TZW207" s="25"/>
      <c r="TZX207" s="25"/>
      <c r="TZY207" s="25"/>
      <c r="TZZ207" s="25"/>
      <c r="UAA207" s="25"/>
      <c r="UAB207" s="25"/>
      <c r="UAC207" s="25"/>
      <c r="UAD207" s="25"/>
      <c r="UAE207" s="25"/>
      <c r="UAF207" s="25"/>
      <c r="UAG207" s="25"/>
      <c r="UAH207" s="25"/>
      <c r="UAI207" s="25"/>
      <c r="UAJ207" s="25"/>
      <c r="UAK207" s="25"/>
      <c r="UAL207" s="25"/>
      <c r="UAM207" s="25"/>
      <c r="UAN207" s="25"/>
      <c r="UAO207" s="25"/>
      <c r="UAP207" s="25"/>
      <c r="UAQ207" s="25"/>
      <c r="UAR207" s="25"/>
      <c r="UAS207" s="25"/>
      <c r="UAT207" s="25"/>
      <c r="UAU207" s="25"/>
      <c r="UAV207" s="25"/>
      <c r="UAW207" s="25"/>
      <c r="UAX207" s="25"/>
      <c r="UAY207" s="25"/>
      <c r="UAZ207" s="25"/>
      <c r="UBA207" s="25"/>
      <c r="UBB207" s="25"/>
      <c r="UBC207" s="25"/>
      <c r="UBD207" s="25"/>
      <c r="UBE207" s="25"/>
      <c r="UBF207" s="25"/>
      <c r="UBG207" s="25"/>
      <c r="UBH207" s="25"/>
      <c r="UBI207" s="25"/>
      <c r="UBJ207" s="25"/>
      <c r="UBK207" s="25"/>
      <c r="UBL207" s="25"/>
      <c r="UBM207" s="25"/>
      <c r="UBN207" s="25"/>
      <c r="UBO207" s="25"/>
      <c r="UBP207" s="25"/>
      <c r="UBQ207" s="25"/>
      <c r="UBR207" s="25"/>
      <c r="UBS207" s="25"/>
      <c r="UBT207" s="25"/>
      <c r="UBU207" s="25"/>
      <c r="UBV207" s="25"/>
      <c r="UBW207" s="25"/>
      <c r="UBX207" s="25"/>
      <c r="UBY207" s="25"/>
      <c r="UBZ207" s="25"/>
      <c r="UCA207" s="25"/>
      <c r="UCB207" s="25"/>
      <c r="UCC207" s="25"/>
      <c r="UCD207" s="25"/>
      <c r="UCE207" s="25"/>
      <c r="UCF207" s="25"/>
      <c r="UCG207" s="25"/>
      <c r="UCH207" s="25"/>
      <c r="UCI207" s="25"/>
      <c r="UCJ207" s="25"/>
      <c r="UCK207" s="25"/>
      <c r="UCL207" s="25"/>
      <c r="UCM207" s="25"/>
      <c r="UCN207" s="25"/>
      <c r="UCO207" s="25"/>
      <c r="UCP207" s="25"/>
      <c r="UCQ207" s="25"/>
      <c r="UCR207" s="25"/>
      <c r="UCS207" s="25"/>
      <c r="UCT207" s="25"/>
      <c r="UCU207" s="25"/>
      <c r="UCV207" s="25"/>
      <c r="UCW207" s="25"/>
      <c r="UCX207" s="25"/>
      <c r="UCY207" s="25"/>
      <c r="UCZ207" s="25"/>
      <c r="UDA207" s="25"/>
      <c r="UDB207" s="25"/>
      <c r="UDC207" s="25"/>
      <c r="UDD207" s="25"/>
      <c r="UDE207" s="25"/>
      <c r="UDF207" s="25"/>
      <c r="UDG207" s="25"/>
      <c r="UDH207" s="25"/>
      <c r="UDI207" s="25"/>
      <c r="UDJ207" s="25"/>
      <c r="UDK207" s="25"/>
      <c r="UDL207" s="25"/>
      <c r="UDM207" s="25"/>
      <c r="UDN207" s="25"/>
      <c r="UDO207" s="25"/>
      <c r="UDP207" s="25"/>
      <c r="UDQ207" s="25"/>
      <c r="UDR207" s="25"/>
      <c r="UDS207" s="25"/>
      <c r="UDT207" s="25"/>
      <c r="UDU207" s="25"/>
      <c r="UDV207" s="25"/>
      <c r="UDW207" s="25"/>
      <c r="UDX207" s="25"/>
      <c r="UDY207" s="25"/>
      <c r="UDZ207" s="25"/>
      <c r="UEA207" s="25"/>
      <c r="UEB207" s="25"/>
      <c r="UEC207" s="25"/>
      <c r="UED207" s="25"/>
      <c r="UEE207" s="25"/>
      <c r="UEF207" s="25"/>
      <c r="UEG207" s="25"/>
      <c r="UEH207" s="25"/>
      <c r="UEI207" s="25"/>
      <c r="UEJ207" s="25"/>
      <c r="UEK207" s="25"/>
      <c r="UEL207" s="25"/>
      <c r="UEM207" s="25"/>
      <c r="UEN207" s="25"/>
      <c r="UEO207" s="25"/>
      <c r="UEP207" s="25"/>
      <c r="UEQ207" s="25"/>
      <c r="UER207" s="25"/>
      <c r="UES207" s="25"/>
      <c r="UET207" s="25"/>
      <c r="UEU207" s="25"/>
      <c r="UEV207" s="25"/>
      <c r="UEW207" s="25"/>
      <c r="UEX207" s="25"/>
      <c r="UEY207" s="25"/>
      <c r="UEZ207" s="25"/>
      <c r="UFA207" s="25"/>
      <c r="UFB207" s="25"/>
      <c r="UFC207" s="25"/>
      <c r="UFD207" s="25"/>
      <c r="UFE207" s="25"/>
      <c r="UFF207" s="25"/>
      <c r="UFG207" s="25"/>
      <c r="UFH207" s="25"/>
      <c r="UFI207" s="25"/>
      <c r="UFJ207" s="25"/>
      <c r="UFK207" s="25"/>
      <c r="UFL207" s="25"/>
      <c r="UFM207" s="25"/>
      <c r="UFN207" s="25"/>
      <c r="UFO207" s="25"/>
      <c r="UFP207" s="25"/>
      <c r="UFQ207" s="25"/>
      <c r="UFR207" s="25"/>
      <c r="UFS207" s="25"/>
      <c r="UFT207" s="25"/>
      <c r="UFU207" s="25"/>
      <c r="UFV207" s="25"/>
      <c r="UFW207" s="25"/>
      <c r="UFX207" s="25"/>
      <c r="UFY207" s="25"/>
      <c r="UFZ207" s="25"/>
      <c r="UGA207" s="25"/>
      <c r="UGB207" s="25"/>
      <c r="UGC207" s="25"/>
      <c r="UGD207" s="25"/>
      <c r="UGE207" s="25"/>
      <c r="UGF207" s="25"/>
      <c r="UGG207" s="25"/>
      <c r="UGH207" s="25"/>
      <c r="UGI207" s="25"/>
      <c r="UGJ207" s="25"/>
      <c r="UGK207" s="25"/>
      <c r="UGL207" s="25"/>
      <c r="UGM207" s="25"/>
      <c r="UGN207" s="25"/>
      <c r="UGO207" s="25"/>
      <c r="UGP207" s="25"/>
      <c r="UGQ207" s="25"/>
      <c r="UGR207" s="25"/>
      <c r="UGS207" s="25"/>
      <c r="UGT207" s="25"/>
      <c r="UGU207" s="25"/>
      <c r="UGV207" s="25"/>
      <c r="UGW207" s="25"/>
      <c r="UGX207" s="25"/>
      <c r="UGY207" s="25"/>
      <c r="UGZ207" s="25"/>
      <c r="UHA207" s="25"/>
      <c r="UHB207" s="25"/>
      <c r="UHC207" s="25"/>
      <c r="UHD207" s="25"/>
      <c r="UHE207" s="25"/>
      <c r="UHF207" s="25"/>
      <c r="UHG207" s="25"/>
      <c r="UHH207" s="25"/>
      <c r="UHI207" s="25"/>
      <c r="UHJ207" s="25"/>
      <c r="UHK207" s="25"/>
      <c r="UHL207" s="25"/>
      <c r="UHM207" s="25"/>
      <c r="UHN207" s="25"/>
      <c r="UHO207" s="25"/>
      <c r="UHP207" s="25"/>
      <c r="UHQ207" s="25"/>
      <c r="UHR207" s="25"/>
      <c r="UHS207" s="25"/>
      <c r="UHT207" s="25"/>
      <c r="UHU207" s="25"/>
      <c r="UHV207" s="25"/>
      <c r="UHW207" s="25"/>
      <c r="UHX207" s="25"/>
      <c r="UHY207" s="25"/>
      <c r="UHZ207" s="25"/>
      <c r="UIA207" s="25"/>
      <c r="UIB207" s="25"/>
      <c r="UIC207" s="25"/>
      <c r="UID207" s="25"/>
      <c r="UIE207" s="25"/>
      <c r="UIF207" s="25"/>
      <c r="UIG207" s="25"/>
      <c r="UIH207" s="25"/>
      <c r="UII207" s="25"/>
      <c r="UIJ207" s="25"/>
      <c r="UIK207" s="25"/>
      <c r="UIL207" s="25"/>
      <c r="UIM207" s="25"/>
      <c r="UIN207" s="25"/>
      <c r="UIO207" s="25"/>
      <c r="UIP207" s="25"/>
      <c r="UIQ207" s="25"/>
      <c r="UIR207" s="25"/>
      <c r="UIS207" s="25"/>
      <c r="UIT207" s="25"/>
      <c r="UIU207" s="25"/>
      <c r="UIV207" s="25"/>
      <c r="UIW207" s="25"/>
      <c r="UIX207" s="25"/>
      <c r="UIY207" s="25"/>
      <c r="UIZ207" s="25"/>
      <c r="UJA207" s="25"/>
      <c r="UJB207" s="25"/>
      <c r="UJC207" s="25"/>
      <c r="UJD207" s="25"/>
      <c r="UJE207" s="25"/>
      <c r="UJF207" s="25"/>
      <c r="UJG207" s="25"/>
      <c r="UJH207" s="25"/>
      <c r="UJI207" s="25"/>
      <c r="UJJ207" s="25"/>
      <c r="UJK207" s="25"/>
      <c r="UJL207" s="25"/>
      <c r="UJM207" s="25"/>
      <c r="UJN207" s="25"/>
      <c r="UJO207" s="25"/>
      <c r="UJP207" s="25"/>
      <c r="UJQ207" s="25"/>
      <c r="UJR207" s="25"/>
      <c r="UJS207" s="25"/>
      <c r="UJT207" s="25"/>
      <c r="UJU207" s="25"/>
      <c r="UJV207" s="25"/>
      <c r="UJW207" s="25"/>
      <c r="UJX207" s="25"/>
      <c r="UJY207" s="25"/>
      <c r="UJZ207" s="25"/>
      <c r="UKA207" s="25"/>
      <c r="UKB207" s="25"/>
      <c r="UKC207" s="25"/>
      <c r="UKD207" s="25"/>
      <c r="UKE207" s="25"/>
      <c r="UKF207" s="25"/>
      <c r="UKG207" s="25"/>
      <c r="UKH207" s="25"/>
      <c r="UKI207" s="25"/>
      <c r="UKJ207" s="25"/>
      <c r="UKK207" s="25"/>
      <c r="UKL207" s="25"/>
      <c r="UKM207" s="25"/>
      <c r="UKN207" s="25"/>
      <c r="UKO207" s="25"/>
      <c r="UKP207" s="25"/>
      <c r="UKQ207" s="25"/>
      <c r="UKR207" s="25"/>
      <c r="UKS207" s="25"/>
      <c r="UKT207" s="25"/>
      <c r="UKU207" s="25"/>
      <c r="UKV207" s="25"/>
      <c r="UKW207" s="25"/>
      <c r="UKX207" s="25"/>
      <c r="UKY207" s="25"/>
      <c r="UKZ207" s="25"/>
      <c r="ULA207" s="25"/>
      <c r="ULB207" s="25"/>
      <c r="ULC207" s="25"/>
      <c r="ULD207" s="25"/>
      <c r="ULE207" s="25"/>
      <c r="ULF207" s="25"/>
      <c r="ULG207" s="25"/>
      <c r="ULH207" s="25"/>
      <c r="ULI207" s="25"/>
      <c r="ULJ207" s="25"/>
      <c r="ULK207" s="25"/>
      <c r="ULL207" s="25"/>
      <c r="ULM207" s="25"/>
      <c r="ULN207" s="25"/>
      <c r="ULO207" s="25"/>
      <c r="ULP207" s="25"/>
      <c r="ULQ207" s="25"/>
      <c r="ULR207" s="25"/>
      <c r="ULS207" s="25"/>
      <c r="ULT207" s="25"/>
      <c r="ULU207" s="25"/>
      <c r="ULV207" s="25"/>
      <c r="ULW207" s="25"/>
      <c r="ULX207" s="25"/>
      <c r="ULY207" s="25"/>
      <c r="ULZ207" s="25"/>
      <c r="UMA207" s="25"/>
      <c r="UMB207" s="25"/>
      <c r="UMC207" s="25"/>
      <c r="UMD207" s="25"/>
      <c r="UME207" s="25"/>
      <c r="UMF207" s="25"/>
      <c r="UMG207" s="25"/>
      <c r="UMH207" s="25"/>
      <c r="UMI207" s="25"/>
      <c r="UMJ207" s="25"/>
      <c r="UMK207" s="25"/>
      <c r="UML207" s="25"/>
      <c r="UMM207" s="25"/>
      <c r="UMN207" s="25"/>
      <c r="UMO207" s="25"/>
      <c r="UMP207" s="25"/>
      <c r="UMQ207" s="25"/>
      <c r="UMR207" s="25"/>
      <c r="UMS207" s="25"/>
      <c r="UMT207" s="25"/>
      <c r="UMU207" s="25"/>
      <c r="UMV207" s="25"/>
      <c r="UMW207" s="25"/>
      <c r="UMX207" s="25"/>
      <c r="UMY207" s="25"/>
      <c r="UMZ207" s="25"/>
      <c r="UNA207" s="25"/>
      <c r="UNB207" s="25"/>
      <c r="UNC207" s="25"/>
      <c r="UND207" s="25"/>
      <c r="UNE207" s="25"/>
      <c r="UNF207" s="25"/>
      <c r="UNG207" s="25"/>
      <c r="UNH207" s="25"/>
      <c r="UNI207" s="25"/>
      <c r="UNJ207" s="25"/>
      <c r="UNK207" s="25"/>
      <c r="UNL207" s="25"/>
      <c r="UNM207" s="25"/>
      <c r="UNN207" s="25"/>
      <c r="UNO207" s="25"/>
      <c r="UNP207" s="25"/>
      <c r="UNQ207" s="25"/>
      <c r="UNR207" s="25"/>
      <c r="UNS207" s="25"/>
      <c r="UNT207" s="25"/>
      <c r="UNU207" s="25"/>
      <c r="UNV207" s="25"/>
      <c r="UNW207" s="25"/>
      <c r="UNX207" s="25"/>
      <c r="UNY207" s="25"/>
      <c r="UNZ207" s="25"/>
      <c r="UOA207" s="25"/>
      <c r="UOB207" s="25"/>
      <c r="UOC207" s="25"/>
      <c r="UOD207" s="25"/>
      <c r="UOE207" s="25"/>
      <c r="UOF207" s="25"/>
      <c r="UOG207" s="25"/>
      <c r="UOH207" s="25"/>
      <c r="UOI207" s="25"/>
      <c r="UOJ207" s="25"/>
      <c r="UOK207" s="25"/>
      <c r="UOL207" s="25"/>
      <c r="UOM207" s="25"/>
      <c r="UON207" s="25"/>
      <c r="UOO207" s="25"/>
      <c r="UOP207" s="25"/>
      <c r="UOQ207" s="25"/>
      <c r="UOR207" s="25"/>
      <c r="UOS207" s="25"/>
      <c r="UOT207" s="25"/>
      <c r="UOU207" s="25"/>
      <c r="UOV207" s="25"/>
      <c r="UOW207" s="25"/>
      <c r="UOX207" s="25"/>
      <c r="UOY207" s="25"/>
      <c r="UOZ207" s="25"/>
      <c r="UPA207" s="25"/>
      <c r="UPB207" s="25"/>
      <c r="UPC207" s="25"/>
      <c r="UPD207" s="25"/>
      <c r="UPE207" s="25"/>
      <c r="UPF207" s="25"/>
      <c r="UPG207" s="25"/>
      <c r="UPH207" s="25"/>
      <c r="UPI207" s="25"/>
      <c r="UPJ207" s="25"/>
      <c r="UPK207" s="25"/>
      <c r="UPL207" s="25"/>
      <c r="UPM207" s="25"/>
      <c r="UPN207" s="25"/>
      <c r="UPO207" s="25"/>
      <c r="UPP207" s="25"/>
      <c r="UPQ207" s="25"/>
      <c r="UPR207" s="25"/>
      <c r="UPS207" s="25"/>
      <c r="UPT207" s="25"/>
      <c r="UPU207" s="25"/>
      <c r="UPV207" s="25"/>
      <c r="UPW207" s="25"/>
      <c r="UPX207" s="25"/>
      <c r="UPY207" s="25"/>
      <c r="UPZ207" s="25"/>
      <c r="UQA207" s="25"/>
      <c r="UQB207" s="25"/>
      <c r="UQC207" s="25"/>
      <c r="UQD207" s="25"/>
      <c r="UQE207" s="25"/>
      <c r="UQF207" s="25"/>
      <c r="UQG207" s="25"/>
      <c r="UQH207" s="25"/>
      <c r="UQI207" s="25"/>
      <c r="UQJ207" s="25"/>
      <c r="UQK207" s="25"/>
      <c r="UQL207" s="25"/>
      <c r="UQM207" s="25"/>
      <c r="UQN207" s="25"/>
      <c r="UQO207" s="25"/>
      <c r="UQP207" s="25"/>
      <c r="UQQ207" s="25"/>
      <c r="UQR207" s="25"/>
      <c r="UQS207" s="25"/>
      <c r="UQT207" s="25"/>
      <c r="UQU207" s="25"/>
      <c r="UQV207" s="25"/>
      <c r="UQW207" s="25"/>
      <c r="UQX207" s="25"/>
      <c r="UQY207" s="25"/>
      <c r="UQZ207" s="25"/>
      <c r="URA207" s="25"/>
      <c r="URB207" s="25"/>
      <c r="URC207" s="25"/>
      <c r="URD207" s="25"/>
      <c r="URE207" s="25"/>
      <c r="URF207" s="25"/>
      <c r="URG207" s="25"/>
      <c r="URH207" s="25"/>
      <c r="URI207" s="25"/>
      <c r="URJ207" s="25"/>
      <c r="URK207" s="25"/>
      <c r="URL207" s="25"/>
      <c r="URM207" s="25"/>
      <c r="URN207" s="25"/>
      <c r="URO207" s="25"/>
      <c r="URP207" s="25"/>
      <c r="URQ207" s="25"/>
      <c r="URR207" s="25"/>
      <c r="URS207" s="25"/>
      <c r="URT207" s="25"/>
      <c r="URU207" s="25"/>
      <c r="URV207" s="25"/>
      <c r="URW207" s="25"/>
      <c r="URX207" s="25"/>
      <c r="URY207" s="25"/>
      <c r="URZ207" s="25"/>
      <c r="USA207" s="25"/>
      <c r="USB207" s="25"/>
      <c r="USC207" s="25"/>
      <c r="USD207" s="25"/>
      <c r="USE207" s="25"/>
      <c r="USF207" s="25"/>
      <c r="USG207" s="25"/>
      <c r="USH207" s="25"/>
      <c r="USI207" s="25"/>
      <c r="USJ207" s="25"/>
      <c r="USK207" s="25"/>
      <c r="USL207" s="25"/>
      <c r="USM207" s="25"/>
      <c r="USN207" s="25"/>
      <c r="USO207" s="25"/>
      <c r="USP207" s="25"/>
      <c r="USQ207" s="25"/>
      <c r="USR207" s="25"/>
      <c r="USS207" s="25"/>
      <c r="UST207" s="25"/>
      <c r="USU207" s="25"/>
      <c r="USV207" s="25"/>
      <c r="USW207" s="25"/>
      <c r="USX207" s="25"/>
      <c r="USY207" s="25"/>
      <c r="USZ207" s="25"/>
      <c r="UTA207" s="25"/>
      <c r="UTB207" s="25"/>
      <c r="UTC207" s="25"/>
      <c r="UTD207" s="25"/>
      <c r="UTE207" s="25"/>
      <c r="UTF207" s="25"/>
      <c r="UTG207" s="25"/>
      <c r="UTH207" s="25"/>
      <c r="UTI207" s="25"/>
      <c r="UTJ207" s="25"/>
      <c r="UTK207" s="25"/>
      <c r="UTL207" s="25"/>
      <c r="UTM207" s="25"/>
      <c r="UTN207" s="25"/>
      <c r="UTO207" s="25"/>
      <c r="UTP207" s="25"/>
      <c r="UTQ207" s="25"/>
      <c r="UTR207" s="25"/>
      <c r="UTS207" s="25"/>
      <c r="UTT207" s="25"/>
      <c r="UTU207" s="25"/>
      <c r="UTV207" s="25"/>
      <c r="UTW207" s="25"/>
      <c r="UTX207" s="25"/>
      <c r="UTY207" s="25"/>
      <c r="UTZ207" s="25"/>
      <c r="UUA207" s="25"/>
      <c r="UUB207" s="25"/>
      <c r="UUC207" s="25"/>
      <c r="UUD207" s="25"/>
      <c r="UUE207" s="25"/>
      <c r="UUF207" s="25"/>
      <c r="UUG207" s="25"/>
      <c r="UUH207" s="25"/>
      <c r="UUI207" s="25"/>
      <c r="UUJ207" s="25"/>
      <c r="UUK207" s="25"/>
      <c r="UUL207" s="25"/>
      <c r="UUM207" s="25"/>
      <c r="UUN207" s="25"/>
      <c r="UUO207" s="25"/>
      <c r="UUP207" s="25"/>
      <c r="UUQ207" s="25"/>
      <c r="UUR207" s="25"/>
      <c r="UUS207" s="25"/>
      <c r="UUT207" s="25"/>
      <c r="UUU207" s="25"/>
      <c r="UUV207" s="25"/>
      <c r="UUW207" s="25"/>
      <c r="UUX207" s="25"/>
      <c r="UUY207" s="25"/>
      <c r="UUZ207" s="25"/>
      <c r="UVA207" s="25"/>
      <c r="UVB207" s="25"/>
      <c r="UVC207" s="25"/>
      <c r="UVD207" s="25"/>
      <c r="UVE207" s="25"/>
      <c r="UVF207" s="25"/>
      <c r="UVG207" s="25"/>
      <c r="UVH207" s="25"/>
      <c r="UVI207" s="25"/>
      <c r="UVJ207" s="25"/>
      <c r="UVK207" s="25"/>
      <c r="UVL207" s="25"/>
      <c r="UVM207" s="25"/>
      <c r="UVN207" s="25"/>
      <c r="UVO207" s="25"/>
      <c r="UVP207" s="25"/>
      <c r="UVQ207" s="25"/>
      <c r="UVR207" s="25"/>
      <c r="UVS207" s="25"/>
      <c r="UVT207" s="25"/>
      <c r="UVU207" s="25"/>
      <c r="UVV207" s="25"/>
      <c r="UVW207" s="25"/>
      <c r="UVX207" s="25"/>
      <c r="UVY207" s="25"/>
      <c r="UVZ207" s="25"/>
      <c r="UWA207" s="25"/>
      <c r="UWB207" s="25"/>
      <c r="UWC207" s="25"/>
      <c r="UWD207" s="25"/>
      <c r="UWE207" s="25"/>
      <c r="UWF207" s="25"/>
      <c r="UWG207" s="25"/>
      <c r="UWH207" s="25"/>
      <c r="UWI207" s="25"/>
      <c r="UWJ207" s="25"/>
      <c r="UWK207" s="25"/>
      <c r="UWL207" s="25"/>
      <c r="UWM207" s="25"/>
      <c r="UWN207" s="25"/>
      <c r="UWO207" s="25"/>
      <c r="UWP207" s="25"/>
      <c r="UWQ207" s="25"/>
      <c r="UWR207" s="25"/>
      <c r="UWS207" s="25"/>
      <c r="UWT207" s="25"/>
      <c r="UWU207" s="25"/>
      <c r="UWV207" s="25"/>
      <c r="UWW207" s="25"/>
      <c r="UWX207" s="25"/>
      <c r="UWY207" s="25"/>
      <c r="UWZ207" s="25"/>
      <c r="UXA207" s="25"/>
      <c r="UXB207" s="25"/>
      <c r="UXC207" s="25"/>
      <c r="UXD207" s="25"/>
      <c r="UXE207" s="25"/>
      <c r="UXF207" s="25"/>
      <c r="UXG207" s="25"/>
      <c r="UXH207" s="25"/>
      <c r="UXI207" s="25"/>
      <c r="UXJ207" s="25"/>
      <c r="UXK207" s="25"/>
      <c r="UXL207" s="25"/>
      <c r="UXM207" s="25"/>
      <c r="UXN207" s="25"/>
      <c r="UXO207" s="25"/>
      <c r="UXP207" s="25"/>
      <c r="UXQ207" s="25"/>
      <c r="UXR207" s="25"/>
      <c r="UXS207" s="25"/>
      <c r="UXT207" s="25"/>
      <c r="UXU207" s="25"/>
      <c r="UXV207" s="25"/>
      <c r="UXW207" s="25"/>
      <c r="UXX207" s="25"/>
      <c r="UXY207" s="25"/>
      <c r="UXZ207" s="25"/>
      <c r="UYA207" s="25"/>
      <c r="UYB207" s="25"/>
      <c r="UYC207" s="25"/>
      <c r="UYD207" s="25"/>
      <c r="UYE207" s="25"/>
      <c r="UYF207" s="25"/>
      <c r="UYG207" s="25"/>
      <c r="UYH207" s="25"/>
      <c r="UYI207" s="25"/>
      <c r="UYJ207" s="25"/>
      <c r="UYK207" s="25"/>
      <c r="UYL207" s="25"/>
      <c r="UYM207" s="25"/>
      <c r="UYN207" s="25"/>
      <c r="UYO207" s="25"/>
      <c r="UYP207" s="25"/>
      <c r="UYQ207" s="25"/>
      <c r="UYR207" s="25"/>
      <c r="UYS207" s="25"/>
      <c r="UYT207" s="25"/>
      <c r="UYU207" s="25"/>
      <c r="UYV207" s="25"/>
      <c r="UYW207" s="25"/>
      <c r="UYX207" s="25"/>
      <c r="UYY207" s="25"/>
      <c r="UYZ207" s="25"/>
      <c r="UZA207" s="25"/>
      <c r="UZB207" s="25"/>
      <c r="UZC207" s="25"/>
      <c r="UZD207" s="25"/>
      <c r="UZE207" s="25"/>
      <c r="UZF207" s="25"/>
      <c r="UZG207" s="25"/>
      <c r="UZH207" s="25"/>
      <c r="UZI207" s="25"/>
      <c r="UZJ207" s="25"/>
      <c r="UZK207" s="25"/>
      <c r="UZL207" s="25"/>
      <c r="UZM207" s="25"/>
      <c r="UZN207" s="25"/>
      <c r="UZO207" s="25"/>
      <c r="UZP207" s="25"/>
      <c r="UZQ207" s="25"/>
      <c r="UZR207" s="25"/>
      <c r="UZS207" s="25"/>
      <c r="UZT207" s="25"/>
      <c r="UZU207" s="25"/>
      <c r="UZV207" s="25"/>
      <c r="UZW207" s="25"/>
      <c r="UZX207" s="25"/>
      <c r="UZY207" s="25"/>
      <c r="UZZ207" s="25"/>
      <c r="VAA207" s="25"/>
      <c r="VAB207" s="25"/>
      <c r="VAC207" s="25"/>
      <c r="VAD207" s="25"/>
      <c r="VAE207" s="25"/>
      <c r="VAF207" s="25"/>
      <c r="VAG207" s="25"/>
      <c r="VAH207" s="25"/>
      <c r="VAI207" s="25"/>
      <c r="VAJ207" s="25"/>
      <c r="VAK207" s="25"/>
      <c r="VAL207" s="25"/>
      <c r="VAM207" s="25"/>
      <c r="VAN207" s="25"/>
      <c r="VAO207" s="25"/>
      <c r="VAP207" s="25"/>
      <c r="VAQ207" s="25"/>
      <c r="VAR207" s="25"/>
      <c r="VAS207" s="25"/>
      <c r="VAT207" s="25"/>
      <c r="VAU207" s="25"/>
      <c r="VAV207" s="25"/>
      <c r="VAW207" s="25"/>
      <c r="VAX207" s="25"/>
      <c r="VAY207" s="25"/>
      <c r="VAZ207" s="25"/>
      <c r="VBA207" s="25"/>
      <c r="VBB207" s="25"/>
      <c r="VBC207" s="25"/>
      <c r="VBD207" s="25"/>
      <c r="VBE207" s="25"/>
      <c r="VBF207" s="25"/>
      <c r="VBG207" s="25"/>
      <c r="VBH207" s="25"/>
      <c r="VBI207" s="25"/>
      <c r="VBJ207" s="25"/>
      <c r="VBK207" s="25"/>
      <c r="VBL207" s="25"/>
      <c r="VBM207" s="25"/>
      <c r="VBN207" s="25"/>
      <c r="VBO207" s="25"/>
      <c r="VBP207" s="25"/>
      <c r="VBQ207" s="25"/>
      <c r="VBR207" s="25"/>
      <c r="VBS207" s="25"/>
      <c r="VBT207" s="25"/>
      <c r="VBU207" s="25"/>
      <c r="VBV207" s="25"/>
      <c r="VBW207" s="25"/>
      <c r="VBX207" s="25"/>
      <c r="VBY207" s="25"/>
      <c r="VBZ207" s="25"/>
      <c r="VCA207" s="25"/>
      <c r="VCB207" s="25"/>
      <c r="VCC207" s="25"/>
      <c r="VCD207" s="25"/>
      <c r="VCE207" s="25"/>
      <c r="VCF207" s="25"/>
      <c r="VCG207" s="25"/>
      <c r="VCH207" s="25"/>
      <c r="VCI207" s="25"/>
      <c r="VCJ207" s="25"/>
      <c r="VCK207" s="25"/>
      <c r="VCL207" s="25"/>
      <c r="VCM207" s="25"/>
      <c r="VCN207" s="25"/>
      <c r="VCO207" s="25"/>
      <c r="VCP207" s="25"/>
      <c r="VCQ207" s="25"/>
      <c r="VCR207" s="25"/>
      <c r="VCS207" s="25"/>
      <c r="VCT207" s="25"/>
      <c r="VCU207" s="25"/>
      <c r="VCV207" s="25"/>
      <c r="VCW207" s="25"/>
      <c r="VCX207" s="25"/>
      <c r="VCY207" s="25"/>
      <c r="VCZ207" s="25"/>
      <c r="VDA207" s="25"/>
      <c r="VDB207" s="25"/>
      <c r="VDC207" s="25"/>
      <c r="VDD207" s="25"/>
      <c r="VDE207" s="25"/>
      <c r="VDF207" s="25"/>
      <c r="VDG207" s="25"/>
      <c r="VDH207" s="25"/>
      <c r="VDI207" s="25"/>
      <c r="VDJ207" s="25"/>
      <c r="VDK207" s="25"/>
      <c r="VDL207" s="25"/>
      <c r="VDM207" s="25"/>
      <c r="VDN207" s="25"/>
      <c r="VDO207" s="25"/>
      <c r="VDP207" s="25"/>
      <c r="VDQ207" s="25"/>
      <c r="VDR207" s="25"/>
      <c r="VDS207" s="25"/>
      <c r="VDT207" s="25"/>
      <c r="VDU207" s="25"/>
      <c r="VDV207" s="25"/>
      <c r="VDW207" s="25"/>
      <c r="VDX207" s="25"/>
      <c r="VDY207" s="25"/>
      <c r="VDZ207" s="25"/>
      <c r="VEA207" s="25"/>
      <c r="VEB207" s="25"/>
      <c r="VEC207" s="25"/>
      <c r="VED207" s="25"/>
      <c r="VEE207" s="25"/>
      <c r="VEF207" s="25"/>
      <c r="VEG207" s="25"/>
      <c r="VEH207" s="25"/>
      <c r="VEI207" s="25"/>
      <c r="VEJ207" s="25"/>
      <c r="VEK207" s="25"/>
      <c r="VEL207" s="25"/>
      <c r="VEM207" s="25"/>
      <c r="VEN207" s="25"/>
      <c r="VEO207" s="25"/>
      <c r="VEP207" s="25"/>
      <c r="VEQ207" s="25"/>
      <c r="VER207" s="25"/>
      <c r="VES207" s="25"/>
      <c r="VET207" s="25"/>
      <c r="VEU207" s="25"/>
      <c r="VEV207" s="25"/>
      <c r="VEW207" s="25"/>
      <c r="VEX207" s="25"/>
      <c r="VEY207" s="25"/>
      <c r="VEZ207" s="25"/>
      <c r="VFA207" s="25"/>
      <c r="VFB207" s="25"/>
      <c r="VFC207" s="25"/>
      <c r="VFD207" s="25"/>
      <c r="VFE207" s="25"/>
      <c r="VFF207" s="25"/>
      <c r="VFG207" s="25"/>
      <c r="VFH207" s="25"/>
      <c r="VFI207" s="25"/>
      <c r="VFJ207" s="25"/>
      <c r="VFK207" s="25"/>
      <c r="VFL207" s="25"/>
      <c r="VFM207" s="25"/>
      <c r="VFN207" s="25"/>
      <c r="VFO207" s="25"/>
      <c r="VFP207" s="25"/>
      <c r="VFQ207" s="25"/>
      <c r="VFR207" s="25"/>
      <c r="VFS207" s="25"/>
      <c r="VFT207" s="25"/>
      <c r="VFU207" s="25"/>
      <c r="VFV207" s="25"/>
      <c r="VFW207" s="25"/>
      <c r="VFX207" s="25"/>
      <c r="VFY207" s="25"/>
      <c r="VFZ207" s="25"/>
      <c r="VGA207" s="25"/>
      <c r="VGB207" s="25"/>
      <c r="VGC207" s="25"/>
      <c r="VGD207" s="25"/>
      <c r="VGE207" s="25"/>
      <c r="VGF207" s="25"/>
      <c r="VGG207" s="25"/>
      <c r="VGH207" s="25"/>
      <c r="VGI207" s="25"/>
      <c r="VGJ207" s="25"/>
      <c r="VGK207" s="25"/>
      <c r="VGL207" s="25"/>
      <c r="VGM207" s="25"/>
      <c r="VGN207" s="25"/>
      <c r="VGO207" s="25"/>
      <c r="VGP207" s="25"/>
      <c r="VGQ207" s="25"/>
      <c r="VGR207" s="25"/>
      <c r="VGS207" s="25"/>
      <c r="VGT207" s="25"/>
      <c r="VGU207" s="25"/>
      <c r="VGV207" s="25"/>
      <c r="VGW207" s="25"/>
      <c r="VGX207" s="25"/>
      <c r="VGY207" s="25"/>
      <c r="VGZ207" s="25"/>
      <c r="VHA207" s="25"/>
      <c r="VHB207" s="25"/>
      <c r="VHC207" s="25"/>
      <c r="VHD207" s="25"/>
      <c r="VHE207" s="25"/>
      <c r="VHF207" s="25"/>
      <c r="VHG207" s="25"/>
      <c r="VHH207" s="25"/>
      <c r="VHI207" s="25"/>
      <c r="VHJ207" s="25"/>
      <c r="VHK207" s="25"/>
      <c r="VHL207" s="25"/>
      <c r="VHM207" s="25"/>
      <c r="VHN207" s="25"/>
      <c r="VHO207" s="25"/>
      <c r="VHP207" s="25"/>
      <c r="VHQ207" s="25"/>
      <c r="VHR207" s="25"/>
      <c r="VHS207" s="25"/>
      <c r="VHT207" s="25"/>
      <c r="VHU207" s="25"/>
      <c r="VHV207" s="25"/>
      <c r="VHW207" s="25"/>
      <c r="VHX207" s="25"/>
      <c r="VHY207" s="25"/>
      <c r="VHZ207" s="25"/>
      <c r="VIA207" s="25"/>
      <c r="VIB207" s="25"/>
      <c r="VIC207" s="25"/>
      <c r="VID207" s="25"/>
      <c r="VIE207" s="25"/>
      <c r="VIF207" s="25"/>
      <c r="VIG207" s="25"/>
      <c r="VIH207" s="25"/>
      <c r="VII207" s="25"/>
      <c r="VIJ207" s="25"/>
      <c r="VIK207" s="25"/>
      <c r="VIL207" s="25"/>
      <c r="VIM207" s="25"/>
      <c r="VIN207" s="25"/>
      <c r="VIO207" s="25"/>
      <c r="VIP207" s="25"/>
      <c r="VIQ207" s="25"/>
      <c r="VIR207" s="25"/>
      <c r="VIS207" s="25"/>
      <c r="VIT207" s="25"/>
      <c r="VIU207" s="25"/>
      <c r="VIV207" s="25"/>
      <c r="VIW207" s="25"/>
      <c r="VIX207" s="25"/>
      <c r="VIY207" s="25"/>
      <c r="VIZ207" s="25"/>
      <c r="VJA207" s="25"/>
      <c r="VJB207" s="25"/>
      <c r="VJC207" s="25"/>
      <c r="VJD207" s="25"/>
      <c r="VJE207" s="25"/>
      <c r="VJF207" s="25"/>
      <c r="VJG207" s="25"/>
      <c r="VJH207" s="25"/>
      <c r="VJI207" s="25"/>
      <c r="VJJ207" s="25"/>
      <c r="VJK207" s="25"/>
      <c r="VJL207" s="25"/>
      <c r="VJM207" s="25"/>
      <c r="VJN207" s="25"/>
      <c r="VJO207" s="25"/>
      <c r="VJP207" s="25"/>
      <c r="VJQ207" s="25"/>
      <c r="VJR207" s="25"/>
      <c r="VJS207" s="25"/>
      <c r="VJT207" s="25"/>
      <c r="VJU207" s="25"/>
      <c r="VJV207" s="25"/>
      <c r="VJW207" s="25"/>
      <c r="VJX207" s="25"/>
      <c r="VJY207" s="25"/>
      <c r="VJZ207" s="25"/>
      <c r="VKA207" s="25"/>
      <c r="VKB207" s="25"/>
      <c r="VKC207" s="25"/>
      <c r="VKD207" s="25"/>
      <c r="VKE207" s="25"/>
      <c r="VKF207" s="25"/>
      <c r="VKG207" s="25"/>
      <c r="VKH207" s="25"/>
      <c r="VKI207" s="25"/>
      <c r="VKJ207" s="25"/>
      <c r="VKK207" s="25"/>
      <c r="VKL207" s="25"/>
      <c r="VKM207" s="25"/>
      <c r="VKN207" s="25"/>
      <c r="VKO207" s="25"/>
      <c r="VKP207" s="25"/>
      <c r="VKQ207" s="25"/>
      <c r="VKR207" s="25"/>
      <c r="VKS207" s="25"/>
      <c r="VKT207" s="25"/>
      <c r="VKU207" s="25"/>
      <c r="VKV207" s="25"/>
      <c r="VKW207" s="25"/>
      <c r="VKX207" s="25"/>
      <c r="VKY207" s="25"/>
      <c r="VKZ207" s="25"/>
      <c r="VLA207" s="25"/>
      <c r="VLB207" s="25"/>
      <c r="VLC207" s="25"/>
      <c r="VLD207" s="25"/>
      <c r="VLE207" s="25"/>
      <c r="VLF207" s="25"/>
      <c r="VLG207" s="25"/>
      <c r="VLH207" s="25"/>
      <c r="VLI207" s="25"/>
      <c r="VLJ207" s="25"/>
      <c r="VLK207" s="25"/>
      <c r="VLL207" s="25"/>
      <c r="VLM207" s="25"/>
      <c r="VLN207" s="25"/>
      <c r="VLO207" s="25"/>
      <c r="VLP207" s="25"/>
      <c r="VLQ207" s="25"/>
      <c r="VLR207" s="25"/>
      <c r="VLS207" s="25"/>
      <c r="VLT207" s="25"/>
      <c r="VLU207" s="25"/>
      <c r="VLV207" s="25"/>
      <c r="VLW207" s="25"/>
      <c r="VLX207" s="25"/>
      <c r="VLY207" s="25"/>
      <c r="VLZ207" s="25"/>
      <c r="VMA207" s="25"/>
      <c r="VMB207" s="25"/>
      <c r="VMC207" s="25"/>
      <c r="VMD207" s="25"/>
      <c r="VME207" s="25"/>
      <c r="VMF207" s="25"/>
      <c r="VMG207" s="25"/>
      <c r="VMH207" s="25"/>
      <c r="VMI207" s="25"/>
      <c r="VMJ207" s="25"/>
      <c r="VMK207" s="25"/>
      <c r="VML207" s="25"/>
      <c r="VMM207" s="25"/>
      <c r="VMN207" s="25"/>
      <c r="VMO207" s="25"/>
      <c r="VMP207" s="25"/>
      <c r="VMQ207" s="25"/>
      <c r="VMR207" s="25"/>
      <c r="VMS207" s="25"/>
      <c r="VMT207" s="25"/>
      <c r="VMU207" s="25"/>
      <c r="VMV207" s="25"/>
      <c r="VMW207" s="25"/>
      <c r="VMX207" s="25"/>
      <c r="VMY207" s="25"/>
      <c r="VMZ207" s="25"/>
      <c r="VNA207" s="25"/>
      <c r="VNB207" s="25"/>
      <c r="VNC207" s="25"/>
      <c r="VND207" s="25"/>
      <c r="VNE207" s="25"/>
      <c r="VNF207" s="25"/>
      <c r="VNG207" s="25"/>
      <c r="VNH207" s="25"/>
      <c r="VNI207" s="25"/>
      <c r="VNJ207" s="25"/>
      <c r="VNK207" s="25"/>
      <c r="VNL207" s="25"/>
      <c r="VNM207" s="25"/>
      <c r="VNN207" s="25"/>
      <c r="VNO207" s="25"/>
      <c r="VNP207" s="25"/>
      <c r="VNQ207" s="25"/>
      <c r="VNR207" s="25"/>
      <c r="VNS207" s="25"/>
      <c r="VNT207" s="25"/>
      <c r="VNU207" s="25"/>
      <c r="VNV207" s="25"/>
      <c r="VNW207" s="25"/>
      <c r="VNX207" s="25"/>
      <c r="VNY207" s="25"/>
      <c r="VNZ207" s="25"/>
      <c r="VOA207" s="25"/>
      <c r="VOB207" s="25"/>
      <c r="VOC207" s="25"/>
      <c r="VOD207" s="25"/>
      <c r="VOE207" s="25"/>
      <c r="VOF207" s="25"/>
      <c r="VOG207" s="25"/>
      <c r="VOH207" s="25"/>
      <c r="VOI207" s="25"/>
      <c r="VOJ207" s="25"/>
      <c r="VOK207" s="25"/>
      <c r="VOL207" s="25"/>
      <c r="VOM207" s="25"/>
      <c r="VON207" s="25"/>
      <c r="VOO207" s="25"/>
      <c r="VOP207" s="25"/>
      <c r="VOQ207" s="25"/>
      <c r="VOR207" s="25"/>
      <c r="VOS207" s="25"/>
      <c r="VOT207" s="25"/>
      <c r="VOU207" s="25"/>
      <c r="VOV207" s="25"/>
      <c r="VOW207" s="25"/>
      <c r="VOX207" s="25"/>
      <c r="VOY207" s="25"/>
      <c r="VOZ207" s="25"/>
      <c r="VPA207" s="25"/>
      <c r="VPB207" s="25"/>
      <c r="VPC207" s="25"/>
      <c r="VPD207" s="25"/>
      <c r="VPE207" s="25"/>
      <c r="VPF207" s="25"/>
      <c r="VPG207" s="25"/>
      <c r="VPH207" s="25"/>
      <c r="VPI207" s="25"/>
      <c r="VPJ207" s="25"/>
      <c r="VPK207" s="25"/>
      <c r="VPL207" s="25"/>
      <c r="VPM207" s="25"/>
      <c r="VPN207" s="25"/>
      <c r="VPO207" s="25"/>
      <c r="VPP207" s="25"/>
      <c r="VPQ207" s="25"/>
      <c r="VPR207" s="25"/>
      <c r="VPS207" s="25"/>
      <c r="VPT207" s="25"/>
      <c r="VPU207" s="25"/>
      <c r="VPV207" s="25"/>
      <c r="VPW207" s="25"/>
      <c r="VPX207" s="25"/>
      <c r="VPY207" s="25"/>
      <c r="VPZ207" s="25"/>
      <c r="VQA207" s="25"/>
      <c r="VQB207" s="25"/>
      <c r="VQC207" s="25"/>
      <c r="VQD207" s="25"/>
      <c r="VQE207" s="25"/>
      <c r="VQF207" s="25"/>
      <c r="VQG207" s="25"/>
      <c r="VQH207" s="25"/>
      <c r="VQI207" s="25"/>
      <c r="VQJ207" s="25"/>
      <c r="VQK207" s="25"/>
      <c r="VQL207" s="25"/>
      <c r="VQM207" s="25"/>
      <c r="VQN207" s="25"/>
      <c r="VQO207" s="25"/>
      <c r="VQP207" s="25"/>
      <c r="VQQ207" s="25"/>
      <c r="VQR207" s="25"/>
      <c r="VQS207" s="25"/>
      <c r="VQT207" s="25"/>
      <c r="VQU207" s="25"/>
      <c r="VQV207" s="25"/>
      <c r="VQW207" s="25"/>
      <c r="VQX207" s="25"/>
      <c r="VQY207" s="25"/>
      <c r="VQZ207" s="25"/>
      <c r="VRA207" s="25"/>
      <c r="VRB207" s="25"/>
      <c r="VRC207" s="25"/>
      <c r="VRD207" s="25"/>
      <c r="VRE207" s="25"/>
      <c r="VRF207" s="25"/>
      <c r="VRG207" s="25"/>
      <c r="VRH207" s="25"/>
      <c r="VRI207" s="25"/>
      <c r="VRJ207" s="25"/>
      <c r="VRK207" s="25"/>
      <c r="VRL207" s="25"/>
      <c r="VRM207" s="25"/>
      <c r="VRN207" s="25"/>
      <c r="VRO207" s="25"/>
      <c r="VRP207" s="25"/>
      <c r="VRQ207" s="25"/>
      <c r="VRR207" s="25"/>
      <c r="VRS207" s="25"/>
      <c r="VRT207" s="25"/>
      <c r="VRU207" s="25"/>
      <c r="VRV207" s="25"/>
      <c r="VRW207" s="25"/>
      <c r="VRX207" s="25"/>
      <c r="VRY207" s="25"/>
      <c r="VRZ207" s="25"/>
      <c r="VSA207" s="25"/>
      <c r="VSB207" s="25"/>
      <c r="VSC207" s="25"/>
      <c r="VSD207" s="25"/>
      <c r="VSE207" s="25"/>
      <c r="VSF207" s="25"/>
      <c r="VSG207" s="25"/>
      <c r="VSH207" s="25"/>
      <c r="VSI207" s="25"/>
      <c r="VSJ207" s="25"/>
      <c r="VSK207" s="25"/>
      <c r="VSL207" s="25"/>
      <c r="VSM207" s="25"/>
      <c r="VSN207" s="25"/>
      <c r="VSO207" s="25"/>
      <c r="VSP207" s="25"/>
      <c r="VSQ207" s="25"/>
      <c r="VSR207" s="25"/>
      <c r="VSS207" s="25"/>
      <c r="VST207" s="25"/>
      <c r="VSU207" s="25"/>
      <c r="VSV207" s="25"/>
      <c r="VSW207" s="25"/>
      <c r="VSX207" s="25"/>
      <c r="VSY207" s="25"/>
      <c r="VSZ207" s="25"/>
      <c r="VTA207" s="25"/>
      <c r="VTB207" s="25"/>
      <c r="VTC207" s="25"/>
      <c r="VTD207" s="25"/>
      <c r="VTE207" s="25"/>
      <c r="VTF207" s="25"/>
      <c r="VTG207" s="25"/>
      <c r="VTH207" s="25"/>
      <c r="VTI207" s="25"/>
      <c r="VTJ207" s="25"/>
      <c r="VTK207" s="25"/>
      <c r="VTL207" s="25"/>
      <c r="VTM207" s="25"/>
      <c r="VTN207" s="25"/>
      <c r="VTO207" s="25"/>
      <c r="VTP207" s="25"/>
      <c r="VTQ207" s="25"/>
      <c r="VTR207" s="25"/>
      <c r="VTS207" s="25"/>
      <c r="VTT207" s="25"/>
      <c r="VTU207" s="25"/>
      <c r="VTV207" s="25"/>
      <c r="VTW207" s="25"/>
      <c r="VTX207" s="25"/>
      <c r="VTY207" s="25"/>
      <c r="VTZ207" s="25"/>
      <c r="VUA207" s="25"/>
      <c r="VUB207" s="25"/>
      <c r="VUC207" s="25"/>
      <c r="VUD207" s="25"/>
      <c r="VUE207" s="25"/>
      <c r="VUF207" s="25"/>
      <c r="VUG207" s="25"/>
      <c r="VUH207" s="25"/>
      <c r="VUI207" s="25"/>
      <c r="VUJ207" s="25"/>
      <c r="VUK207" s="25"/>
      <c r="VUL207" s="25"/>
      <c r="VUM207" s="25"/>
      <c r="VUN207" s="25"/>
      <c r="VUO207" s="25"/>
      <c r="VUP207" s="25"/>
      <c r="VUQ207" s="25"/>
      <c r="VUR207" s="25"/>
      <c r="VUS207" s="25"/>
      <c r="VUT207" s="25"/>
      <c r="VUU207" s="25"/>
      <c r="VUV207" s="25"/>
      <c r="VUW207" s="25"/>
      <c r="VUX207" s="25"/>
      <c r="VUY207" s="25"/>
      <c r="VUZ207" s="25"/>
      <c r="VVA207" s="25"/>
      <c r="VVB207" s="25"/>
      <c r="VVC207" s="25"/>
      <c r="VVD207" s="25"/>
      <c r="VVE207" s="25"/>
      <c r="VVF207" s="25"/>
      <c r="VVG207" s="25"/>
      <c r="VVH207" s="25"/>
      <c r="VVI207" s="25"/>
      <c r="VVJ207" s="25"/>
      <c r="VVK207" s="25"/>
      <c r="VVL207" s="25"/>
      <c r="VVM207" s="25"/>
      <c r="VVN207" s="25"/>
      <c r="VVO207" s="25"/>
      <c r="VVP207" s="25"/>
      <c r="VVQ207" s="25"/>
      <c r="VVR207" s="25"/>
      <c r="VVS207" s="25"/>
      <c r="VVT207" s="25"/>
      <c r="VVU207" s="25"/>
      <c r="VVV207" s="25"/>
      <c r="VVW207" s="25"/>
      <c r="VVX207" s="25"/>
      <c r="VVY207" s="25"/>
      <c r="VVZ207" s="25"/>
      <c r="VWA207" s="25"/>
      <c r="VWB207" s="25"/>
      <c r="VWC207" s="25"/>
      <c r="VWD207" s="25"/>
      <c r="VWE207" s="25"/>
      <c r="VWF207" s="25"/>
      <c r="VWG207" s="25"/>
      <c r="VWH207" s="25"/>
      <c r="VWI207" s="25"/>
      <c r="VWJ207" s="25"/>
      <c r="VWK207" s="25"/>
      <c r="VWL207" s="25"/>
      <c r="VWM207" s="25"/>
      <c r="VWN207" s="25"/>
      <c r="VWO207" s="25"/>
      <c r="VWP207" s="25"/>
      <c r="VWQ207" s="25"/>
      <c r="VWR207" s="25"/>
      <c r="VWS207" s="25"/>
      <c r="VWT207" s="25"/>
      <c r="VWU207" s="25"/>
      <c r="VWV207" s="25"/>
      <c r="VWW207" s="25"/>
      <c r="VWX207" s="25"/>
      <c r="VWY207" s="25"/>
      <c r="VWZ207" s="25"/>
      <c r="VXA207" s="25"/>
      <c r="VXB207" s="25"/>
      <c r="VXC207" s="25"/>
      <c r="VXD207" s="25"/>
      <c r="VXE207" s="25"/>
      <c r="VXF207" s="25"/>
      <c r="VXG207" s="25"/>
      <c r="VXH207" s="25"/>
      <c r="VXI207" s="25"/>
      <c r="VXJ207" s="25"/>
      <c r="VXK207" s="25"/>
      <c r="VXL207" s="25"/>
      <c r="VXM207" s="25"/>
      <c r="VXN207" s="25"/>
      <c r="VXO207" s="25"/>
      <c r="VXP207" s="25"/>
      <c r="VXQ207" s="25"/>
      <c r="VXR207" s="25"/>
      <c r="VXS207" s="25"/>
      <c r="VXT207" s="25"/>
      <c r="VXU207" s="25"/>
      <c r="VXV207" s="25"/>
      <c r="VXW207" s="25"/>
      <c r="VXX207" s="25"/>
      <c r="VXY207" s="25"/>
      <c r="VXZ207" s="25"/>
      <c r="VYA207" s="25"/>
      <c r="VYB207" s="25"/>
      <c r="VYC207" s="25"/>
      <c r="VYD207" s="25"/>
      <c r="VYE207" s="25"/>
      <c r="VYF207" s="25"/>
      <c r="VYG207" s="25"/>
      <c r="VYH207" s="25"/>
      <c r="VYI207" s="25"/>
      <c r="VYJ207" s="25"/>
      <c r="VYK207" s="25"/>
      <c r="VYL207" s="25"/>
      <c r="VYM207" s="25"/>
      <c r="VYN207" s="25"/>
      <c r="VYO207" s="25"/>
      <c r="VYP207" s="25"/>
      <c r="VYQ207" s="25"/>
      <c r="VYR207" s="25"/>
      <c r="VYS207" s="25"/>
      <c r="VYT207" s="25"/>
      <c r="VYU207" s="25"/>
      <c r="VYV207" s="25"/>
      <c r="VYW207" s="25"/>
      <c r="VYX207" s="25"/>
      <c r="VYY207" s="25"/>
      <c r="VYZ207" s="25"/>
      <c r="VZA207" s="25"/>
      <c r="VZB207" s="25"/>
      <c r="VZC207" s="25"/>
      <c r="VZD207" s="25"/>
      <c r="VZE207" s="25"/>
      <c r="VZF207" s="25"/>
      <c r="VZG207" s="25"/>
      <c r="VZH207" s="25"/>
      <c r="VZI207" s="25"/>
      <c r="VZJ207" s="25"/>
      <c r="VZK207" s="25"/>
      <c r="VZL207" s="25"/>
      <c r="VZM207" s="25"/>
      <c r="VZN207" s="25"/>
      <c r="VZO207" s="25"/>
      <c r="VZP207" s="25"/>
      <c r="VZQ207" s="25"/>
      <c r="VZR207" s="25"/>
      <c r="VZS207" s="25"/>
      <c r="VZT207" s="25"/>
      <c r="VZU207" s="25"/>
      <c r="VZV207" s="25"/>
      <c r="VZW207" s="25"/>
      <c r="VZX207" s="25"/>
      <c r="VZY207" s="25"/>
      <c r="VZZ207" s="25"/>
      <c r="WAA207" s="25"/>
      <c r="WAB207" s="25"/>
      <c r="WAC207" s="25"/>
      <c r="WAD207" s="25"/>
      <c r="WAE207" s="25"/>
      <c r="WAF207" s="25"/>
      <c r="WAG207" s="25"/>
      <c r="WAH207" s="25"/>
      <c r="WAI207" s="25"/>
      <c r="WAJ207" s="25"/>
      <c r="WAK207" s="25"/>
      <c r="WAL207" s="25"/>
      <c r="WAM207" s="25"/>
      <c r="WAN207" s="25"/>
      <c r="WAO207" s="25"/>
      <c r="WAP207" s="25"/>
      <c r="WAQ207" s="25"/>
      <c r="WAR207" s="25"/>
      <c r="WAS207" s="25"/>
      <c r="WAT207" s="25"/>
      <c r="WAU207" s="25"/>
      <c r="WAV207" s="25"/>
      <c r="WAW207" s="25"/>
      <c r="WAX207" s="25"/>
      <c r="WAY207" s="25"/>
      <c r="WAZ207" s="25"/>
      <c r="WBA207" s="25"/>
      <c r="WBB207" s="25"/>
      <c r="WBC207" s="25"/>
      <c r="WBD207" s="25"/>
      <c r="WBE207" s="25"/>
      <c r="WBF207" s="25"/>
      <c r="WBG207" s="25"/>
      <c r="WBH207" s="25"/>
      <c r="WBI207" s="25"/>
      <c r="WBJ207" s="25"/>
      <c r="WBK207" s="25"/>
      <c r="WBL207" s="25"/>
      <c r="WBM207" s="25"/>
      <c r="WBN207" s="25"/>
      <c r="WBO207" s="25"/>
      <c r="WBP207" s="25"/>
      <c r="WBQ207" s="25"/>
      <c r="WBR207" s="25"/>
      <c r="WBS207" s="25"/>
      <c r="WBT207" s="25"/>
      <c r="WBU207" s="25"/>
      <c r="WBV207" s="25"/>
      <c r="WBW207" s="25"/>
      <c r="WBX207" s="25"/>
      <c r="WBY207" s="25"/>
      <c r="WBZ207" s="25"/>
      <c r="WCA207" s="25"/>
      <c r="WCB207" s="25"/>
      <c r="WCC207" s="25"/>
      <c r="WCD207" s="25"/>
      <c r="WCE207" s="25"/>
      <c r="WCF207" s="25"/>
      <c r="WCG207" s="25"/>
      <c r="WCH207" s="25"/>
      <c r="WCI207" s="25"/>
      <c r="WCJ207" s="25"/>
      <c r="WCK207" s="25"/>
      <c r="WCL207" s="25"/>
      <c r="WCM207" s="25"/>
      <c r="WCN207" s="25"/>
      <c r="WCO207" s="25"/>
      <c r="WCP207" s="25"/>
      <c r="WCQ207" s="25"/>
      <c r="WCR207" s="25"/>
      <c r="WCS207" s="25"/>
      <c r="WCT207" s="25"/>
      <c r="WCU207" s="25"/>
      <c r="WCV207" s="25"/>
      <c r="WCW207" s="25"/>
      <c r="WCX207" s="25"/>
      <c r="WCY207" s="25"/>
      <c r="WCZ207" s="25"/>
      <c r="WDA207" s="25"/>
      <c r="WDB207" s="25"/>
      <c r="WDC207" s="25"/>
      <c r="WDD207" s="25"/>
      <c r="WDE207" s="25"/>
      <c r="WDF207" s="25"/>
      <c r="WDG207" s="25"/>
      <c r="WDH207" s="25"/>
      <c r="WDI207" s="25"/>
      <c r="WDJ207" s="25"/>
      <c r="WDK207" s="25"/>
      <c r="WDL207" s="25"/>
      <c r="WDM207" s="25"/>
      <c r="WDN207" s="25"/>
      <c r="WDO207" s="25"/>
      <c r="WDP207" s="25"/>
      <c r="WDQ207" s="25"/>
      <c r="WDR207" s="25"/>
      <c r="WDS207" s="25"/>
      <c r="WDT207" s="25"/>
      <c r="WDU207" s="25"/>
      <c r="WDV207" s="25"/>
      <c r="WDW207" s="25"/>
      <c r="WDX207" s="25"/>
      <c r="WDY207" s="25"/>
      <c r="WDZ207" s="25"/>
      <c r="WEA207" s="25"/>
      <c r="WEB207" s="25"/>
      <c r="WEC207" s="25"/>
      <c r="WED207" s="25"/>
      <c r="WEE207" s="25"/>
      <c r="WEF207" s="25"/>
      <c r="WEG207" s="25"/>
      <c r="WEH207" s="25"/>
      <c r="WEI207" s="25"/>
      <c r="WEJ207" s="25"/>
      <c r="WEK207" s="25"/>
      <c r="WEL207" s="25"/>
      <c r="WEM207" s="25"/>
      <c r="WEN207" s="25"/>
      <c r="WEO207" s="25"/>
      <c r="WEP207" s="25"/>
      <c r="WEQ207" s="25"/>
      <c r="WER207" s="25"/>
      <c r="WES207" s="25"/>
      <c r="WET207" s="25"/>
      <c r="WEU207" s="25"/>
      <c r="WEV207" s="25"/>
      <c r="WEW207" s="25"/>
      <c r="WEX207" s="25"/>
      <c r="WEY207" s="25"/>
      <c r="WEZ207" s="25"/>
      <c r="WFA207" s="25"/>
      <c r="WFB207" s="25"/>
      <c r="WFC207" s="25"/>
      <c r="WFD207" s="25"/>
      <c r="WFE207" s="25"/>
      <c r="WFF207" s="25"/>
      <c r="WFG207" s="25"/>
      <c r="WFH207" s="25"/>
      <c r="WFI207" s="25"/>
      <c r="WFJ207" s="25"/>
      <c r="WFK207" s="25"/>
      <c r="WFL207" s="25"/>
      <c r="WFM207" s="25"/>
      <c r="WFN207" s="25"/>
      <c r="WFO207" s="25"/>
      <c r="WFP207" s="25"/>
      <c r="WFQ207" s="25"/>
      <c r="WFR207" s="25"/>
      <c r="WFS207" s="25"/>
      <c r="WFT207" s="25"/>
      <c r="WFU207" s="25"/>
      <c r="WFV207" s="25"/>
      <c r="WFW207" s="25"/>
      <c r="WFX207" s="25"/>
      <c r="WFY207" s="25"/>
      <c r="WFZ207" s="25"/>
      <c r="WGA207" s="25"/>
      <c r="WGB207" s="25"/>
      <c r="WGC207" s="25"/>
      <c r="WGD207" s="25"/>
      <c r="WGE207" s="25"/>
      <c r="WGF207" s="25"/>
      <c r="WGG207" s="25"/>
      <c r="WGH207" s="25"/>
      <c r="WGI207" s="25"/>
      <c r="WGJ207" s="25"/>
      <c r="WGK207" s="25"/>
      <c r="WGL207" s="25"/>
      <c r="WGM207" s="25"/>
      <c r="WGN207" s="25"/>
      <c r="WGO207" s="25"/>
      <c r="WGP207" s="25"/>
      <c r="WGQ207" s="25"/>
      <c r="WGR207" s="25"/>
      <c r="WGS207" s="25"/>
      <c r="WGT207" s="25"/>
      <c r="WGU207" s="25"/>
      <c r="WGV207" s="25"/>
      <c r="WGW207" s="25"/>
      <c r="WGX207" s="25"/>
      <c r="WGY207" s="25"/>
      <c r="WGZ207" s="25"/>
      <c r="WHA207" s="25"/>
      <c r="WHB207" s="25"/>
      <c r="WHC207" s="25"/>
      <c r="WHD207" s="25"/>
      <c r="WHE207" s="25"/>
      <c r="WHF207" s="25"/>
      <c r="WHG207" s="25"/>
      <c r="WHH207" s="25"/>
      <c r="WHI207" s="25"/>
      <c r="WHJ207" s="25"/>
      <c r="WHK207" s="25"/>
      <c r="WHL207" s="25"/>
      <c r="WHM207" s="25"/>
      <c r="WHN207" s="25"/>
      <c r="WHO207" s="25"/>
      <c r="WHP207" s="25"/>
      <c r="WHQ207" s="25"/>
      <c r="WHR207" s="25"/>
      <c r="WHS207" s="25"/>
      <c r="WHT207" s="25"/>
      <c r="WHU207" s="25"/>
      <c r="WHV207" s="25"/>
      <c r="WHW207" s="25"/>
      <c r="WHX207" s="25"/>
      <c r="WHY207" s="25"/>
      <c r="WHZ207" s="25"/>
      <c r="WIA207" s="25"/>
      <c r="WIB207" s="25"/>
      <c r="WIC207" s="25"/>
      <c r="WID207" s="25"/>
      <c r="WIE207" s="25"/>
      <c r="WIF207" s="25"/>
      <c r="WIG207" s="25"/>
      <c r="WIH207" s="25"/>
      <c r="WII207" s="25"/>
      <c r="WIJ207" s="25"/>
      <c r="WIK207" s="25"/>
      <c r="WIL207" s="25"/>
      <c r="WIM207" s="25"/>
      <c r="WIN207" s="25"/>
      <c r="WIO207" s="25"/>
      <c r="WIP207" s="25"/>
      <c r="WIQ207" s="25"/>
      <c r="WIR207" s="25"/>
      <c r="WIS207" s="25"/>
      <c r="WIT207" s="25"/>
      <c r="WIU207" s="25"/>
      <c r="WIV207" s="25"/>
      <c r="WIW207" s="25"/>
      <c r="WIX207" s="25"/>
      <c r="WIY207" s="25"/>
      <c r="WIZ207" s="25"/>
      <c r="WJA207" s="25"/>
      <c r="WJB207" s="25"/>
      <c r="WJC207" s="25"/>
      <c r="WJD207" s="25"/>
      <c r="WJE207" s="25"/>
      <c r="WJF207" s="25"/>
      <c r="WJG207" s="25"/>
      <c r="WJH207" s="25"/>
      <c r="WJI207" s="25"/>
      <c r="WJJ207" s="25"/>
      <c r="WJK207" s="25"/>
      <c r="WJL207" s="25"/>
      <c r="WJM207" s="25"/>
      <c r="WJN207" s="25"/>
      <c r="WJO207" s="25"/>
      <c r="WJP207" s="25"/>
      <c r="WJQ207" s="25"/>
      <c r="WJR207" s="25"/>
      <c r="WJS207" s="25"/>
      <c r="WJT207" s="25"/>
      <c r="WJU207" s="25"/>
      <c r="WJV207" s="25"/>
      <c r="WJW207" s="25"/>
      <c r="WJX207" s="25"/>
      <c r="WJY207" s="25"/>
      <c r="WJZ207" s="25"/>
      <c r="WKA207" s="25"/>
      <c r="WKB207" s="25"/>
      <c r="WKC207" s="25"/>
      <c r="WKD207" s="25"/>
      <c r="WKE207" s="25"/>
      <c r="WKF207" s="25"/>
      <c r="WKG207" s="25"/>
      <c r="WKH207" s="25"/>
      <c r="WKI207" s="25"/>
      <c r="WKJ207" s="25"/>
      <c r="WKK207" s="25"/>
      <c r="WKL207" s="25"/>
      <c r="WKM207" s="25"/>
      <c r="WKN207" s="25"/>
      <c r="WKO207" s="25"/>
      <c r="WKP207" s="25"/>
      <c r="WKQ207" s="25"/>
      <c r="WKR207" s="25"/>
      <c r="WKS207" s="25"/>
      <c r="WKT207" s="25"/>
      <c r="WKU207" s="25"/>
      <c r="WKV207" s="25"/>
      <c r="WKW207" s="25"/>
      <c r="WKX207" s="25"/>
      <c r="WKY207" s="25"/>
      <c r="WKZ207" s="25"/>
      <c r="WLA207" s="25"/>
      <c r="WLB207" s="25"/>
      <c r="WLC207" s="25"/>
      <c r="WLD207" s="25"/>
      <c r="WLE207" s="25"/>
      <c r="WLF207" s="25"/>
      <c r="WLG207" s="25"/>
      <c r="WLH207" s="25"/>
      <c r="WLI207" s="25"/>
      <c r="WLJ207" s="25"/>
      <c r="WLK207" s="25"/>
      <c r="WLL207" s="25"/>
      <c r="WLM207" s="25"/>
      <c r="WLN207" s="25"/>
      <c r="WLO207" s="25"/>
      <c r="WLP207" s="25"/>
      <c r="WLQ207" s="25"/>
      <c r="WLR207" s="25"/>
      <c r="WLS207" s="25"/>
      <c r="WLT207" s="25"/>
      <c r="WLU207" s="25"/>
      <c r="WLV207" s="25"/>
      <c r="WLW207" s="25"/>
      <c r="WLX207" s="25"/>
      <c r="WLY207" s="25"/>
      <c r="WLZ207" s="25"/>
      <c r="WMA207" s="25"/>
      <c r="WMB207" s="25"/>
      <c r="WMC207" s="25"/>
      <c r="WMD207" s="25"/>
      <c r="WME207" s="25"/>
      <c r="WMF207" s="25"/>
      <c r="WMG207" s="25"/>
      <c r="WMH207" s="25"/>
      <c r="WMI207" s="25"/>
      <c r="WMJ207" s="25"/>
      <c r="WMK207" s="25"/>
      <c r="WML207" s="25"/>
      <c r="WMM207" s="25"/>
      <c r="WMN207" s="25"/>
      <c r="WMO207" s="25"/>
      <c r="WMP207" s="25"/>
      <c r="WMQ207" s="25"/>
      <c r="WMR207" s="25"/>
      <c r="WMS207" s="25"/>
      <c r="WMT207" s="25"/>
      <c r="WMU207" s="25"/>
      <c r="WMV207" s="25"/>
      <c r="WMW207" s="25"/>
      <c r="WMX207" s="25"/>
      <c r="WMY207" s="25"/>
      <c r="WMZ207" s="25"/>
      <c r="WNA207" s="25"/>
      <c r="WNB207" s="25"/>
      <c r="WNC207" s="25"/>
      <c r="WND207" s="25"/>
      <c r="WNE207" s="25"/>
      <c r="WNF207" s="25"/>
      <c r="WNG207" s="25"/>
      <c r="WNH207" s="25"/>
      <c r="WNI207" s="25"/>
      <c r="WNJ207" s="25"/>
      <c r="WNK207" s="25"/>
      <c r="WNL207" s="25"/>
      <c r="WNM207" s="25"/>
      <c r="WNN207" s="25"/>
      <c r="WNO207" s="25"/>
      <c r="WNP207" s="25"/>
      <c r="WNQ207" s="25"/>
      <c r="WNR207" s="25"/>
      <c r="WNS207" s="25"/>
      <c r="WNT207" s="25"/>
      <c r="WNU207" s="25"/>
      <c r="WNV207" s="25"/>
      <c r="WNW207" s="25"/>
      <c r="WNX207" s="25"/>
      <c r="WNY207" s="25"/>
      <c r="WNZ207" s="25"/>
      <c r="WOA207" s="25"/>
      <c r="WOB207" s="25"/>
      <c r="WOC207" s="25"/>
      <c r="WOD207" s="25"/>
      <c r="WOE207" s="25"/>
      <c r="WOF207" s="25"/>
      <c r="WOG207" s="25"/>
      <c r="WOH207" s="25"/>
      <c r="WOI207" s="25"/>
      <c r="WOJ207" s="25"/>
      <c r="WOK207" s="25"/>
      <c r="WOL207" s="25"/>
      <c r="WOM207" s="25"/>
      <c r="WON207" s="25"/>
      <c r="WOO207" s="25"/>
      <c r="WOP207" s="25"/>
      <c r="WOQ207" s="25"/>
      <c r="WOR207" s="25"/>
      <c r="WOS207" s="25"/>
      <c r="WOT207" s="25"/>
      <c r="WOU207" s="25"/>
      <c r="WOV207" s="25"/>
      <c r="WOW207" s="25"/>
      <c r="WOX207" s="25"/>
      <c r="WOY207" s="25"/>
      <c r="WOZ207" s="25"/>
      <c r="WPA207" s="25"/>
      <c r="WPB207" s="25"/>
      <c r="WPC207" s="25"/>
      <c r="WPD207" s="25"/>
      <c r="WPE207" s="25"/>
      <c r="WPF207" s="25"/>
      <c r="WPG207" s="25"/>
      <c r="WPH207" s="25"/>
      <c r="WPI207" s="25"/>
      <c r="WPJ207" s="25"/>
      <c r="WPK207" s="25"/>
      <c r="WPL207" s="25"/>
      <c r="WPM207" s="25"/>
      <c r="WPN207" s="25"/>
      <c r="WPO207" s="25"/>
      <c r="WPP207" s="25"/>
      <c r="WPQ207" s="25"/>
      <c r="WPR207" s="25"/>
      <c r="WPS207" s="25"/>
      <c r="WPT207" s="25"/>
      <c r="WPU207" s="25"/>
      <c r="WPV207" s="25"/>
      <c r="WPW207" s="25"/>
      <c r="WPX207" s="25"/>
      <c r="WPY207" s="25"/>
      <c r="WPZ207" s="25"/>
      <c r="WQA207" s="25"/>
      <c r="WQB207" s="25"/>
      <c r="WQC207" s="25"/>
      <c r="WQD207" s="25"/>
      <c r="WQE207" s="25"/>
      <c r="WQF207" s="25"/>
      <c r="WQG207" s="25"/>
      <c r="WQH207" s="25"/>
      <c r="WQI207" s="25"/>
      <c r="WQJ207" s="25"/>
      <c r="WQK207" s="25"/>
      <c r="WQL207" s="25"/>
      <c r="WQM207" s="25"/>
      <c r="WQN207" s="25"/>
      <c r="WQO207" s="25"/>
      <c r="WQP207" s="25"/>
      <c r="WQQ207" s="25"/>
      <c r="WQR207" s="25"/>
      <c r="WQS207" s="25"/>
      <c r="WQT207" s="25"/>
      <c r="WQU207" s="25"/>
      <c r="WQV207" s="25"/>
      <c r="WQW207" s="25"/>
      <c r="WQX207" s="25"/>
      <c r="WQY207" s="25"/>
      <c r="WQZ207" s="25"/>
      <c r="WRA207" s="25"/>
      <c r="WRB207" s="25"/>
      <c r="WRC207" s="25"/>
      <c r="WRD207" s="25"/>
      <c r="WRE207" s="25"/>
      <c r="WRF207" s="25"/>
      <c r="WRG207" s="25"/>
      <c r="WRH207" s="25"/>
      <c r="WRI207" s="25"/>
      <c r="WRJ207" s="25"/>
      <c r="WRK207" s="25"/>
      <c r="WRL207" s="25"/>
      <c r="WRM207" s="25"/>
      <c r="WRN207" s="25"/>
      <c r="WRO207" s="25"/>
      <c r="WRP207" s="25"/>
      <c r="WRQ207" s="25"/>
      <c r="WRR207" s="25"/>
      <c r="WRS207" s="25"/>
      <c r="WRT207" s="25"/>
      <c r="WRU207" s="25"/>
      <c r="WRV207" s="25"/>
      <c r="WRW207" s="25"/>
      <c r="WRX207" s="25"/>
      <c r="WRY207" s="25"/>
      <c r="WRZ207" s="25"/>
      <c r="WSA207" s="25"/>
      <c r="WSB207" s="25"/>
      <c r="WSC207" s="25"/>
      <c r="WSD207" s="25"/>
      <c r="WSE207" s="25"/>
      <c r="WSF207" s="25"/>
      <c r="WSG207" s="25"/>
      <c r="WSH207" s="25"/>
      <c r="WSI207" s="25"/>
      <c r="WSJ207" s="25"/>
      <c r="WSK207" s="25"/>
      <c r="WSL207" s="25"/>
      <c r="WSM207" s="25"/>
      <c r="WSN207" s="25"/>
      <c r="WSO207" s="25"/>
      <c r="WSP207" s="25"/>
      <c r="WSQ207" s="25"/>
      <c r="WSR207" s="25"/>
      <c r="WSS207" s="25"/>
      <c r="WST207" s="25"/>
      <c r="WSU207" s="25"/>
      <c r="WSV207" s="25"/>
      <c r="WSW207" s="25"/>
      <c r="WSX207" s="25"/>
      <c r="WSY207" s="25"/>
      <c r="WSZ207" s="25"/>
      <c r="WTA207" s="25"/>
      <c r="WTB207" s="25"/>
      <c r="WTC207" s="25"/>
      <c r="WTD207" s="25"/>
      <c r="WTE207" s="25"/>
      <c r="WTF207" s="25"/>
      <c r="WTG207" s="25"/>
      <c r="WTH207" s="25"/>
      <c r="WTI207" s="25"/>
      <c r="WTJ207" s="25"/>
      <c r="WTK207" s="25"/>
      <c r="WTL207" s="25"/>
      <c r="WTM207" s="25"/>
      <c r="WTN207" s="25"/>
      <c r="WTO207" s="25"/>
      <c r="WTP207" s="25"/>
      <c r="WTQ207" s="25"/>
      <c r="WTR207" s="25"/>
      <c r="WTS207" s="25"/>
      <c r="WTT207" s="25"/>
      <c r="WTU207" s="25"/>
      <c r="WTV207" s="25"/>
      <c r="WTW207" s="25"/>
      <c r="WTX207" s="25"/>
      <c r="WTY207" s="25"/>
      <c r="WTZ207" s="25"/>
      <c r="WUA207" s="25"/>
      <c r="WUB207" s="25"/>
      <c r="WUC207" s="25"/>
      <c r="WUD207" s="25"/>
      <c r="WUE207" s="25"/>
      <c r="WUF207" s="25"/>
      <c r="WUG207" s="25"/>
      <c r="WUH207" s="25"/>
      <c r="WUI207" s="25"/>
      <c r="WUJ207" s="25"/>
      <c r="WUK207" s="25"/>
      <c r="WUL207" s="25"/>
      <c r="WUM207" s="25"/>
      <c r="WUN207" s="25"/>
      <c r="WUO207" s="25"/>
      <c r="WUP207" s="25"/>
      <c r="WUQ207" s="25"/>
      <c r="WUR207" s="25"/>
      <c r="WUS207" s="25"/>
      <c r="WUT207" s="25"/>
      <c r="WUU207" s="25"/>
      <c r="WUV207" s="25"/>
      <c r="WUW207" s="25"/>
      <c r="WUX207" s="25"/>
      <c r="WUY207" s="25"/>
      <c r="WUZ207" s="25"/>
      <c r="WVA207" s="25"/>
      <c r="WVB207" s="25"/>
      <c r="WVC207" s="25"/>
      <c r="WVD207" s="25"/>
      <c r="WVE207" s="25"/>
      <c r="WVF207" s="25"/>
      <c r="WVG207" s="25"/>
      <c r="WVH207" s="25"/>
      <c r="WVI207" s="25"/>
      <c r="WVJ207" s="25"/>
      <c r="WVK207" s="25"/>
      <c r="WVL207" s="25"/>
      <c r="WVM207" s="25"/>
      <c r="WVN207" s="25"/>
      <c r="WVO207" s="25"/>
      <c r="WVP207" s="25"/>
      <c r="WVQ207" s="25"/>
      <c r="WVR207" s="25"/>
      <c r="WVS207" s="25"/>
      <c r="WVT207" s="25"/>
      <c r="WVU207" s="25"/>
      <c r="WVV207" s="25"/>
      <c r="WVW207" s="25"/>
      <c r="WVX207" s="25"/>
      <c r="WVY207" s="25"/>
      <c r="WVZ207" s="25"/>
      <c r="WWA207" s="25"/>
      <c r="WWB207" s="25"/>
      <c r="WWC207" s="25"/>
      <c r="WWD207" s="25"/>
      <c r="WWE207" s="25"/>
      <c r="WWF207" s="25"/>
      <c r="WWG207" s="25"/>
      <c r="WWH207" s="25"/>
      <c r="WWI207" s="25"/>
      <c r="WWJ207" s="25"/>
      <c r="WWK207" s="25"/>
      <c r="WWL207" s="25"/>
      <c r="WWM207" s="25"/>
      <c r="WWN207" s="25"/>
      <c r="WWO207" s="25"/>
      <c r="WWP207" s="25"/>
      <c r="WWQ207" s="25"/>
      <c r="WWR207" s="25"/>
      <c r="WWS207" s="25"/>
      <c r="WWT207" s="25"/>
      <c r="WWU207" s="25"/>
      <c r="WWV207" s="25"/>
      <c r="WWW207" s="25"/>
      <c r="WWX207" s="25"/>
      <c r="WWY207" s="25"/>
      <c r="WWZ207" s="25"/>
      <c r="WXA207" s="25"/>
      <c r="WXB207" s="25"/>
      <c r="WXC207" s="25"/>
      <c r="WXD207" s="25"/>
      <c r="WXE207" s="25"/>
      <c r="WXF207" s="25"/>
      <c r="WXG207" s="25"/>
      <c r="WXH207" s="25"/>
      <c r="WXI207" s="25"/>
      <c r="WXJ207" s="25"/>
      <c r="WXK207" s="25"/>
      <c r="WXL207" s="25"/>
      <c r="WXM207" s="25"/>
      <c r="WXN207" s="25"/>
      <c r="WXO207" s="25"/>
      <c r="WXP207" s="25"/>
      <c r="WXQ207" s="25"/>
      <c r="WXR207" s="25"/>
      <c r="WXS207" s="25"/>
      <c r="WXT207" s="25"/>
      <c r="WXU207" s="25"/>
      <c r="WXV207" s="25"/>
      <c r="WXW207" s="25"/>
      <c r="WXX207" s="25"/>
      <c r="WXY207" s="25"/>
      <c r="WXZ207" s="25"/>
      <c r="WYA207" s="25"/>
      <c r="WYB207" s="25"/>
      <c r="WYC207" s="25"/>
      <c r="WYD207" s="25"/>
      <c r="WYE207" s="25"/>
      <c r="WYF207" s="25"/>
      <c r="WYG207" s="25"/>
      <c r="WYH207" s="25"/>
      <c r="WYI207" s="25"/>
      <c r="WYJ207" s="25"/>
      <c r="WYK207" s="25"/>
      <c r="WYL207" s="25"/>
      <c r="WYM207" s="25"/>
      <c r="WYN207" s="25"/>
      <c r="WYO207" s="25"/>
      <c r="WYP207" s="25"/>
      <c r="WYQ207" s="25"/>
      <c r="WYR207" s="25"/>
      <c r="WYS207" s="25"/>
      <c r="WYT207" s="25"/>
      <c r="WYU207" s="25"/>
      <c r="WYV207" s="25"/>
      <c r="WYW207" s="25"/>
      <c r="WYX207" s="25"/>
      <c r="WYY207" s="25"/>
      <c r="WYZ207" s="25"/>
      <c r="WZA207" s="25"/>
      <c r="WZB207" s="25"/>
      <c r="WZC207" s="25"/>
      <c r="WZD207" s="25"/>
      <c r="WZE207" s="25"/>
      <c r="WZF207" s="25"/>
      <c r="WZG207" s="25"/>
      <c r="WZH207" s="25"/>
      <c r="WZI207" s="25"/>
      <c r="WZJ207" s="25"/>
      <c r="WZK207" s="25"/>
      <c r="WZL207" s="25"/>
      <c r="WZM207" s="25"/>
      <c r="WZN207" s="25"/>
      <c r="WZO207" s="25"/>
      <c r="WZP207" s="25"/>
      <c r="WZQ207" s="25"/>
      <c r="WZR207" s="25"/>
      <c r="WZS207" s="25"/>
      <c r="WZT207" s="25"/>
      <c r="WZU207" s="25"/>
      <c r="WZV207" s="25"/>
      <c r="WZW207" s="25"/>
      <c r="WZX207" s="25"/>
      <c r="WZY207" s="25"/>
      <c r="WZZ207" s="25"/>
      <c r="XAA207" s="25"/>
      <c r="XAB207" s="25"/>
      <c r="XAC207" s="25"/>
      <c r="XAD207" s="25"/>
      <c r="XAE207" s="25"/>
      <c r="XAF207" s="25"/>
      <c r="XAG207" s="25"/>
      <c r="XAH207" s="25"/>
      <c r="XAI207" s="25"/>
      <c r="XAJ207" s="25"/>
      <c r="XAK207" s="25"/>
      <c r="XAL207" s="25"/>
      <c r="XAM207" s="25"/>
      <c r="XAN207" s="25"/>
      <c r="XAO207" s="25"/>
      <c r="XAP207" s="25"/>
      <c r="XAQ207" s="25"/>
      <c r="XAR207" s="25"/>
      <c r="XAS207" s="25"/>
      <c r="XAT207" s="25"/>
      <c r="XAU207" s="25"/>
      <c r="XAV207" s="25"/>
      <c r="XAW207" s="25"/>
      <c r="XAX207" s="25"/>
      <c r="XAY207" s="25"/>
      <c r="XAZ207" s="25"/>
      <c r="XBA207" s="25"/>
      <c r="XBB207" s="25"/>
      <c r="XBC207" s="25"/>
      <c r="XBD207" s="25"/>
      <c r="XBE207" s="25"/>
      <c r="XBF207" s="25"/>
      <c r="XBG207" s="25"/>
      <c r="XBH207" s="25"/>
      <c r="XBI207" s="25"/>
      <c r="XBJ207" s="25"/>
      <c r="XBK207" s="25"/>
      <c r="XBL207" s="25"/>
      <c r="XBM207" s="25"/>
      <c r="XBN207" s="25"/>
      <c r="XBO207" s="25"/>
      <c r="XBP207" s="25"/>
      <c r="XBQ207" s="25"/>
      <c r="XBR207" s="25"/>
      <c r="XBS207" s="25"/>
      <c r="XBT207" s="25"/>
      <c r="XBU207" s="25"/>
      <c r="XBV207" s="25"/>
      <c r="XBW207" s="25"/>
      <c r="XBX207" s="25"/>
      <c r="XBY207" s="25"/>
      <c r="XBZ207" s="25"/>
      <c r="XCA207" s="25"/>
      <c r="XCB207" s="25"/>
      <c r="XCC207" s="25"/>
      <c r="XCD207" s="25"/>
      <c r="XCE207" s="25"/>
      <c r="XCF207" s="25"/>
      <c r="XCG207" s="25"/>
      <c r="XCH207" s="25"/>
      <c r="XCI207" s="25"/>
      <c r="XCJ207" s="25"/>
      <c r="XCK207" s="25"/>
      <c r="XCL207" s="25"/>
      <c r="XCM207" s="25"/>
      <c r="XCN207" s="25"/>
      <c r="XCO207" s="25"/>
      <c r="XCP207" s="25"/>
      <c r="XCQ207" s="25"/>
      <c r="XCR207" s="25"/>
      <c r="XCS207" s="25"/>
      <c r="XCT207" s="25"/>
      <c r="XCU207" s="25"/>
      <c r="XCV207" s="25"/>
      <c r="XCW207" s="25"/>
      <c r="XCX207" s="25"/>
      <c r="XCY207" s="25"/>
      <c r="XCZ207" s="25"/>
      <c r="XDA207" s="25"/>
      <c r="XDB207" s="25"/>
      <c r="XDC207" s="25"/>
      <c r="XDD207" s="25"/>
      <c r="XDE207" s="25"/>
      <c r="XDF207" s="25"/>
      <c r="XDG207" s="25"/>
      <c r="XDH207" s="25"/>
      <c r="XDI207" s="25"/>
      <c r="XDJ207" s="25"/>
      <c r="XDK207" s="25"/>
      <c r="XDL207" s="25"/>
      <c r="XDM207" s="25"/>
      <c r="XDN207" s="25"/>
      <c r="XDO207" s="25"/>
      <c r="XDP207" s="25"/>
      <c r="XDQ207" s="25"/>
      <c r="XDR207" s="25"/>
      <c r="XDS207" s="25"/>
      <c r="XDT207" s="25"/>
      <c r="XDU207" s="25"/>
      <c r="XDV207" s="25"/>
      <c r="XDW207" s="25"/>
      <c r="XDX207" s="25"/>
      <c r="XDY207" s="25"/>
      <c r="XDZ207" s="25"/>
      <c r="XEA207" s="25"/>
      <c r="XEB207" s="25"/>
      <c r="XEC207" s="25"/>
      <c r="XED207" s="25"/>
      <c r="XEE207" s="25"/>
      <c r="XEF207" s="25"/>
      <c r="XEG207" s="25"/>
      <c r="XEH207" s="25"/>
      <c r="XEI207" s="25"/>
      <c r="XEJ207" s="25"/>
      <c r="XEK207" s="25"/>
      <c r="XEL207" s="25"/>
      <c r="XEM207" s="25"/>
      <c r="XEN207" s="25"/>
      <c r="XEO207" s="25"/>
      <c r="XEP207" s="25"/>
      <c r="XEQ207" s="25"/>
      <c r="XER207" s="25"/>
      <c r="XES207" s="25"/>
      <c r="XET207" s="25"/>
      <c r="XEU207" s="25"/>
      <c r="XEV207" s="25"/>
      <c r="XEW207" s="25"/>
      <c r="XEX207" s="25"/>
      <c r="XEY207" s="25"/>
      <c r="XEZ207" s="25"/>
      <c r="XFA207" s="25"/>
      <c r="XFB207" s="25"/>
      <c r="XFC207" s="25"/>
      <c r="XFD207" s="26"/>
    </row>
    <row r="208" spans="1:16384" s="46" customFormat="1" x14ac:dyDescent="0.2">
      <c r="A208" s="46" t="s">
        <v>240</v>
      </c>
      <c r="B208" s="25" t="s">
        <v>241</v>
      </c>
      <c r="C208" s="68">
        <v>5200000</v>
      </c>
      <c r="D208" s="68">
        <v>-419008.91</v>
      </c>
      <c r="E208" s="68">
        <f t="shared" si="9"/>
        <v>4780991.09</v>
      </c>
      <c r="F208" s="68">
        <v>0</v>
      </c>
      <c r="G208" s="68">
        <v>0</v>
      </c>
      <c r="H208" s="68">
        <v>0</v>
      </c>
      <c r="I208" s="68">
        <v>0</v>
      </c>
      <c r="J208" s="68">
        <v>442500</v>
      </c>
      <c r="K208" s="68">
        <v>0</v>
      </c>
      <c r="L208" s="68">
        <v>0</v>
      </c>
      <c r="M208" s="68">
        <v>0</v>
      </c>
      <c r="N208" s="68">
        <v>1523999.98</v>
      </c>
      <c r="O208" s="68">
        <v>0</v>
      </c>
      <c r="P208" s="68">
        <v>0</v>
      </c>
      <c r="Q208" s="68">
        <v>2443867.7400000002</v>
      </c>
      <c r="R208" s="93">
        <f t="shared" si="10"/>
        <v>-4410367.7200000007</v>
      </c>
    </row>
    <row r="209" spans="1:18" s="4" customFormat="1" x14ac:dyDescent="0.2">
      <c r="A209" s="46" t="s">
        <v>243</v>
      </c>
      <c r="B209" s="25" t="s">
        <v>242</v>
      </c>
      <c r="C209" s="68">
        <v>100000</v>
      </c>
      <c r="D209" s="68">
        <v>-90000</v>
      </c>
      <c r="E209" s="68">
        <f t="shared" si="9"/>
        <v>10000</v>
      </c>
      <c r="F209" s="68">
        <v>0</v>
      </c>
      <c r="G209" s="68">
        <v>0</v>
      </c>
      <c r="H209" s="68">
        <v>0</v>
      </c>
      <c r="I209" s="68">
        <v>0</v>
      </c>
      <c r="J209" s="68">
        <v>0</v>
      </c>
      <c r="K209" s="68">
        <v>0</v>
      </c>
      <c r="L209" s="68">
        <v>0</v>
      </c>
      <c r="M209" s="68">
        <v>0</v>
      </c>
      <c r="N209" s="68">
        <v>0</v>
      </c>
      <c r="O209" s="68">
        <v>0</v>
      </c>
      <c r="P209" s="68">
        <v>0</v>
      </c>
      <c r="Q209" s="68">
        <v>0</v>
      </c>
      <c r="R209" s="88">
        <f t="shared" si="10"/>
        <v>0</v>
      </c>
    </row>
    <row r="210" spans="1:18" x14ac:dyDescent="0.2">
      <c r="A210" s="46" t="s">
        <v>245</v>
      </c>
      <c r="B210" s="25" t="s">
        <v>244</v>
      </c>
      <c r="C210" s="68">
        <v>1200000</v>
      </c>
      <c r="D210" s="68">
        <v>-800000</v>
      </c>
      <c r="E210" s="68">
        <f t="shared" si="9"/>
        <v>400000</v>
      </c>
      <c r="F210" s="68">
        <v>0</v>
      </c>
      <c r="G210" s="68">
        <v>0</v>
      </c>
      <c r="H210" s="68">
        <v>0</v>
      </c>
      <c r="I210" s="68">
        <v>0</v>
      </c>
      <c r="J210" s="68">
        <v>0</v>
      </c>
      <c r="K210" s="68">
        <v>0</v>
      </c>
      <c r="L210" s="68">
        <v>7565.5</v>
      </c>
      <c r="M210" s="68">
        <v>11850.15</v>
      </c>
      <c r="N210" s="68">
        <v>0</v>
      </c>
      <c r="O210" s="68">
        <v>0</v>
      </c>
      <c r="P210" s="68">
        <v>0</v>
      </c>
      <c r="Q210" s="68">
        <v>0</v>
      </c>
      <c r="R210" s="88">
        <f t="shared" si="10"/>
        <v>-19415.650000000001</v>
      </c>
    </row>
    <row r="211" spans="1:18" s="4" customFormat="1" x14ac:dyDescent="0.2">
      <c r="A211" s="46" t="s">
        <v>247</v>
      </c>
      <c r="B211" s="25" t="s">
        <v>246</v>
      </c>
      <c r="C211" s="68">
        <v>700000</v>
      </c>
      <c r="D211" s="68">
        <v>1798000</v>
      </c>
      <c r="E211" s="68">
        <f t="shared" si="9"/>
        <v>2498000</v>
      </c>
      <c r="F211" s="68">
        <v>0</v>
      </c>
      <c r="G211" s="68">
        <v>0</v>
      </c>
      <c r="H211" s="68">
        <v>0</v>
      </c>
      <c r="I211" s="68">
        <v>244706.04</v>
      </c>
      <c r="J211" s="68">
        <v>66128.38</v>
      </c>
      <c r="K211" s="68">
        <v>55578</v>
      </c>
      <c r="L211" s="68">
        <v>189117.1</v>
      </c>
      <c r="M211" s="68">
        <v>749229.79</v>
      </c>
      <c r="N211" s="68">
        <v>0</v>
      </c>
      <c r="O211" s="68">
        <v>0</v>
      </c>
      <c r="P211" s="68">
        <v>91262.38</v>
      </c>
      <c r="Q211" s="68">
        <v>549160.46</v>
      </c>
      <c r="R211" s="88">
        <f t="shared" si="10"/>
        <v>-1945182.15</v>
      </c>
    </row>
    <row r="212" spans="1:18" x14ac:dyDescent="0.2">
      <c r="A212" s="46" t="s">
        <v>249</v>
      </c>
      <c r="B212" s="25" t="s">
        <v>248</v>
      </c>
      <c r="C212" s="68">
        <v>100000</v>
      </c>
      <c r="D212" s="68">
        <v>0</v>
      </c>
      <c r="E212" s="68">
        <f t="shared" si="9"/>
        <v>100000</v>
      </c>
      <c r="F212" s="68">
        <v>0</v>
      </c>
      <c r="G212" s="68">
        <v>0</v>
      </c>
      <c r="H212" s="68">
        <v>0</v>
      </c>
      <c r="I212" s="68">
        <v>0</v>
      </c>
      <c r="J212" s="68">
        <v>0</v>
      </c>
      <c r="K212" s="68">
        <v>0</v>
      </c>
      <c r="L212" s="68">
        <v>0</v>
      </c>
      <c r="M212" s="68">
        <v>0</v>
      </c>
      <c r="N212" s="68">
        <v>0</v>
      </c>
      <c r="O212" s="68">
        <v>0</v>
      </c>
      <c r="P212" s="68">
        <v>44130.11</v>
      </c>
      <c r="Q212" s="68">
        <v>0</v>
      </c>
      <c r="R212" s="88">
        <f t="shared" si="10"/>
        <v>-44130.11</v>
      </c>
    </row>
    <row r="213" spans="1:18" x14ac:dyDescent="0.2">
      <c r="A213" s="46" t="s">
        <v>251</v>
      </c>
      <c r="B213" s="25" t="s">
        <v>250</v>
      </c>
      <c r="C213" s="68">
        <v>100000</v>
      </c>
      <c r="D213" s="68">
        <v>-81000</v>
      </c>
      <c r="E213" s="68">
        <f t="shared" si="9"/>
        <v>19000</v>
      </c>
      <c r="F213" s="68">
        <v>0</v>
      </c>
      <c r="G213" s="68">
        <v>0</v>
      </c>
      <c r="H213" s="68">
        <v>0</v>
      </c>
      <c r="I213" s="68">
        <v>0</v>
      </c>
      <c r="J213" s="68">
        <v>0</v>
      </c>
      <c r="K213" s="68">
        <v>0</v>
      </c>
      <c r="L213" s="68">
        <v>0</v>
      </c>
      <c r="M213" s="68">
        <v>0</v>
      </c>
      <c r="N213" s="68">
        <v>0</v>
      </c>
      <c r="O213" s="68">
        <v>0</v>
      </c>
      <c r="P213" s="68">
        <v>0</v>
      </c>
      <c r="Q213" s="68">
        <v>0</v>
      </c>
      <c r="R213" s="88">
        <f t="shared" si="10"/>
        <v>0</v>
      </c>
    </row>
    <row r="214" spans="1:18" s="4" customFormat="1" x14ac:dyDescent="0.2">
      <c r="A214" s="46" t="s">
        <v>253</v>
      </c>
      <c r="B214" s="25" t="s">
        <v>252</v>
      </c>
      <c r="C214" s="68">
        <v>2200000</v>
      </c>
      <c r="D214" s="68">
        <v>-2195000</v>
      </c>
      <c r="E214" s="68">
        <f t="shared" si="9"/>
        <v>5000</v>
      </c>
      <c r="F214" s="68">
        <v>0</v>
      </c>
      <c r="G214" s="68">
        <v>0</v>
      </c>
      <c r="H214" s="68">
        <v>0</v>
      </c>
      <c r="I214" s="68">
        <v>0</v>
      </c>
      <c r="J214" s="68">
        <v>0</v>
      </c>
      <c r="K214" s="68">
        <v>0</v>
      </c>
      <c r="L214" s="68">
        <v>0</v>
      </c>
      <c r="M214" s="68">
        <v>0</v>
      </c>
      <c r="N214" s="68">
        <v>0</v>
      </c>
      <c r="O214" s="68">
        <v>0</v>
      </c>
      <c r="P214" s="68">
        <v>0</v>
      </c>
      <c r="Q214" s="68">
        <v>0</v>
      </c>
      <c r="R214" s="88">
        <f t="shared" si="10"/>
        <v>0</v>
      </c>
    </row>
    <row r="215" spans="1:18" x14ac:dyDescent="0.2">
      <c r="A215" s="46" t="s">
        <v>254</v>
      </c>
      <c r="B215" s="25" t="s">
        <v>268</v>
      </c>
      <c r="C215" s="68">
        <v>100000</v>
      </c>
      <c r="D215" s="68">
        <v>-75000</v>
      </c>
      <c r="E215" s="68">
        <f t="shared" si="9"/>
        <v>25000</v>
      </c>
      <c r="F215" s="68">
        <v>0</v>
      </c>
      <c r="G215" s="68">
        <v>0</v>
      </c>
      <c r="H215" s="68">
        <v>0</v>
      </c>
      <c r="I215" s="68">
        <v>0</v>
      </c>
      <c r="J215" s="68">
        <v>0</v>
      </c>
      <c r="K215" s="68">
        <v>0</v>
      </c>
      <c r="L215" s="68">
        <v>0</v>
      </c>
      <c r="M215" s="68">
        <v>0</v>
      </c>
      <c r="N215" s="68">
        <v>0</v>
      </c>
      <c r="O215" s="68">
        <v>0</v>
      </c>
      <c r="P215" s="68">
        <v>0</v>
      </c>
      <c r="Q215" s="68">
        <v>0</v>
      </c>
      <c r="R215" s="88">
        <f t="shared" si="10"/>
        <v>0</v>
      </c>
    </row>
    <row r="216" spans="1:18" x14ac:dyDescent="0.2">
      <c r="A216" s="46" t="s">
        <v>255</v>
      </c>
      <c r="B216" s="25" t="s">
        <v>256</v>
      </c>
      <c r="C216" s="68">
        <v>2000000</v>
      </c>
      <c r="D216" s="68">
        <v>-130000</v>
      </c>
      <c r="E216" s="68">
        <f t="shared" si="9"/>
        <v>1870000</v>
      </c>
      <c r="F216" s="68">
        <v>0</v>
      </c>
      <c r="G216" s="68">
        <v>0</v>
      </c>
      <c r="H216" s="68">
        <v>0</v>
      </c>
      <c r="I216" s="68">
        <v>0</v>
      </c>
      <c r="J216" s="68">
        <v>0</v>
      </c>
      <c r="K216" s="68">
        <v>0</v>
      </c>
      <c r="L216" s="68">
        <v>1829000</v>
      </c>
      <c r="M216" s="68">
        <v>0</v>
      </c>
      <c r="N216" s="68">
        <v>0</v>
      </c>
      <c r="O216" s="68">
        <v>0</v>
      </c>
      <c r="P216" s="68">
        <v>0</v>
      </c>
      <c r="Q216" s="68">
        <v>0</v>
      </c>
      <c r="R216" s="88">
        <f t="shared" si="10"/>
        <v>-1829000</v>
      </c>
    </row>
    <row r="217" spans="1:18" x14ac:dyDescent="0.2">
      <c r="A217" s="46" t="s">
        <v>257</v>
      </c>
      <c r="B217" s="25" t="s">
        <v>258</v>
      </c>
      <c r="C217" s="68">
        <v>50000</v>
      </c>
      <c r="D217" s="68">
        <v>0</v>
      </c>
      <c r="E217" s="68">
        <f t="shared" si="9"/>
        <v>50000</v>
      </c>
      <c r="F217" s="68">
        <v>0</v>
      </c>
      <c r="G217" s="68">
        <v>0</v>
      </c>
      <c r="H217" s="68">
        <v>0</v>
      </c>
      <c r="I217" s="68">
        <v>0</v>
      </c>
      <c r="J217" s="68">
        <v>0</v>
      </c>
      <c r="K217" s="68">
        <v>0</v>
      </c>
      <c r="L217" s="68">
        <v>0</v>
      </c>
      <c r="M217" s="68">
        <v>0</v>
      </c>
      <c r="N217" s="68">
        <v>0</v>
      </c>
      <c r="O217" s="68">
        <v>0</v>
      </c>
      <c r="P217" s="68">
        <v>0</v>
      </c>
      <c r="Q217" s="68">
        <v>0</v>
      </c>
      <c r="R217" s="88">
        <f t="shared" si="10"/>
        <v>0</v>
      </c>
    </row>
    <row r="218" spans="1:18" x14ac:dyDescent="0.2">
      <c r="A218" s="46" t="s">
        <v>260</v>
      </c>
      <c r="B218" s="25" t="s">
        <v>259</v>
      </c>
      <c r="C218" s="68">
        <v>100000</v>
      </c>
      <c r="D218" s="68">
        <v>0</v>
      </c>
      <c r="E218" s="68">
        <f t="shared" si="9"/>
        <v>100000</v>
      </c>
      <c r="F218" s="68">
        <v>0</v>
      </c>
      <c r="G218" s="68">
        <v>0</v>
      </c>
      <c r="H218" s="68">
        <v>0</v>
      </c>
      <c r="I218" s="68">
        <v>0</v>
      </c>
      <c r="J218" s="68">
        <v>0</v>
      </c>
      <c r="K218" s="68">
        <v>0</v>
      </c>
      <c r="L218" s="68">
        <v>0</v>
      </c>
      <c r="M218" s="68">
        <v>0</v>
      </c>
      <c r="N218" s="68">
        <v>0</v>
      </c>
      <c r="O218" s="68">
        <v>0</v>
      </c>
      <c r="P218" s="68">
        <v>0</v>
      </c>
      <c r="Q218" s="68">
        <v>0</v>
      </c>
      <c r="R218" s="88">
        <f t="shared" si="10"/>
        <v>0</v>
      </c>
    </row>
    <row r="219" spans="1:18" s="4" customFormat="1" x14ac:dyDescent="0.2">
      <c r="A219" s="46" t="s">
        <v>262</v>
      </c>
      <c r="B219" s="25" t="s">
        <v>261</v>
      </c>
      <c r="C219" s="68">
        <v>100000</v>
      </c>
      <c r="D219" s="68">
        <v>0</v>
      </c>
      <c r="E219" s="68">
        <f t="shared" si="9"/>
        <v>100000</v>
      </c>
      <c r="F219" s="68">
        <v>0</v>
      </c>
      <c r="G219" s="68">
        <v>0</v>
      </c>
      <c r="H219" s="68">
        <v>0</v>
      </c>
      <c r="I219" s="68">
        <v>0</v>
      </c>
      <c r="J219" s="68">
        <v>0</v>
      </c>
      <c r="K219" s="68">
        <v>0</v>
      </c>
      <c r="L219" s="68">
        <v>0</v>
      </c>
      <c r="M219" s="68">
        <v>0</v>
      </c>
      <c r="N219" s="68">
        <v>0</v>
      </c>
      <c r="O219" s="68">
        <v>0</v>
      </c>
      <c r="P219" s="68">
        <v>0</v>
      </c>
      <c r="Q219" s="68">
        <v>0</v>
      </c>
      <c r="R219" s="88">
        <f t="shared" si="10"/>
        <v>0</v>
      </c>
    </row>
    <row r="220" spans="1:18" s="4" customFormat="1" x14ac:dyDescent="0.2">
      <c r="A220" s="46" t="s">
        <v>264</v>
      </c>
      <c r="B220" s="25" t="s">
        <v>263</v>
      </c>
      <c r="C220" s="68">
        <v>37500000</v>
      </c>
      <c r="D220" s="68">
        <v>-16674929.609999999</v>
      </c>
      <c r="E220" s="68">
        <f t="shared" si="9"/>
        <v>20825070.390000001</v>
      </c>
      <c r="F220" s="68">
        <v>0</v>
      </c>
      <c r="G220" s="68">
        <v>3013533.68</v>
      </c>
      <c r="H220" s="68">
        <v>0</v>
      </c>
      <c r="I220" s="68">
        <v>0</v>
      </c>
      <c r="J220" s="68">
        <v>0</v>
      </c>
      <c r="K220" s="68">
        <v>0</v>
      </c>
      <c r="L220" s="68">
        <v>3382552.51</v>
      </c>
      <c r="M220" s="68">
        <v>0</v>
      </c>
      <c r="N220" s="68">
        <v>2354108.2400000002</v>
      </c>
      <c r="O220" s="68">
        <v>0</v>
      </c>
      <c r="P220" s="68">
        <v>0</v>
      </c>
      <c r="Q220" s="68">
        <v>6056010.8399999999</v>
      </c>
      <c r="R220" s="88">
        <f t="shared" si="10"/>
        <v>-14806205.27</v>
      </c>
    </row>
    <row r="221" spans="1:18" x14ac:dyDescent="0.2">
      <c r="A221" s="44" t="s">
        <v>309</v>
      </c>
      <c r="B221" s="45" t="s">
        <v>321</v>
      </c>
      <c r="C221" s="67">
        <f>+SUM(C222:C250)</f>
        <v>40000000</v>
      </c>
      <c r="D221" s="67">
        <f>+SUM(D222:D250)</f>
        <v>0</v>
      </c>
      <c r="E221" s="67">
        <f t="shared" si="9"/>
        <v>40000000</v>
      </c>
      <c r="F221" s="67">
        <f>+SUM(F222:F250)</f>
        <v>0</v>
      </c>
      <c r="G221" s="67">
        <f t="shared" ref="G221:I221" si="11">+SUM(G222:G249)</f>
        <v>0</v>
      </c>
      <c r="H221" s="67">
        <f t="shared" si="11"/>
        <v>330000</v>
      </c>
      <c r="I221" s="67">
        <f t="shared" si="11"/>
        <v>3335047</v>
      </c>
      <c r="J221" s="67">
        <f>+SUM(J222:J249)</f>
        <v>1105031</v>
      </c>
      <c r="K221" s="67">
        <f>+SUM(K222:K249)</f>
        <v>5211396.0999999996</v>
      </c>
      <c r="L221" s="67">
        <f>+SUM(L222:L249)</f>
        <v>2404421.4300000006</v>
      </c>
      <c r="M221" s="67">
        <f>+SUM(M222:M249)</f>
        <v>1523100</v>
      </c>
      <c r="N221" s="67">
        <f>+SUM(N222:N250)</f>
        <v>4353996.2</v>
      </c>
      <c r="O221" s="67">
        <v>2651154</v>
      </c>
      <c r="P221" s="67">
        <v>7461505.7699999996</v>
      </c>
      <c r="Q221" s="67">
        <v>9238700.8300000001</v>
      </c>
      <c r="R221" s="87">
        <f t="shared" si="10"/>
        <v>-36954352.329999998</v>
      </c>
    </row>
    <row r="222" spans="1:18" s="4" customFormat="1" x14ac:dyDescent="0.2">
      <c r="A222" s="46" t="s">
        <v>14</v>
      </c>
      <c r="B222" s="25" t="s">
        <v>15</v>
      </c>
      <c r="C222" s="68">
        <v>15300000</v>
      </c>
      <c r="D222" s="68">
        <v>0</v>
      </c>
      <c r="E222" s="68">
        <f t="shared" si="9"/>
        <v>15300000</v>
      </c>
      <c r="F222" s="68">
        <v>0</v>
      </c>
      <c r="G222" s="68">
        <v>0</v>
      </c>
      <c r="H222" s="68">
        <v>0</v>
      </c>
      <c r="I222" s="68">
        <v>1290000</v>
      </c>
      <c r="J222" s="68">
        <v>750500</v>
      </c>
      <c r="K222" s="68">
        <v>864500</v>
      </c>
      <c r="L222" s="68">
        <v>830500</v>
      </c>
      <c r="M222" s="68">
        <v>1163100</v>
      </c>
      <c r="N222" s="68">
        <v>1297900</v>
      </c>
      <c r="O222" s="68">
        <v>2540900</v>
      </c>
      <c r="P222" s="68">
        <v>2437900</v>
      </c>
      <c r="Q222" s="68">
        <v>4064566.67</v>
      </c>
      <c r="R222" s="88">
        <f t="shared" si="10"/>
        <v>-15239866.67</v>
      </c>
    </row>
    <row r="223" spans="1:18" x14ac:dyDescent="0.2">
      <c r="A223" s="46" t="s">
        <v>70</v>
      </c>
      <c r="B223" s="25" t="s">
        <v>69</v>
      </c>
      <c r="C223" s="68">
        <v>2000000</v>
      </c>
      <c r="D223" s="68">
        <v>387000</v>
      </c>
      <c r="E223" s="68">
        <f t="shared" si="9"/>
        <v>2387000</v>
      </c>
      <c r="F223" s="68">
        <v>0</v>
      </c>
      <c r="G223" s="68">
        <v>0</v>
      </c>
      <c r="H223" s="68">
        <v>0</v>
      </c>
      <c r="I223" s="68">
        <v>0</v>
      </c>
      <c r="J223" s="68">
        <v>0</v>
      </c>
      <c r="K223" s="68">
        <v>0</v>
      </c>
      <c r="L223" s="68">
        <v>0</v>
      </c>
      <c r="M223" s="68">
        <v>0</v>
      </c>
      <c r="N223" s="68">
        <v>141147.75</v>
      </c>
      <c r="O223" s="68">
        <v>0</v>
      </c>
      <c r="P223" s="68">
        <v>1298147.77</v>
      </c>
      <c r="Q223" s="68">
        <v>807590.36</v>
      </c>
      <c r="R223" s="88">
        <f t="shared" si="10"/>
        <v>-2246885.88</v>
      </c>
    </row>
    <row r="224" spans="1:18" s="4" customFormat="1" x14ac:dyDescent="0.2">
      <c r="A224" s="46" t="s">
        <v>99</v>
      </c>
      <c r="B224" s="25" t="s">
        <v>100</v>
      </c>
      <c r="C224" s="68">
        <v>1000000</v>
      </c>
      <c r="D224" s="68">
        <v>2200000</v>
      </c>
      <c r="E224" s="68">
        <f t="shared" si="9"/>
        <v>3200000</v>
      </c>
      <c r="F224" s="68">
        <v>0</v>
      </c>
      <c r="G224" s="68">
        <v>0</v>
      </c>
      <c r="H224" s="68">
        <v>0</v>
      </c>
      <c r="I224" s="68">
        <v>0</v>
      </c>
      <c r="J224" s="68">
        <v>0</v>
      </c>
      <c r="K224" s="68">
        <v>0</v>
      </c>
      <c r="L224" s="68">
        <v>0</v>
      </c>
      <c r="M224" s="68">
        <v>0</v>
      </c>
      <c r="N224" s="68">
        <v>626580</v>
      </c>
      <c r="O224" s="68">
        <v>29254</v>
      </c>
      <c r="P224" s="68">
        <v>0</v>
      </c>
      <c r="Q224" s="68">
        <v>2544064.4500000002</v>
      </c>
      <c r="R224" s="88">
        <f t="shared" si="10"/>
        <v>-3199898.45</v>
      </c>
    </row>
    <row r="225" spans="1:18" x14ac:dyDescent="0.2">
      <c r="A225" s="46" t="s">
        <v>104</v>
      </c>
      <c r="B225" s="25" t="s">
        <v>105</v>
      </c>
      <c r="C225" s="68">
        <v>1259670</v>
      </c>
      <c r="D225" s="68">
        <v>-1259670</v>
      </c>
      <c r="E225" s="68">
        <f t="shared" si="9"/>
        <v>0</v>
      </c>
      <c r="F225" s="68">
        <v>0</v>
      </c>
      <c r="G225" s="68">
        <v>0</v>
      </c>
      <c r="H225" s="68">
        <v>0</v>
      </c>
      <c r="I225" s="68">
        <v>0</v>
      </c>
      <c r="J225" s="68">
        <v>0</v>
      </c>
      <c r="K225" s="68">
        <v>0</v>
      </c>
      <c r="L225" s="68">
        <v>0</v>
      </c>
      <c r="M225" s="68">
        <v>0</v>
      </c>
      <c r="N225" s="68">
        <v>0</v>
      </c>
      <c r="O225" s="68">
        <v>0</v>
      </c>
      <c r="P225" s="68">
        <v>0</v>
      </c>
      <c r="Q225" s="68">
        <v>0</v>
      </c>
      <c r="R225" s="88">
        <f t="shared" si="10"/>
        <v>0</v>
      </c>
    </row>
    <row r="226" spans="1:18" s="4" customFormat="1" x14ac:dyDescent="0.2">
      <c r="A226" s="46" t="s">
        <v>106</v>
      </c>
      <c r="B226" s="25" t="s">
        <v>107</v>
      </c>
      <c r="C226" s="68">
        <v>6000000</v>
      </c>
      <c r="D226" s="68">
        <v>-2800000</v>
      </c>
      <c r="E226" s="68">
        <f t="shared" si="9"/>
        <v>3200000</v>
      </c>
      <c r="F226" s="68">
        <v>0</v>
      </c>
      <c r="G226" s="68">
        <v>0</v>
      </c>
      <c r="H226" s="68">
        <v>0</v>
      </c>
      <c r="I226" s="68">
        <v>0</v>
      </c>
      <c r="J226" s="68">
        <v>0</v>
      </c>
      <c r="K226" s="68">
        <v>1700000</v>
      </c>
      <c r="L226" s="68">
        <v>0</v>
      </c>
      <c r="M226" s="68">
        <v>0</v>
      </c>
      <c r="N226" s="68">
        <v>0</v>
      </c>
      <c r="O226" s="68">
        <v>0</v>
      </c>
      <c r="P226" s="68">
        <v>0</v>
      </c>
      <c r="Q226" s="68">
        <v>296180</v>
      </c>
      <c r="R226" s="88">
        <f t="shared" si="10"/>
        <v>-1996180</v>
      </c>
    </row>
    <row r="227" spans="1:18" s="4" customFormat="1" x14ac:dyDescent="0.2">
      <c r="A227" s="46" t="s">
        <v>113</v>
      </c>
      <c r="B227" s="25" t="s">
        <v>112</v>
      </c>
      <c r="C227" s="68">
        <v>1300000</v>
      </c>
      <c r="D227" s="68">
        <v>2048750</v>
      </c>
      <c r="E227" s="68">
        <f t="shared" si="9"/>
        <v>3348750</v>
      </c>
      <c r="F227" s="68">
        <v>0</v>
      </c>
      <c r="G227" s="68">
        <v>0</v>
      </c>
      <c r="H227" s="68">
        <v>165000</v>
      </c>
      <c r="I227" s="68">
        <v>149506</v>
      </c>
      <c r="J227" s="68">
        <v>331816</v>
      </c>
      <c r="K227" s="68">
        <v>240030.02</v>
      </c>
      <c r="L227" s="68">
        <v>0</v>
      </c>
      <c r="M227" s="68">
        <v>240000</v>
      </c>
      <c r="N227" s="68">
        <v>61684.5</v>
      </c>
      <c r="O227" s="68">
        <v>0</v>
      </c>
      <c r="P227" s="68">
        <v>1726752</v>
      </c>
      <c r="Q227" s="68">
        <v>433237</v>
      </c>
      <c r="R227" s="88">
        <f t="shared" si="10"/>
        <v>-3018025.52</v>
      </c>
    </row>
    <row r="228" spans="1:18" x14ac:dyDescent="0.2">
      <c r="A228" s="46" t="s">
        <v>114</v>
      </c>
      <c r="B228" s="25" t="s">
        <v>115</v>
      </c>
      <c r="C228" s="68">
        <v>2000000</v>
      </c>
      <c r="D228" s="68">
        <v>1727020.49</v>
      </c>
      <c r="E228" s="68">
        <f t="shared" si="9"/>
        <v>3727020.49</v>
      </c>
      <c r="F228" s="68">
        <v>0</v>
      </c>
      <c r="G228" s="68">
        <v>0</v>
      </c>
      <c r="H228" s="68">
        <v>165000</v>
      </c>
      <c r="I228" s="68">
        <v>284970</v>
      </c>
      <c r="J228" s="68">
        <v>22715</v>
      </c>
      <c r="K228" s="68">
        <v>446702</v>
      </c>
      <c r="L228" s="68">
        <v>0</v>
      </c>
      <c r="M228" s="68">
        <v>120000</v>
      </c>
      <c r="N228" s="68">
        <v>29323</v>
      </c>
      <c r="O228" s="68">
        <v>0</v>
      </c>
      <c r="P228" s="68">
        <v>1157897</v>
      </c>
      <c r="Q228" s="68">
        <v>821480.6</v>
      </c>
      <c r="R228" s="88">
        <f t="shared" si="10"/>
        <v>-2718087.6</v>
      </c>
    </row>
    <row r="229" spans="1:18" s="4" customFormat="1" x14ac:dyDescent="0.2">
      <c r="A229" s="46" t="s">
        <v>117</v>
      </c>
      <c r="B229" s="25" t="s">
        <v>116</v>
      </c>
      <c r="C229" s="68">
        <v>5094762</v>
      </c>
      <c r="D229" s="68">
        <v>-873465</v>
      </c>
      <c r="E229" s="68">
        <f t="shared" si="9"/>
        <v>4221297</v>
      </c>
      <c r="F229" s="68">
        <v>0</v>
      </c>
      <c r="G229" s="68">
        <v>0</v>
      </c>
      <c r="H229" s="68">
        <v>0</v>
      </c>
      <c r="I229" s="68">
        <v>1274271</v>
      </c>
      <c r="J229" s="68">
        <v>0</v>
      </c>
      <c r="K229" s="68">
        <v>569180.07999999996</v>
      </c>
      <c r="L229" s="68">
        <v>853770.12</v>
      </c>
      <c r="M229" s="68">
        <v>0</v>
      </c>
      <c r="N229" s="68">
        <v>372337.2</v>
      </c>
      <c r="O229" s="68">
        <v>0</v>
      </c>
      <c r="P229" s="68">
        <v>824772.8</v>
      </c>
      <c r="Q229" s="68">
        <v>207350.81</v>
      </c>
      <c r="R229" s="88">
        <f t="shared" si="10"/>
        <v>-4101682.0100000002</v>
      </c>
    </row>
    <row r="230" spans="1:18" x14ac:dyDescent="0.2">
      <c r="A230" s="46" t="s">
        <v>123</v>
      </c>
      <c r="B230" s="25" t="s">
        <v>122</v>
      </c>
      <c r="C230" s="68">
        <v>21608</v>
      </c>
      <c r="D230" s="68">
        <v>-16416</v>
      </c>
      <c r="E230" s="68">
        <f t="shared" si="9"/>
        <v>5192</v>
      </c>
      <c r="F230" s="68">
        <v>0</v>
      </c>
      <c r="G230" s="68">
        <v>0</v>
      </c>
      <c r="H230" s="68">
        <v>0</v>
      </c>
      <c r="I230" s="68">
        <v>0</v>
      </c>
      <c r="J230" s="68">
        <v>0</v>
      </c>
      <c r="K230" s="68">
        <v>0</v>
      </c>
      <c r="L230" s="68">
        <v>5192</v>
      </c>
      <c r="M230" s="68">
        <v>0</v>
      </c>
      <c r="N230" s="68">
        <v>0</v>
      </c>
      <c r="O230" s="68">
        <v>0</v>
      </c>
      <c r="P230" s="68">
        <v>0</v>
      </c>
      <c r="Q230" s="68">
        <v>0</v>
      </c>
      <c r="R230" s="88">
        <f t="shared" si="10"/>
        <v>-5192</v>
      </c>
    </row>
    <row r="231" spans="1:18" s="4" customFormat="1" x14ac:dyDescent="0.2">
      <c r="A231" s="46" t="s">
        <v>125</v>
      </c>
      <c r="B231" s="25" t="s">
        <v>124</v>
      </c>
      <c r="C231" s="68">
        <v>0</v>
      </c>
      <c r="D231" s="68">
        <v>6726</v>
      </c>
      <c r="E231" s="68">
        <f t="shared" si="9"/>
        <v>6726</v>
      </c>
      <c r="F231" s="68">
        <v>0</v>
      </c>
      <c r="G231" s="68">
        <v>0</v>
      </c>
      <c r="H231" s="68">
        <v>0</v>
      </c>
      <c r="I231" s="68">
        <v>0</v>
      </c>
      <c r="J231" s="68">
        <v>0</v>
      </c>
      <c r="K231" s="68">
        <v>0</v>
      </c>
      <c r="L231" s="68">
        <v>6726</v>
      </c>
      <c r="M231" s="68">
        <v>0</v>
      </c>
      <c r="N231" s="68">
        <v>0</v>
      </c>
      <c r="O231" s="68">
        <v>0</v>
      </c>
      <c r="P231" s="68">
        <v>0</v>
      </c>
      <c r="Q231" s="68">
        <v>0</v>
      </c>
      <c r="R231" s="88">
        <f t="shared" si="10"/>
        <v>-6726</v>
      </c>
    </row>
    <row r="232" spans="1:18" x14ac:dyDescent="0.2">
      <c r="A232" s="46" t="s">
        <v>127</v>
      </c>
      <c r="B232" s="25" t="s">
        <v>126</v>
      </c>
      <c r="C232" s="68">
        <v>261549</v>
      </c>
      <c r="D232" s="68">
        <v>456799.6</v>
      </c>
      <c r="E232" s="68">
        <f t="shared" si="9"/>
        <v>718348.6</v>
      </c>
      <c r="F232" s="68">
        <v>0</v>
      </c>
      <c r="G232" s="68">
        <v>0</v>
      </c>
      <c r="H232" s="68">
        <v>0</v>
      </c>
      <c r="I232" s="68">
        <v>0</v>
      </c>
      <c r="J232" s="68">
        <v>0</v>
      </c>
      <c r="K232" s="68">
        <v>13688</v>
      </c>
      <c r="L232" s="68">
        <v>188410.6</v>
      </c>
      <c r="M232" s="68">
        <v>0</v>
      </c>
      <c r="N232" s="68">
        <v>516250</v>
      </c>
      <c r="O232" s="68">
        <v>0</v>
      </c>
      <c r="P232" s="68">
        <v>0</v>
      </c>
      <c r="Q232" s="68">
        <v>0</v>
      </c>
      <c r="R232" s="88">
        <f t="shared" si="10"/>
        <v>-718348.6</v>
      </c>
    </row>
    <row r="233" spans="1:18" s="4" customFormat="1" x14ac:dyDescent="0.2">
      <c r="A233" s="46" t="s">
        <v>129</v>
      </c>
      <c r="B233" s="25" t="s">
        <v>128</v>
      </c>
      <c r="C233" s="68">
        <v>0</v>
      </c>
      <c r="D233" s="68">
        <v>47833.2</v>
      </c>
      <c r="E233" s="68">
        <f t="shared" si="9"/>
        <v>47833.2</v>
      </c>
      <c r="F233" s="68">
        <v>0</v>
      </c>
      <c r="G233" s="68">
        <v>0</v>
      </c>
      <c r="H233" s="68">
        <v>0</v>
      </c>
      <c r="I233" s="68">
        <v>0</v>
      </c>
      <c r="J233" s="68">
        <v>0</v>
      </c>
      <c r="K233" s="68">
        <v>0</v>
      </c>
      <c r="L233" s="68">
        <v>26833.200000000001</v>
      </c>
      <c r="M233" s="68">
        <v>0</v>
      </c>
      <c r="N233" s="68">
        <v>0</v>
      </c>
      <c r="O233" s="68">
        <v>0</v>
      </c>
      <c r="P233" s="68">
        <v>10903.2</v>
      </c>
      <c r="Q233" s="68">
        <v>0</v>
      </c>
      <c r="R233" s="88">
        <f t="shared" si="10"/>
        <v>-37736.400000000001</v>
      </c>
    </row>
    <row r="234" spans="1:18" x14ac:dyDescent="0.2">
      <c r="A234" s="46" t="s">
        <v>131</v>
      </c>
      <c r="B234" s="25" t="s">
        <v>130</v>
      </c>
      <c r="C234" s="68">
        <v>256900</v>
      </c>
      <c r="D234" s="68">
        <v>-169400.17</v>
      </c>
      <c r="E234" s="68">
        <f t="shared" si="9"/>
        <v>87499.829999999987</v>
      </c>
      <c r="F234" s="68">
        <v>0</v>
      </c>
      <c r="G234" s="68">
        <v>0</v>
      </c>
      <c r="H234" s="68">
        <v>0</v>
      </c>
      <c r="I234" s="68">
        <v>0</v>
      </c>
      <c r="J234" s="68">
        <v>0</v>
      </c>
      <c r="K234" s="68">
        <v>0</v>
      </c>
      <c r="L234" s="68">
        <v>87499.83</v>
      </c>
      <c r="M234" s="68">
        <v>0</v>
      </c>
      <c r="N234" s="68">
        <v>0</v>
      </c>
      <c r="O234" s="68">
        <v>0</v>
      </c>
      <c r="P234" s="68">
        <v>0</v>
      </c>
      <c r="Q234" s="68">
        <v>0</v>
      </c>
      <c r="R234" s="88">
        <f t="shared" si="10"/>
        <v>-87499.83</v>
      </c>
    </row>
    <row r="235" spans="1:18" s="4" customFormat="1" x14ac:dyDescent="0.2">
      <c r="A235" s="46" t="s">
        <v>133</v>
      </c>
      <c r="B235" s="25" t="s">
        <v>132</v>
      </c>
      <c r="C235" s="68">
        <v>90000</v>
      </c>
      <c r="D235" s="68">
        <v>-31000</v>
      </c>
      <c r="E235" s="68">
        <f t="shared" si="9"/>
        <v>59000</v>
      </c>
      <c r="F235" s="68">
        <v>0</v>
      </c>
      <c r="G235" s="68">
        <v>0</v>
      </c>
      <c r="H235" s="68">
        <v>0</v>
      </c>
      <c r="I235" s="68">
        <v>0</v>
      </c>
      <c r="J235" s="68">
        <v>0</v>
      </c>
      <c r="K235" s="68">
        <v>0</v>
      </c>
      <c r="L235" s="68">
        <v>3569.5</v>
      </c>
      <c r="M235" s="68">
        <v>0</v>
      </c>
      <c r="N235" s="68">
        <v>55430.5</v>
      </c>
      <c r="O235" s="68">
        <v>0</v>
      </c>
      <c r="P235" s="68">
        <v>0</v>
      </c>
      <c r="Q235" s="68">
        <v>0</v>
      </c>
      <c r="R235" s="88">
        <f t="shared" si="10"/>
        <v>-59000</v>
      </c>
    </row>
    <row r="236" spans="1:18" s="4" customFormat="1" x14ac:dyDescent="0.2">
      <c r="A236" s="46" t="s">
        <v>276</v>
      </c>
      <c r="B236" s="25" t="s">
        <v>285</v>
      </c>
      <c r="C236" s="68">
        <v>0</v>
      </c>
      <c r="D236" s="68">
        <v>108375.7</v>
      </c>
      <c r="E236" s="68">
        <f t="shared" si="9"/>
        <v>108375.7</v>
      </c>
      <c r="F236" s="68">
        <v>0</v>
      </c>
      <c r="G236" s="68">
        <v>0</v>
      </c>
      <c r="H236" s="68">
        <v>0</v>
      </c>
      <c r="I236" s="68">
        <v>0</v>
      </c>
      <c r="J236" s="68">
        <v>0</v>
      </c>
      <c r="K236" s="68">
        <v>0</v>
      </c>
      <c r="L236" s="68">
        <v>0</v>
      </c>
      <c r="M236" s="68">
        <v>0</v>
      </c>
      <c r="N236" s="68">
        <v>0</v>
      </c>
      <c r="O236" s="68">
        <v>81000</v>
      </c>
      <c r="P236" s="68">
        <v>0</v>
      </c>
      <c r="Q236" s="68">
        <v>0</v>
      </c>
      <c r="R236" s="88">
        <f t="shared" si="10"/>
        <v>-81000</v>
      </c>
    </row>
    <row r="237" spans="1:18" x14ac:dyDescent="0.2">
      <c r="A237" s="46" t="s">
        <v>135</v>
      </c>
      <c r="B237" s="25" t="s">
        <v>134</v>
      </c>
      <c r="C237" s="68">
        <v>21240</v>
      </c>
      <c r="D237" s="68">
        <v>-21240</v>
      </c>
      <c r="E237" s="68">
        <f t="shared" si="9"/>
        <v>0</v>
      </c>
      <c r="F237" s="68">
        <v>0</v>
      </c>
      <c r="G237" s="68">
        <v>0</v>
      </c>
      <c r="H237" s="68">
        <v>0</v>
      </c>
      <c r="I237" s="68">
        <v>0</v>
      </c>
      <c r="J237" s="68">
        <v>0</v>
      </c>
      <c r="K237" s="68">
        <v>0</v>
      </c>
      <c r="L237" s="68">
        <v>0</v>
      </c>
      <c r="M237" s="68">
        <v>0</v>
      </c>
      <c r="N237" s="68">
        <v>0</v>
      </c>
      <c r="O237" s="68">
        <v>0</v>
      </c>
      <c r="P237" s="68">
        <v>0</v>
      </c>
      <c r="Q237" s="68">
        <v>0</v>
      </c>
      <c r="R237" s="88">
        <f t="shared" si="10"/>
        <v>0</v>
      </c>
    </row>
    <row r="238" spans="1:18" s="4" customFormat="1" x14ac:dyDescent="0.2">
      <c r="A238" s="46" t="s">
        <v>152</v>
      </c>
      <c r="B238" s="25" t="s">
        <v>153</v>
      </c>
      <c r="C238" s="68">
        <v>0</v>
      </c>
      <c r="D238" s="68">
        <v>1204.5999999999999</v>
      </c>
      <c r="E238" s="68">
        <f t="shared" si="9"/>
        <v>1204.5999999999999</v>
      </c>
      <c r="F238" s="68">
        <v>0</v>
      </c>
      <c r="G238" s="68">
        <v>0</v>
      </c>
      <c r="H238" s="68">
        <v>0</v>
      </c>
      <c r="I238" s="68">
        <v>0</v>
      </c>
      <c r="J238" s="68">
        <v>0</v>
      </c>
      <c r="K238" s="68">
        <v>0</v>
      </c>
      <c r="L238" s="68">
        <v>1203.5999999999999</v>
      </c>
      <c r="M238" s="68">
        <v>0</v>
      </c>
      <c r="N238" s="68">
        <v>0</v>
      </c>
      <c r="O238" s="68">
        <v>0</v>
      </c>
      <c r="P238" s="68">
        <v>0</v>
      </c>
      <c r="Q238" s="68">
        <v>0</v>
      </c>
      <c r="R238" s="88">
        <f t="shared" si="10"/>
        <v>-1203.5999999999999</v>
      </c>
    </row>
    <row r="239" spans="1:18" x14ac:dyDescent="0.2">
      <c r="A239" s="46" t="s">
        <v>179</v>
      </c>
      <c r="B239" s="25" t="s">
        <v>178</v>
      </c>
      <c r="C239" s="68">
        <v>92128</v>
      </c>
      <c r="D239" s="83">
        <v>-92128</v>
      </c>
      <c r="E239" s="68">
        <f t="shared" si="9"/>
        <v>0</v>
      </c>
      <c r="F239" s="68">
        <v>0</v>
      </c>
      <c r="G239" s="68">
        <v>0</v>
      </c>
      <c r="H239" s="68">
        <v>0</v>
      </c>
      <c r="I239" s="68">
        <v>0</v>
      </c>
      <c r="J239" s="68">
        <v>0</v>
      </c>
      <c r="K239" s="68">
        <v>0</v>
      </c>
      <c r="L239" s="68">
        <v>0</v>
      </c>
      <c r="M239" s="68">
        <v>0</v>
      </c>
      <c r="N239" s="68">
        <v>0</v>
      </c>
      <c r="O239" s="68">
        <v>0</v>
      </c>
      <c r="P239" s="68">
        <v>0</v>
      </c>
      <c r="Q239" s="68">
        <v>0</v>
      </c>
      <c r="R239" s="88">
        <f t="shared" si="10"/>
        <v>0</v>
      </c>
    </row>
    <row r="240" spans="1:18" s="4" customFormat="1" x14ac:dyDescent="0.2">
      <c r="A240" s="46" t="s">
        <v>277</v>
      </c>
      <c r="B240" s="25" t="s">
        <v>286</v>
      </c>
      <c r="C240" s="68">
        <v>154673</v>
      </c>
      <c r="D240" s="68">
        <v>-106883</v>
      </c>
      <c r="E240" s="68">
        <f t="shared" si="9"/>
        <v>47790</v>
      </c>
      <c r="F240" s="68">
        <v>0</v>
      </c>
      <c r="G240" s="68">
        <v>0</v>
      </c>
      <c r="H240" s="68">
        <v>0</v>
      </c>
      <c r="I240" s="68">
        <v>0</v>
      </c>
      <c r="J240" s="68">
        <v>0</v>
      </c>
      <c r="K240" s="68">
        <v>18880</v>
      </c>
      <c r="L240" s="68">
        <v>28910</v>
      </c>
      <c r="M240" s="68">
        <v>0</v>
      </c>
      <c r="N240" s="68">
        <v>0</v>
      </c>
      <c r="O240" s="68">
        <v>0</v>
      </c>
      <c r="P240" s="68">
        <v>0</v>
      </c>
      <c r="Q240" s="68">
        <v>0</v>
      </c>
      <c r="R240" s="88">
        <f t="shared" si="10"/>
        <v>-47790</v>
      </c>
    </row>
    <row r="241" spans="1:18" s="4" customFormat="1" x14ac:dyDescent="0.2">
      <c r="A241" s="46" t="s">
        <v>180</v>
      </c>
      <c r="B241" s="25" t="s">
        <v>181</v>
      </c>
      <c r="C241" s="68">
        <v>3467450</v>
      </c>
      <c r="D241" s="68">
        <v>-3099394.1</v>
      </c>
      <c r="E241" s="68">
        <f t="shared" si="9"/>
        <v>368055.89999999991</v>
      </c>
      <c r="F241" s="68">
        <v>0</v>
      </c>
      <c r="G241" s="68">
        <v>0</v>
      </c>
      <c r="H241" s="68">
        <v>0</v>
      </c>
      <c r="I241" s="68">
        <v>0</v>
      </c>
      <c r="J241" s="68">
        <v>0</v>
      </c>
      <c r="K241" s="68">
        <v>0</v>
      </c>
      <c r="L241" s="68">
        <v>240855.9</v>
      </c>
      <c r="M241" s="68">
        <v>0</v>
      </c>
      <c r="N241" s="68">
        <v>3776</v>
      </c>
      <c r="O241" s="68">
        <v>0</v>
      </c>
      <c r="P241" s="68">
        <v>5133</v>
      </c>
      <c r="Q241" s="68">
        <v>0</v>
      </c>
      <c r="R241" s="88">
        <f t="shared" si="10"/>
        <v>-249764.9</v>
      </c>
    </row>
    <row r="242" spans="1:18" s="4" customFormat="1" x14ac:dyDescent="0.2">
      <c r="A242" s="46" t="s">
        <v>182</v>
      </c>
      <c r="B242" s="25" t="s">
        <v>183</v>
      </c>
      <c r="C242" s="68">
        <v>71800</v>
      </c>
      <c r="D242" s="68">
        <v>-10000</v>
      </c>
      <c r="E242" s="68">
        <f t="shared" si="9"/>
        <v>61800</v>
      </c>
      <c r="F242" s="68">
        <v>0</v>
      </c>
      <c r="G242" s="68">
        <v>0</v>
      </c>
      <c r="H242" s="68">
        <v>0</v>
      </c>
      <c r="I242" s="68">
        <v>0</v>
      </c>
      <c r="J242" s="68">
        <v>0</v>
      </c>
      <c r="K242" s="68">
        <v>0</v>
      </c>
      <c r="L242" s="68">
        <v>61360</v>
      </c>
      <c r="M242" s="68">
        <v>0</v>
      </c>
      <c r="N242" s="68">
        <v>0</v>
      </c>
      <c r="O242" s="68">
        <v>0</v>
      </c>
      <c r="P242" s="68">
        <v>0</v>
      </c>
      <c r="Q242" s="68">
        <v>0</v>
      </c>
      <c r="R242" s="88">
        <f t="shared" si="10"/>
        <v>-61360</v>
      </c>
    </row>
    <row r="243" spans="1:18" x14ac:dyDescent="0.2">
      <c r="A243" s="46" t="s">
        <v>185</v>
      </c>
      <c r="B243" s="25" t="s">
        <v>184</v>
      </c>
      <c r="C243" s="68">
        <v>838220</v>
      </c>
      <c r="D243" s="68">
        <v>-838220</v>
      </c>
      <c r="E243" s="68">
        <f t="shared" si="9"/>
        <v>0</v>
      </c>
      <c r="F243" s="68">
        <v>0</v>
      </c>
      <c r="G243" s="68">
        <v>0</v>
      </c>
      <c r="H243" s="68">
        <v>0</v>
      </c>
      <c r="I243" s="68">
        <v>0</v>
      </c>
      <c r="J243" s="68">
        <v>0</v>
      </c>
      <c r="K243" s="68">
        <v>0</v>
      </c>
      <c r="L243" s="68">
        <v>0</v>
      </c>
      <c r="M243" s="68">
        <v>0</v>
      </c>
      <c r="N243" s="68">
        <v>0</v>
      </c>
      <c r="O243" s="68">
        <v>0</v>
      </c>
      <c r="P243" s="68">
        <v>0</v>
      </c>
      <c r="Q243" s="68">
        <v>0</v>
      </c>
      <c r="R243" s="88">
        <f t="shared" si="10"/>
        <v>0</v>
      </c>
    </row>
    <row r="244" spans="1:18" s="4" customFormat="1" x14ac:dyDescent="0.2">
      <c r="A244" s="46" t="s">
        <v>187</v>
      </c>
      <c r="B244" s="25" t="s">
        <v>186</v>
      </c>
      <c r="C244" s="68">
        <v>770000</v>
      </c>
      <c r="D244" s="68">
        <v>-737570.35</v>
      </c>
      <c r="E244" s="68">
        <f t="shared" si="9"/>
        <v>32429.650000000023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32429.65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88">
        <f t="shared" si="10"/>
        <v>-32429.65</v>
      </c>
    </row>
    <row r="245" spans="1:18" x14ac:dyDescent="0.2">
      <c r="A245" s="46" t="s">
        <v>191</v>
      </c>
      <c r="B245" s="25" t="s">
        <v>190</v>
      </c>
      <c r="C245" s="68">
        <v>0</v>
      </c>
      <c r="D245" s="68">
        <v>11511.62</v>
      </c>
      <c r="E245" s="68">
        <f t="shared" si="9"/>
        <v>11511.62</v>
      </c>
      <c r="F245" s="68">
        <v>0</v>
      </c>
      <c r="G245" s="68">
        <v>0</v>
      </c>
      <c r="H245" s="68">
        <v>0</v>
      </c>
      <c r="I245" s="68">
        <v>0</v>
      </c>
      <c r="J245" s="68">
        <v>0</v>
      </c>
      <c r="K245" s="68">
        <v>0</v>
      </c>
      <c r="L245" s="68">
        <v>7111.62</v>
      </c>
      <c r="M245" s="68">
        <v>0</v>
      </c>
      <c r="N245" s="68">
        <v>3304</v>
      </c>
      <c r="O245" s="68">
        <v>0</v>
      </c>
      <c r="P245" s="68">
        <v>0</v>
      </c>
      <c r="Q245" s="68">
        <v>0</v>
      </c>
      <c r="R245" s="88">
        <f t="shared" si="10"/>
        <v>-10415.619999999999</v>
      </c>
    </row>
    <row r="246" spans="1:18" s="4" customFormat="1" x14ac:dyDescent="0.2">
      <c r="A246" s="46" t="s">
        <v>194</v>
      </c>
      <c r="B246" s="25" t="s">
        <v>195</v>
      </c>
      <c r="C246" s="68">
        <v>0</v>
      </c>
      <c r="D246" s="68">
        <v>39216</v>
      </c>
      <c r="E246" s="68">
        <f t="shared" si="9"/>
        <v>39216</v>
      </c>
      <c r="F246" s="68">
        <v>0</v>
      </c>
      <c r="G246" s="68">
        <v>0</v>
      </c>
      <c r="H246" s="68">
        <v>0</v>
      </c>
      <c r="I246" s="68">
        <v>0</v>
      </c>
      <c r="J246" s="68">
        <v>0</v>
      </c>
      <c r="K246" s="68">
        <v>13216</v>
      </c>
      <c r="L246" s="68">
        <v>0</v>
      </c>
      <c r="M246" s="68">
        <v>0</v>
      </c>
      <c r="N246" s="68">
        <v>16402</v>
      </c>
      <c r="O246" s="68">
        <v>0</v>
      </c>
      <c r="P246" s="68">
        <v>0</v>
      </c>
      <c r="Q246" s="68">
        <v>0</v>
      </c>
      <c r="R246" s="88">
        <f t="shared" si="10"/>
        <v>-29618</v>
      </c>
    </row>
    <row r="247" spans="1:18" x14ac:dyDescent="0.2">
      <c r="A247" s="46" t="s">
        <v>201</v>
      </c>
      <c r="B247" s="25" t="s">
        <v>202</v>
      </c>
      <c r="C247" s="68">
        <v>0</v>
      </c>
      <c r="D247" s="68">
        <v>1711549.41</v>
      </c>
      <c r="E247" s="68">
        <f t="shared" si="9"/>
        <v>1711549.41</v>
      </c>
      <c r="F247" s="68">
        <v>0</v>
      </c>
      <c r="G247" s="68">
        <v>0</v>
      </c>
      <c r="H247" s="68">
        <v>0</v>
      </c>
      <c r="I247" s="68">
        <v>336300</v>
      </c>
      <c r="J247" s="68">
        <v>0</v>
      </c>
      <c r="K247" s="68">
        <v>1345200</v>
      </c>
      <c r="L247" s="68">
        <v>30049.41</v>
      </c>
      <c r="M247" s="68">
        <v>0</v>
      </c>
      <c r="N247" s="68">
        <v>0</v>
      </c>
      <c r="O247" s="68">
        <v>0</v>
      </c>
      <c r="P247" s="68">
        <v>0</v>
      </c>
      <c r="Q247" s="68">
        <v>0</v>
      </c>
      <c r="R247" s="88">
        <f t="shared" si="10"/>
        <v>-1711549.41</v>
      </c>
    </row>
    <row r="248" spans="1:18" x14ac:dyDescent="0.2">
      <c r="A248" s="46" t="s">
        <v>208</v>
      </c>
      <c r="B248" s="25" t="s">
        <v>207</v>
      </c>
      <c r="C248" s="68">
        <v>0</v>
      </c>
      <c r="D248" s="68">
        <v>78000</v>
      </c>
      <c r="E248" s="68">
        <f t="shared" si="9"/>
        <v>78000</v>
      </c>
      <c r="F248" s="68">
        <v>0</v>
      </c>
      <c r="G248" s="68">
        <v>0</v>
      </c>
      <c r="H248" s="68">
        <v>0</v>
      </c>
      <c r="I248" s="68">
        <v>0</v>
      </c>
      <c r="J248" s="68">
        <v>0</v>
      </c>
      <c r="K248" s="68">
        <v>0</v>
      </c>
      <c r="L248" s="68">
        <v>0</v>
      </c>
      <c r="M248" s="68">
        <v>0</v>
      </c>
      <c r="N248" s="68">
        <v>0</v>
      </c>
      <c r="O248" s="68">
        <v>0</v>
      </c>
      <c r="P248" s="68">
        <v>0</v>
      </c>
      <c r="Q248" s="68">
        <v>64230.94</v>
      </c>
      <c r="R248" s="88">
        <f t="shared" si="10"/>
        <v>-64230.94</v>
      </c>
    </row>
    <row r="249" spans="1:18" s="4" customFormat="1" x14ac:dyDescent="0.2">
      <c r="A249" s="46" t="s">
        <v>212</v>
      </c>
      <c r="B249" s="25" t="s">
        <v>211</v>
      </c>
      <c r="C249" s="68">
        <v>0</v>
      </c>
      <c r="D249" s="68">
        <v>708400</v>
      </c>
      <c r="E249" s="68">
        <f t="shared" si="9"/>
        <v>708400</v>
      </c>
      <c r="F249" s="68">
        <v>0</v>
      </c>
      <c r="G249" s="68">
        <v>0</v>
      </c>
      <c r="H249" s="68">
        <v>0</v>
      </c>
      <c r="I249" s="68">
        <v>0</v>
      </c>
      <c r="J249" s="68">
        <v>0</v>
      </c>
      <c r="K249" s="68">
        <v>0</v>
      </c>
      <c r="L249" s="68">
        <v>0</v>
      </c>
      <c r="M249" s="68">
        <v>0</v>
      </c>
      <c r="N249" s="68">
        <v>707419.44</v>
      </c>
      <c r="O249" s="68">
        <v>0</v>
      </c>
      <c r="P249" s="68">
        <v>0</v>
      </c>
      <c r="Q249" s="68">
        <v>0</v>
      </c>
      <c r="R249" s="88">
        <f t="shared" si="10"/>
        <v>-707419.44</v>
      </c>
    </row>
    <row r="250" spans="1:18" s="4" customFormat="1" x14ac:dyDescent="0.2">
      <c r="A250" s="46" t="s">
        <v>217</v>
      </c>
      <c r="B250" s="25" t="s">
        <v>218</v>
      </c>
      <c r="C250" s="68">
        <v>0</v>
      </c>
      <c r="D250" s="68">
        <v>523000</v>
      </c>
      <c r="E250" s="68">
        <f t="shared" si="9"/>
        <v>523000</v>
      </c>
      <c r="F250" s="68">
        <v>0</v>
      </c>
      <c r="G250" s="68">
        <v>0</v>
      </c>
      <c r="H250" s="68">
        <v>0</v>
      </c>
      <c r="I250" s="68">
        <v>0</v>
      </c>
      <c r="J250" s="68">
        <v>0</v>
      </c>
      <c r="K250" s="68">
        <v>0</v>
      </c>
      <c r="L250" s="68">
        <v>0</v>
      </c>
      <c r="M250" s="68">
        <v>0</v>
      </c>
      <c r="N250" s="68">
        <v>522441.81</v>
      </c>
      <c r="O250" s="68">
        <v>0</v>
      </c>
      <c r="P250" s="68">
        <v>0</v>
      </c>
      <c r="Q250" s="68">
        <v>0</v>
      </c>
      <c r="R250" s="88">
        <f t="shared" si="10"/>
        <v>-522441.81</v>
      </c>
    </row>
    <row r="251" spans="1:18" x14ac:dyDescent="0.2">
      <c r="A251" s="44" t="s">
        <v>309</v>
      </c>
      <c r="B251" s="45" t="s">
        <v>322</v>
      </c>
      <c r="C251" s="67">
        <f t="shared" ref="C251:N251" si="12">+SUM(C252:C256)</f>
        <v>81102960</v>
      </c>
      <c r="D251" s="67">
        <f t="shared" si="12"/>
        <v>0</v>
      </c>
      <c r="E251" s="67">
        <f t="shared" si="9"/>
        <v>81102960</v>
      </c>
      <c r="F251" s="67">
        <f>+SUM(F252:F256)</f>
        <v>0</v>
      </c>
      <c r="G251" s="67">
        <f t="shared" si="12"/>
        <v>0</v>
      </c>
      <c r="H251" s="67">
        <f t="shared" si="12"/>
        <v>0</v>
      </c>
      <c r="I251" s="67">
        <f t="shared" si="12"/>
        <v>0</v>
      </c>
      <c r="J251" s="67">
        <f t="shared" si="12"/>
        <v>0</v>
      </c>
      <c r="K251" s="67">
        <f t="shared" si="12"/>
        <v>1500000</v>
      </c>
      <c r="L251" s="67">
        <f t="shared" si="12"/>
        <v>1079409.75</v>
      </c>
      <c r="M251" s="67">
        <f t="shared" si="12"/>
        <v>0</v>
      </c>
      <c r="N251" s="67">
        <f t="shared" si="12"/>
        <v>1188471.76</v>
      </c>
      <c r="O251" s="67">
        <v>8471499.6300000008</v>
      </c>
      <c r="P251" s="67">
        <v>2444822.9</v>
      </c>
      <c r="Q251" s="67">
        <v>40378806.32</v>
      </c>
      <c r="R251" s="87">
        <f t="shared" si="10"/>
        <v>-55063010.359999999</v>
      </c>
    </row>
    <row r="252" spans="1:18" s="4" customFormat="1" x14ac:dyDescent="0.2">
      <c r="A252" s="46" t="s">
        <v>62</v>
      </c>
      <c r="B252" s="25" t="s">
        <v>61</v>
      </c>
      <c r="C252" s="68">
        <v>1000000</v>
      </c>
      <c r="D252" s="68">
        <v>-410882.64</v>
      </c>
      <c r="E252" s="68">
        <f t="shared" si="9"/>
        <v>589117.36</v>
      </c>
      <c r="F252" s="68">
        <v>0</v>
      </c>
      <c r="G252" s="68">
        <v>0</v>
      </c>
      <c r="H252" s="68">
        <v>0</v>
      </c>
      <c r="I252" s="68">
        <v>0</v>
      </c>
      <c r="J252" s="68">
        <v>0</v>
      </c>
      <c r="K252" s="68">
        <v>0</v>
      </c>
      <c r="L252" s="68">
        <v>0</v>
      </c>
      <c r="M252" s="68">
        <v>0</v>
      </c>
      <c r="N252" s="68">
        <v>0</v>
      </c>
      <c r="O252" s="68">
        <v>0</v>
      </c>
      <c r="P252" s="68">
        <v>0</v>
      </c>
      <c r="Q252" s="68">
        <v>441838.02</v>
      </c>
      <c r="R252" s="87">
        <f t="shared" si="10"/>
        <v>-441838.02</v>
      </c>
    </row>
    <row r="253" spans="1:18" x14ac:dyDescent="0.2">
      <c r="A253" s="46" t="s">
        <v>70</v>
      </c>
      <c r="B253" s="25" t="s">
        <v>69</v>
      </c>
      <c r="C253" s="68">
        <v>2500000</v>
      </c>
      <c r="D253" s="68">
        <v>1947882.64</v>
      </c>
      <c r="E253" s="68">
        <f t="shared" si="9"/>
        <v>4447882.6399999997</v>
      </c>
      <c r="F253" s="68">
        <v>0</v>
      </c>
      <c r="G253" s="68">
        <v>0</v>
      </c>
      <c r="H253" s="68">
        <v>0</v>
      </c>
      <c r="I253" s="68">
        <v>0</v>
      </c>
      <c r="J253" s="68">
        <v>0</v>
      </c>
      <c r="K253" s="68">
        <v>0</v>
      </c>
      <c r="L253" s="68">
        <v>0</v>
      </c>
      <c r="M253" s="68">
        <v>0</v>
      </c>
      <c r="N253" s="68">
        <v>0</v>
      </c>
      <c r="O253" s="68">
        <v>0</v>
      </c>
      <c r="P253" s="68">
        <v>0</v>
      </c>
      <c r="Q253" s="68">
        <v>4387368.8600000003</v>
      </c>
      <c r="R253" s="87">
        <f t="shared" si="10"/>
        <v>-4387368.8600000003</v>
      </c>
    </row>
    <row r="254" spans="1:18" s="4" customFormat="1" x14ac:dyDescent="0.2">
      <c r="A254" s="46" t="s">
        <v>117</v>
      </c>
      <c r="B254" s="25" t="s">
        <v>116</v>
      </c>
      <c r="C254" s="68">
        <v>76102960</v>
      </c>
      <c r="D254" s="68">
        <v>-12279028.199999999</v>
      </c>
      <c r="E254" s="68">
        <f t="shared" si="9"/>
        <v>63823931.799999997</v>
      </c>
      <c r="F254" s="68">
        <v>0</v>
      </c>
      <c r="G254" s="68">
        <v>0</v>
      </c>
      <c r="H254" s="68">
        <v>0</v>
      </c>
      <c r="I254" s="68">
        <v>0</v>
      </c>
      <c r="J254" s="68">
        <v>0</v>
      </c>
      <c r="K254" s="68">
        <v>0</v>
      </c>
      <c r="L254" s="68">
        <v>977855.83</v>
      </c>
      <c r="M254" s="68">
        <v>0</v>
      </c>
      <c r="N254" s="68">
        <v>1066433.8</v>
      </c>
      <c r="O254" s="68">
        <v>7232019.96</v>
      </c>
      <c r="P254" s="68">
        <v>2203654.5</v>
      </c>
      <c r="Q254" s="68">
        <v>29065778.98</v>
      </c>
      <c r="R254" s="88">
        <f t="shared" si="10"/>
        <v>-40545743.07</v>
      </c>
    </row>
    <row r="255" spans="1:18" x14ac:dyDescent="0.2">
      <c r="A255" s="46" t="s">
        <v>160</v>
      </c>
      <c r="B255" s="25" t="s">
        <v>161</v>
      </c>
      <c r="C255" s="68">
        <v>1500000</v>
      </c>
      <c r="D255" s="68">
        <v>2832000</v>
      </c>
      <c r="E255" s="68">
        <f t="shared" si="9"/>
        <v>4332000</v>
      </c>
      <c r="F255" s="68">
        <v>0</v>
      </c>
      <c r="G255" s="68">
        <v>0</v>
      </c>
      <c r="H255" s="68">
        <v>0</v>
      </c>
      <c r="I255" s="68">
        <v>0</v>
      </c>
      <c r="J255" s="68">
        <v>0</v>
      </c>
      <c r="K255" s="68">
        <v>1500000</v>
      </c>
      <c r="L255" s="68">
        <v>0</v>
      </c>
      <c r="M255" s="68">
        <v>0</v>
      </c>
      <c r="N255" s="68">
        <v>0</v>
      </c>
      <c r="O255" s="68">
        <v>0</v>
      </c>
      <c r="P255" s="68">
        <v>0</v>
      </c>
      <c r="Q255" s="68">
        <v>2832000</v>
      </c>
      <c r="R255" s="88">
        <f t="shared" si="10"/>
        <v>-4332000</v>
      </c>
    </row>
    <row r="256" spans="1:18" s="4" customFormat="1" x14ac:dyDescent="0.2">
      <c r="A256" s="46" t="s">
        <v>201</v>
      </c>
      <c r="B256" s="25" t="s">
        <v>202</v>
      </c>
      <c r="C256" s="68">
        <v>0</v>
      </c>
      <c r="D256" s="68">
        <v>7910028.2000000002</v>
      </c>
      <c r="E256" s="68">
        <f t="shared" si="9"/>
        <v>7910028.2000000002</v>
      </c>
      <c r="F256" s="68">
        <v>0</v>
      </c>
      <c r="G256" s="68">
        <v>0</v>
      </c>
      <c r="H256" s="68">
        <v>0</v>
      </c>
      <c r="I256" s="68">
        <v>0</v>
      </c>
      <c r="J256" s="68">
        <v>0</v>
      </c>
      <c r="K256" s="68">
        <v>0</v>
      </c>
      <c r="L256" s="68">
        <v>101553.92</v>
      </c>
      <c r="M256" s="68">
        <v>0</v>
      </c>
      <c r="N256" s="68">
        <v>122037.96</v>
      </c>
      <c r="O256" s="68">
        <v>1239479.67</v>
      </c>
      <c r="P256" s="68">
        <v>241168.4</v>
      </c>
      <c r="Q256" s="68">
        <v>3651820.46</v>
      </c>
      <c r="R256" s="88">
        <f t="shared" si="10"/>
        <v>-5356060.41</v>
      </c>
    </row>
    <row r="257" spans="1:18" x14ac:dyDescent="0.2">
      <c r="A257" s="47" t="s">
        <v>323</v>
      </c>
      <c r="B257" s="45" t="s">
        <v>324</v>
      </c>
      <c r="C257" s="67">
        <f>+C258</f>
        <v>111600000</v>
      </c>
      <c r="D257" s="67">
        <f>+D258</f>
        <v>0</v>
      </c>
      <c r="E257" s="67">
        <f t="shared" si="9"/>
        <v>111600000</v>
      </c>
      <c r="F257" s="67">
        <f>+F258</f>
        <v>0</v>
      </c>
      <c r="G257" s="67">
        <f t="shared" ref="G257:J257" si="13">+G258</f>
        <v>17523300</v>
      </c>
      <c r="H257" s="67">
        <f t="shared" si="13"/>
        <v>8760000</v>
      </c>
      <c r="I257" s="67">
        <f t="shared" si="13"/>
        <v>8931000</v>
      </c>
      <c r="J257" s="67">
        <f t="shared" si="13"/>
        <v>8999900</v>
      </c>
      <c r="K257" s="67">
        <f>+K258</f>
        <v>9009350</v>
      </c>
      <c r="L257" s="67">
        <f>+L258</f>
        <v>8932478</v>
      </c>
      <c r="M257" s="67">
        <f>+M258</f>
        <v>8918200</v>
      </c>
      <c r="N257" s="67">
        <f>+N258</f>
        <v>9162800</v>
      </c>
      <c r="O257" s="67">
        <v>9166100</v>
      </c>
      <c r="P257" s="67">
        <v>12649100</v>
      </c>
      <c r="Q257" s="67">
        <v>8618450</v>
      </c>
      <c r="R257" s="87">
        <f t="shared" si="10"/>
        <v>-93150678</v>
      </c>
    </row>
    <row r="258" spans="1:18" s="4" customFormat="1" x14ac:dyDescent="0.2">
      <c r="A258" s="46" t="s">
        <v>311</v>
      </c>
      <c r="B258" s="25" t="s">
        <v>312</v>
      </c>
      <c r="C258" s="68">
        <v>111600000</v>
      </c>
      <c r="D258" s="68">
        <v>0</v>
      </c>
      <c r="E258" s="68">
        <f t="shared" si="9"/>
        <v>111600000</v>
      </c>
      <c r="F258" s="68">
        <v>0</v>
      </c>
      <c r="G258" s="68">
        <v>17523300</v>
      </c>
      <c r="H258" s="68">
        <v>8760000</v>
      </c>
      <c r="I258" s="68">
        <v>8931000</v>
      </c>
      <c r="J258" s="68">
        <v>8999900</v>
      </c>
      <c r="K258" s="68">
        <v>9009350</v>
      </c>
      <c r="L258" s="68">
        <v>8932478</v>
      </c>
      <c r="M258" s="68">
        <v>8918200</v>
      </c>
      <c r="N258" s="68">
        <v>9162800</v>
      </c>
      <c r="O258" s="68">
        <v>9166100</v>
      </c>
      <c r="P258" s="68">
        <v>12649100</v>
      </c>
      <c r="Q258" s="68">
        <v>8618450</v>
      </c>
      <c r="R258" s="88">
        <f t="shared" si="10"/>
        <v>-93150678</v>
      </c>
    </row>
    <row r="259" spans="1:18" x14ac:dyDescent="0.2">
      <c r="A259" s="47" t="s">
        <v>323</v>
      </c>
      <c r="B259" s="45" t="s">
        <v>325</v>
      </c>
      <c r="C259" s="67">
        <f>+SUM(C260:C268)</f>
        <v>2000000</v>
      </c>
      <c r="D259" s="67">
        <f>+SUM(D260:D268)</f>
        <v>1080818</v>
      </c>
      <c r="E259" s="67">
        <f t="shared" si="9"/>
        <v>3080818</v>
      </c>
      <c r="F259" s="67">
        <f>+ SUM(F260:F268)</f>
        <v>235999.99</v>
      </c>
      <c r="G259" s="67">
        <f t="shared" ref="G259:L259" si="14">+ SUM(G260:G268)</f>
        <v>154101.98000000001</v>
      </c>
      <c r="H259" s="67">
        <f t="shared" si="14"/>
        <v>189844.86000000002</v>
      </c>
      <c r="I259" s="67">
        <f t="shared" si="14"/>
        <v>186757.44</v>
      </c>
      <c r="J259" s="67">
        <f t="shared" si="14"/>
        <v>77050.990000000005</v>
      </c>
      <c r="K259" s="67">
        <f t="shared" si="14"/>
        <v>77050.990000000005</v>
      </c>
      <c r="L259" s="67">
        <f t="shared" si="14"/>
        <v>121698.86000000002</v>
      </c>
      <c r="M259" s="67">
        <f t="shared" ref="M259:N259" si="15">+ SUM(M260:M268)</f>
        <v>0</v>
      </c>
      <c r="N259" s="67">
        <f t="shared" si="15"/>
        <v>136136.79999999999</v>
      </c>
      <c r="O259" s="67">
        <v>0</v>
      </c>
      <c r="P259" s="67">
        <v>154101.98000000001</v>
      </c>
      <c r="Q259" s="68">
        <v>154101.98000000001</v>
      </c>
      <c r="R259" s="87">
        <f t="shared" si="10"/>
        <v>-635156.17000000004</v>
      </c>
    </row>
    <row r="260" spans="1:18" s="4" customFormat="1" x14ac:dyDescent="0.2">
      <c r="A260" s="46" t="s">
        <v>52</v>
      </c>
      <c r="B260" s="25" t="s">
        <v>51</v>
      </c>
      <c r="C260" s="68">
        <v>0</v>
      </c>
      <c r="D260" s="68">
        <v>378000</v>
      </c>
      <c r="E260" s="68">
        <f t="shared" si="9"/>
        <v>378000</v>
      </c>
      <c r="F260" s="68">
        <v>235999.99</v>
      </c>
      <c r="G260" s="68">
        <v>0</v>
      </c>
      <c r="H260" s="68">
        <v>58999.99</v>
      </c>
      <c r="I260" s="68">
        <v>82600</v>
      </c>
      <c r="J260" s="68">
        <v>0</v>
      </c>
      <c r="K260" s="68">
        <v>0</v>
      </c>
      <c r="L260" s="68">
        <v>0</v>
      </c>
      <c r="M260" s="68">
        <v>0</v>
      </c>
      <c r="N260" s="68">
        <v>0</v>
      </c>
      <c r="O260" s="68">
        <v>0</v>
      </c>
      <c r="P260" s="68">
        <v>0</v>
      </c>
      <c r="Q260" s="68">
        <v>0</v>
      </c>
      <c r="R260" s="88">
        <f t="shared" si="10"/>
        <v>212399.97999999998</v>
      </c>
    </row>
    <row r="261" spans="1:18" s="4" customFormat="1" x14ac:dyDescent="0.2">
      <c r="A261" s="46" t="s">
        <v>62</v>
      </c>
      <c r="B261" s="25" t="s">
        <v>61</v>
      </c>
      <c r="C261" s="68">
        <v>0</v>
      </c>
      <c r="D261" s="68">
        <v>1896818</v>
      </c>
      <c r="E261" s="68">
        <f t="shared" si="9"/>
        <v>1896818</v>
      </c>
      <c r="F261" s="68">
        <v>0</v>
      </c>
      <c r="G261" s="68">
        <v>154101.98000000001</v>
      </c>
      <c r="H261" s="68">
        <v>77050.990000000005</v>
      </c>
      <c r="I261" s="68">
        <v>77050.990000000005</v>
      </c>
      <c r="J261" s="68">
        <v>77050.990000000005</v>
      </c>
      <c r="K261" s="68">
        <v>77050.990000000005</v>
      </c>
      <c r="L261" s="68">
        <v>77050.990000000005</v>
      </c>
      <c r="M261" s="68">
        <v>0</v>
      </c>
      <c r="N261" s="68">
        <v>77050.990000000005</v>
      </c>
      <c r="O261" s="68">
        <v>0</v>
      </c>
      <c r="P261" s="68">
        <v>154101.98000000001</v>
      </c>
      <c r="Q261" s="68">
        <v>154101.98000000001</v>
      </c>
      <c r="R261" s="88">
        <f t="shared" si="10"/>
        <v>-770509.9</v>
      </c>
    </row>
    <row r="262" spans="1:18" s="4" customFormat="1" x14ac:dyDescent="0.2">
      <c r="A262" s="46" t="s">
        <v>89</v>
      </c>
      <c r="B262" s="25" t="s">
        <v>90</v>
      </c>
      <c r="C262" s="68">
        <v>0</v>
      </c>
      <c r="D262" s="68">
        <v>240000</v>
      </c>
      <c r="E262" s="68">
        <f t="shared" si="9"/>
        <v>240000</v>
      </c>
      <c r="F262" s="68">
        <v>0</v>
      </c>
      <c r="G262" s="68">
        <v>0</v>
      </c>
      <c r="H262" s="68">
        <v>39220.879999999997</v>
      </c>
      <c r="I262" s="68">
        <v>27106.45</v>
      </c>
      <c r="J262" s="68">
        <v>0</v>
      </c>
      <c r="K262" s="68">
        <v>0</v>
      </c>
      <c r="L262" s="68">
        <v>44647.87</v>
      </c>
      <c r="M262" s="68">
        <v>0</v>
      </c>
      <c r="N262" s="68">
        <v>59085.81</v>
      </c>
      <c r="O262" s="68">
        <v>0</v>
      </c>
      <c r="P262" s="68">
        <v>0</v>
      </c>
      <c r="Q262" s="68">
        <v>0</v>
      </c>
      <c r="R262" s="88">
        <f t="shared" si="10"/>
        <v>-91619.25</v>
      </c>
    </row>
    <row r="263" spans="1:18" x14ac:dyDescent="0.2">
      <c r="A263" s="46" t="s">
        <v>265</v>
      </c>
      <c r="B263" s="25" t="s">
        <v>101</v>
      </c>
      <c r="C263" s="68">
        <v>1000000</v>
      </c>
      <c r="D263" s="68">
        <v>-535000</v>
      </c>
      <c r="E263" s="68">
        <f t="shared" si="9"/>
        <v>465000</v>
      </c>
      <c r="F263" s="68">
        <v>0</v>
      </c>
      <c r="G263" s="68">
        <v>0</v>
      </c>
      <c r="H263" s="68">
        <v>0</v>
      </c>
      <c r="I263" s="68">
        <v>0</v>
      </c>
      <c r="J263" s="68">
        <v>0</v>
      </c>
      <c r="K263" s="68">
        <v>0</v>
      </c>
      <c r="L263" s="68">
        <v>0</v>
      </c>
      <c r="M263" s="68">
        <v>0</v>
      </c>
      <c r="N263" s="68">
        <v>0</v>
      </c>
      <c r="O263" s="68">
        <v>0</v>
      </c>
      <c r="P263" s="68">
        <v>0</v>
      </c>
      <c r="Q263" s="68">
        <v>0</v>
      </c>
      <c r="R263" s="88">
        <f t="shared" si="10"/>
        <v>0</v>
      </c>
    </row>
    <row r="264" spans="1:18" s="4" customFormat="1" x14ac:dyDescent="0.2">
      <c r="A264" s="46" t="s">
        <v>267</v>
      </c>
      <c r="B264" s="25" t="s">
        <v>103</v>
      </c>
      <c r="C264" s="68">
        <v>1000000</v>
      </c>
      <c r="D264" s="68">
        <v>-914300</v>
      </c>
      <c r="E264" s="68">
        <f t="shared" si="9"/>
        <v>85700</v>
      </c>
      <c r="F264" s="68">
        <v>0</v>
      </c>
      <c r="G264" s="68">
        <v>0</v>
      </c>
      <c r="H264" s="68">
        <v>0</v>
      </c>
      <c r="I264" s="68">
        <v>0</v>
      </c>
      <c r="J264" s="68">
        <v>0</v>
      </c>
      <c r="K264" s="68">
        <v>0</v>
      </c>
      <c r="L264" s="68">
        <v>0</v>
      </c>
      <c r="M264" s="68">
        <v>0</v>
      </c>
      <c r="N264" s="68">
        <v>0</v>
      </c>
      <c r="O264" s="68">
        <v>0</v>
      </c>
      <c r="P264" s="68">
        <v>0</v>
      </c>
      <c r="Q264" s="68">
        <v>0</v>
      </c>
      <c r="R264" s="88">
        <f t="shared" si="10"/>
        <v>0</v>
      </c>
    </row>
    <row r="265" spans="1:18" x14ac:dyDescent="0.2">
      <c r="A265" s="46" t="s">
        <v>152</v>
      </c>
      <c r="B265" s="25" t="s">
        <v>153</v>
      </c>
      <c r="C265" s="68">
        <v>0</v>
      </c>
      <c r="D265" s="68">
        <v>100</v>
      </c>
      <c r="E265" s="68">
        <f t="shared" si="9"/>
        <v>100</v>
      </c>
      <c r="F265" s="68">
        <v>0</v>
      </c>
      <c r="G265" s="68">
        <v>0</v>
      </c>
      <c r="H265" s="68">
        <v>0</v>
      </c>
      <c r="I265" s="68">
        <v>0</v>
      </c>
      <c r="J265" s="68">
        <v>0</v>
      </c>
      <c r="K265" s="68">
        <v>0</v>
      </c>
      <c r="L265" s="68">
        <v>0</v>
      </c>
      <c r="M265" s="68">
        <v>0</v>
      </c>
      <c r="N265" s="68">
        <v>0</v>
      </c>
      <c r="O265" s="68">
        <v>0</v>
      </c>
      <c r="P265" s="68">
        <v>0</v>
      </c>
      <c r="Q265" s="68">
        <v>0</v>
      </c>
      <c r="R265" s="88">
        <f t="shared" si="10"/>
        <v>0</v>
      </c>
    </row>
    <row r="266" spans="1:18" s="4" customFormat="1" x14ac:dyDescent="0.2">
      <c r="A266" s="46" t="s">
        <v>174</v>
      </c>
      <c r="B266" s="25" t="s">
        <v>175</v>
      </c>
      <c r="C266" s="68">
        <v>0</v>
      </c>
      <c r="D266" s="68">
        <v>100</v>
      </c>
      <c r="E266" s="68">
        <f t="shared" si="9"/>
        <v>100</v>
      </c>
      <c r="F266" s="68">
        <v>0</v>
      </c>
      <c r="G266" s="68">
        <v>0</v>
      </c>
      <c r="H266" s="68">
        <v>0</v>
      </c>
      <c r="I266" s="68">
        <v>0</v>
      </c>
      <c r="J266" s="68">
        <v>0</v>
      </c>
      <c r="K266" s="68">
        <v>0</v>
      </c>
      <c r="L266" s="68">
        <v>0</v>
      </c>
      <c r="M266" s="68">
        <v>0</v>
      </c>
      <c r="N266" s="68">
        <v>0</v>
      </c>
      <c r="O266" s="68">
        <v>0</v>
      </c>
      <c r="P266" s="68">
        <v>0</v>
      </c>
      <c r="Q266" s="68">
        <v>0</v>
      </c>
      <c r="R266" s="88">
        <f t="shared" si="10"/>
        <v>0</v>
      </c>
    </row>
    <row r="267" spans="1:18" x14ac:dyDescent="0.2">
      <c r="A267" s="46" t="s">
        <v>191</v>
      </c>
      <c r="B267" s="25" t="s">
        <v>190</v>
      </c>
      <c r="C267" s="68">
        <v>0</v>
      </c>
      <c r="D267" s="68">
        <v>15000</v>
      </c>
      <c r="E267" s="68">
        <f t="shared" si="9"/>
        <v>15000</v>
      </c>
      <c r="F267" s="68">
        <v>0</v>
      </c>
      <c r="G267" s="68">
        <v>0</v>
      </c>
      <c r="H267" s="68">
        <v>14573</v>
      </c>
      <c r="I267" s="68">
        <v>0</v>
      </c>
      <c r="J267" s="68">
        <v>0</v>
      </c>
      <c r="K267" s="68">
        <v>0</v>
      </c>
      <c r="L267" s="68">
        <v>0</v>
      </c>
      <c r="M267" s="68">
        <v>0</v>
      </c>
      <c r="N267" s="68">
        <v>0</v>
      </c>
      <c r="O267" s="68">
        <v>0</v>
      </c>
      <c r="P267" s="68">
        <v>0</v>
      </c>
      <c r="Q267" s="68">
        <v>0</v>
      </c>
      <c r="R267" s="88">
        <f t="shared" si="10"/>
        <v>14573</v>
      </c>
    </row>
    <row r="268" spans="1:18" s="4" customFormat="1" x14ac:dyDescent="0.2">
      <c r="A268" s="46" t="s">
        <v>194</v>
      </c>
      <c r="B268" s="25" t="s">
        <v>195</v>
      </c>
      <c r="C268" s="68">
        <v>0</v>
      </c>
      <c r="D268" s="68">
        <v>100</v>
      </c>
      <c r="E268" s="68">
        <f t="shared" si="9"/>
        <v>100</v>
      </c>
      <c r="F268" s="68">
        <v>0</v>
      </c>
      <c r="G268" s="68">
        <v>0</v>
      </c>
      <c r="H268" s="68">
        <v>0</v>
      </c>
      <c r="I268" s="68">
        <v>0</v>
      </c>
      <c r="J268" s="68">
        <v>0</v>
      </c>
      <c r="K268" s="68">
        <v>0</v>
      </c>
      <c r="L268" s="68">
        <v>0</v>
      </c>
      <c r="M268" s="68">
        <v>0</v>
      </c>
      <c r="N268" s="68">
        <v>0</v>
      </c>
      <c r="O268" s="68">
        <v>0</v>
      </c>
      <c r="P268" s="68">
        <v>0</v>
      </c>
      <c r="Q268" s="68">
        <v>0</v>
      </c>
      <c r="R268" s="88">
        <f t="shared" si="10"/>
        <v>0</v>
      </c>
    </row>
    <row r="269" spans="1:18" x14ac:dyDescent="0.2">
      <c r="A269" s="47" t="s">
        <v>323</v>
      </c>
      <c r="B269" s="45" t="s">
        <v>326</v>
      </c>
      <c r="C269" s="67">
        <f>+C270</f>
        <v>4535794156</v>
      </c>
      <c r="D269" s="67">
        <f>+D270</f>
        <v>-91404525</v>
      </c>
      <c r="E269" s="67">
        <f t="shared" si="9"/>
        <v>4444389631</v>
      </c>
      <c r="F269" s="67">
        <f>+F270</f>
        <v>382730378.06999999</v>
      </c>
      <c r="G269" s="67">
        <f t="shared" ref="G269:J269" si="16">+G270</f>
        <v>383379300.20999998</v>
      </c>
      <c r="H269" s="67">
        <f t="shared" si="16"/>
        <v>383657024.01999998</v>
      </c>
      <c r="I269" s="67">
        <f t="shared" si="16"/>
        <v>263611068.78999999</v>
      </c>
      <c r="J269" s="67">
        <f t="shared" si="16"/>
        <v>384934218.51999998</v>
      </c>
      <c r="K269" s="67">
        <f>+K270</f>
        <v>384152053.76999998</v>
      </c>
      <c r="L269" s="67">
        <f>+L270</f>
        <v>383464452.18000001</v>
      </c>
      <c r="M269" s="67">
        <f>+M270</f>
        <v>328013040.82999998</v>
      </c>
      <c r="N269" s="67">
        <f>+N270</f>
        <v>356839399.56</v>
      </c>
      <c r="O269" s="67">
        <v>393488274.62</v>
      </c>
      <c r="P269" s="67">
        <v>382563505.79000002</v>
      </c>
      <c r="Q269" s="67">
        <f>+Q270</f>
        <v>258079701.44999999</v>
      </c>
      <c r="R269" s="87">
        <f t="shared" si="10"/>
        <v>-2752137613.6299996</v>
      </c>
    </row>
    <row r="270" spans="1:18" x14ac:dyDescent="0.2">
      <c r="A270" s="46" t="s">
        <v>311</v>
      </c>
      <c r="B270" s="25" t="s">
        <v>312</v>
      </c>
      <c r="C270" s="68">
        <v>4535794156</v>
      </c>
      <c r="D270" s="68">
        <v>-91404525</v>
      </c>
      <c r="E270" s="68">
        <f t="shared" si="9"/>
        <v>4444389631</v>
      </c>
      <c r="F270" s="68">
        <v>382730378.06999999</v>
      </c>
      <c r="G270" s="68">
        <v>383379300.20999998</v>
      </c>
      <c r="H270" s="68">
        <v>383657024.01999998</v>
      </c>
      <c r="I270" s="68">
        <v>263611068.78999999</v>
      </c>
      <c r="J270" s="68">
        <v>384934218.51999998</v>
      </c>
      <c r="K270" s="68">
        <v>384152053.76999998</v>
      </c>
      <c r="L270" s="68">
        <v>383464452.18000001</v>
      </c>
      <c r="M270" s="68">
        <v>328013040.82999998</v>
      </c>
      <c r="N270" s="68">
        <v>356839399.56</v>
      </c>
      <c r="O270" s="68">
        <v>393488274.62</v>
      </c>
      <c r="P270" s="68">
        <v>382563505.79000002</v>
      </c>
      <c r="Q270" s="68">
        <v>258079701.44999999</v>
      </c>
      <c r="R270" s="88">
        <f t="shared" si="10"/>
        <v>-2752137613.6299996</v>
      </c>
    </row>
    <row r="271" spans="1:18" x14ac:dyDescent="0.2">
      <c r="A271" s="47" t="s">
        <v>327</v>
      </c>
      <c r="B271" s="45" t="s">
        <v>328</v>
      </c>
      <c r="C271" s="67">
        <f>+C275</f>
        <v>800000</v>
      </c>
      <c r="D271" s="67">
        <f>SUM(D272:D276)</f>
        <v>-277000</v>
      </c>
      <c r="E271" s="67">
        <f t="shared" si="9"/>
        <v>523000</v>
      </c>
      <c r="F271" s="67">
        <f>+F272+F273+F274+F275+F276</f>
        <v>0</v>
      </c>
      <c r="G271" s="67">
        <f t="shared" ref="G271:J271" si="17">+G275</f>
        <v>0</v>
      </c>
      <c r="H271" s="67">
        <f t="shared" si="17"/>
        <v>0</v>
      </c>
      <c r="I271" s="67">
        <f t="shared" si="17"/>
        <v>0</v>
      </c>
      <c r="J271" s="67">
        <f t="shared" si="17"/>
        <v>0</v>
      </c>
      <c r="K271" s="67">
        <f>+K275</f>
        <v>0</v>
      </c>
      <c r="L271" s="67">
        <f>+L275</f>
        <v>0</v>
      </c>
      <c r="M271" s="67">
        <f>+M275</f>
        <v>0</v>
      </c>
      <c r="N271" s="67">
        <v>0</v>
      </c>
      <c r="O271" s="67">
        <v>0</v>
      </c>
      <c r="P271" s="67">
        <v>396268.57</v>
      </c>
      <c r="Q271" s="68">
        <v>0</v>
      </c>
      <c r="R271" s="87">
        <f t="shared" ref="R271:R334" si="18">+H271-I271-J271-K271-L271-M271-N271-O271-P271-Q271-G271+F271</f>
        <v>-396268.57</v>
      </c>
    </row>
    <row r="272" spans="1:18" s="80" customFormat="1" x14ac:dyDescent="0.2">
      <c r="A272" s="76" t="s">
        <v>125</v>
      </c>
      <c r="B272" s="77" t="s">
        <v>124</v>
      </c>
      <c r="C272" s="78">
        <v>0</v>
      </c>
      <c r="D272" s="78">
        <v>21000</v>
      </c>
      <c r="E272" s="78">
        <f t="shared" si="9"/>
        <v>21000</v>
      </c>
      <c r="F272" s="79"/>
      <c r="G272" s="79"/>
      <c r="H272" s="79"/>
      <c r="I272" s="79"/>
      <c r="J272" s="79"/>
      <c r="K272" s="79"/>
      <c r="L272" s="79"/>
      <c r="M272" s="79"/>
      <c r="N272" s="79">
        <v>0</v>
      </c>
      <c r="O272" s="79">
        <v>0</v>
      </c>
      <c r="P272" s="79">
        <v>15599.98</v>
      </c>
      <c r="Q272" s="68">
        <v>0</v>
      </c>
      <c r="R272" s="87">
        <f t="shared" si="18"/>
        <v>-15599.98</v>
      </c>
    </row>
    <row r="273" spans="1:18" s="80" customFormat="1" x14ac:dyDescent="0.2">
      <c r="A273" s="76" t="s">
        <v>131</v>
      </c>
      <c r="B273" s="77" t="s">
        <v>130</v>
      </c>
      <c r="C273" s="78">
        <v>0</v>
      </c>
      <c r="D273" s="78">
        <v>161000</v>
      </c>
      <c r="E273" s="78">
        <f t="shared" ref="E273:E337" si="19">+C273+D273</f>
        <v>161000</v>
      </c>
      <c r="F273" s="79"/>
      <c r="G273" s="79"/>
      <c r="H273" s="79"/>
      <c r="I273" s="79"/>
      <c r="J273" s="79"/>
      <c r="K273" s="79"/>
      <c r="L273" s="79"/>
      <c r="M273" s="79"/>
      <c r="N273" s="79">
        <v>0</v>
      </c>
      <c r="O273" s="79">
        <v>0</v>
      </c>
      <c r="P273" s="79">
        <v>159268.14000000001</v>
      </c>
      <c r="Q273" s="68">
        <v>0</v>
      </c>
      <c r="R273" s="87">
        <f t="shared" si="18"/>
        <v>-159268.14000000001</v>
      </c>
    </row>
    <row r="274" spans="1:18" s="80" customFormat="1" x14ac:dyDescent="0.2">
      <c r="A274" s="76" t="s">
        <v>179</v>
      </c>
      <c r="B274" s="77" t="s">
        <v>178</v>
      </c>
      <c r="C274" s="78">
        <v>0</v>
      </c>
      <c r="D274" s="78">
        <v>258000</v>
      </c>
      <c r="E274" s="78">
        <f t="shared" si="19"/>
        <v>258000</v>
      </c>
      <c r="F274" s="79"/>
      <c r="G274" s="79"/>
      <c r="H274" s="79"/>
      <c r="I274" s="79"/>
      <c r="J274" s="79"/>
      <c r="K274" s="79"/>
      <c r="L274" s="79"/>
      <c r="M274" s="79"/>
      <c r="N274" s="79">
        <v>0</v>
      </c>
      <c r="O274" s="79">
        <v>0</v>
      </c>
      <c r="P274" s="79">
        <v>213870.87</v>
      </c>
      <c r="Q274" s="68">
        <v>0</v>
      </c>
      <c r="R274" s="87">
        <f t="shared" si="18"/>
        <v>-213870.87</v>
      </c>
    </row>
    <row r="275" spans="1:18" x14ac:dyDescent="0.2">
      <c r="A275" s="46" t="s">
        <v>180</v>
      </c>
      <c r="B275" s="25" t="s">
        <v>181</v>
      </c>
      <c r="C275" s="68">
        <v>800000</v>
      </c>
      <c r="D275" s="68">
        <v>-732000</v>
      </c>
      <c r="E275" s="68">
        <f t="shared" si="19"/>
        <v>68000</v>
      </c>
      <c r="F275" s="68">
        <v>0</v>
      </c>
      <c r="G275" s="68">
        <v>0</v>
      </c>
      <c r="H275" s="68">
        <v>0</v>
      </c>
      <c r="I275" s="68">
        <v>0</v>
      </c>
      <c r="J275" s="68">
        <v>0</v>
      </c>
      <c r="K275" s="68">
        <v>0</v>
      </c>
      <c r="L275" s="68">
        <v>0</v>
      </c>
      <c r="M275" s="68">
        <v>0</v>
      </c>
      <c r="N275" s="68">
        <v>0</v>
      </c>
      <c r="O275" s="68">
        <v>0</v>
      </c>
      <c r="P275" s="68">
        <v>0</v>
      </c>
      <c r="Q275" s="68">
        <v>0</v>
      </c>
      <c r="R275" s="87">
        <f t="shared" si="18"/>
        <v>0</v>
      </c>
    </row>
    <row r="276" spans="1:18" s="80" customFormat="1" x14ac:dyDescent="0.2">
      <c r="A276" s="81" t="s">
        <v>189</v>
      </c>
      <c r="B276" s="77" t="s">
        <v>188</v>
      </c>
      <c r="C276" s="78">
        <v>0</v>
      </c>
      <c r="D276" s="78">
        <v>15000</v>
      </c>
      <c r="E276" s="78">
        <f t="shared" si="19"/>
        <v>15000</v>
      </c>
      <c r="F276" s="78"/>
      <c r="G276" s="78"/>
      <c r="H276" s="78"/>
      <c r="I276" s="78"/>
      <c r="J276" s="78"/>
      <c r="K276" s="78"/>
      <c r="L276" s="78"/>
      <c r="M276" s="78"/>
      <c r="N276" s="78">
        <v>0</v>
      </c>
      <c r="O276" s="78">
        <v>0</v>
      </c>
      <c r="P276" s="78">
        <v>7529.58</v>
      </c>
      <c r="Q276" s="68">
        <v>0</v>
      </c>
      <c r="R276" s="88">
        <f t="shared" si="18"/>
        <v>-7529.58</v>
      </c>
    </row>
    <row r="277" spans="1:18" x14ac:dyDescent="0.2">
      <c r="A277" s="47" t="s">
        <v>329</v>
      </c>
      <c r="B277" s="45" t="s">
        <v>330</v>
      </c>
      <c r="C277" s="67">
        <f>+SUM(C278:C283)</f>
        <v>4000000000</v>
      </c>
      <c r="D277" s="67">
        <f>+SUM(D278:D283)</f>
        <v>-343050044</v>
      </c>
      <c r="E277" s="67">
        <f t="shared" si="19"/>
        <v>3656949956</v>
      </c>
      <c r="F277" s="67">
        <f>+SUM(F278:F283)</f>
        <v>600000000</v>
      </c>
      <c r="G277" s="67">
        <f t="shared" ref="G277:N277" si="20">+SUM(G278:G283)</f>
        <v>1960000</v>
      </c>
      <c r="H277" s="67">
        <f t="shared" si="20"/>
        <v>4989956</v>
      </c>
      <c r="I277" s="67">
        <f t="shared" si="20"/>
        <v>0</v>
      </c>
      <c r="J277" s="67">
        <f t="shared" si="20"/>
        <v>0</v>
      </c>
      <c r="K277" s="67">
        <f t="shared" si="20"/>
        <v>0</v>
      </c>
      <c r="L277" s="67">
        <f t="shared" si="20"/>
        <v>0</v>
      </c>
      <c r="M277" s="67">
        <f t="shared" si="20"/>
        <v>0</v>
      </c>
      <c r="N277" s="67">
        <f t="shared" si="20"/>
        <v>5923400</v>
      </c>
      <c r="O277" s="67">
        <v>0</v>
      </c>
      <c r="P277" s="67">
        <v>4479976400</v>
      </c>
      <c r="Q277" s="67">
        <v>260781163.22999999</v>
      </c>
      <c r="R277" s="87">
        <f t="shared" si="18"/>
        <v>-4143651007.2299995</v>
      </c>
    </row>
    <row r="278" spans="1:18" x14ac:dyDescent="0.2">
      <c r="A278" s="46" t="s">
        <v>58</v>
      </c>
      <c r="B278" s="25" t="s">
        <v>57</v>
      </c>
      <c r="C278" s="68">
        <v>20000000</v>
      </c>
      <c r="D278" s="68">
        <v>10000000</v>
      </c>
      <c r="E278" s="68">
        <f t="shared" si="19"/>
        <v>30000000</v>
      </c>
      <c r="F278" s="68">
        <v>0</v>
      </c>
      <c r="G278" s="68">
        <v>1960000</v>
      </c>
      <c r="H278" s="68">
        <v>3799600</v>
      </c>
      <c r="I278" s="68">
        <v>0</v>
      </c>
      <c r="J278" s="68">
        <v>0</v>
      </c>
      <c r="K278" s="68">
        <v>0</v>
      </c>
      <c r="L278" s="68">
        <v>0</v>
      </c>
      <c r="M278" s="68">
        <v>0</v>
      </c>
      <c r="N278" s="68">
        <v>5923400</v>
      </c>
      <c r="O278" s="68">
        <v>0</v>
      </c>
      <c r="P278" s="68">
        <v>3540800</v>
      </c>
      <c r="Q278" s="68">
        <v>17675927.620000001</v>
      </c>
      <c r="R278" s="88">
        <f t="shared" si="18"/>
        <v>-25300527.620000001</v>
      </c>
    </row>
    <row r="279" spans="1:18" x14ac:dyDescent="0.2">
      <c r="A279" s="46" t="s">
        <v>70</v>
      </c>
      <c r="B279" s="25" t="s">
        <v>69</v>
      </c>
      <c r="C279" s="68">
        <v>5000000</v>
      </c>
      <c r="D279" s="68">
        <v>0</v>
      </c>
      <c r="E279" s="68">
        <f t="shared" si="19"/>
        <v>5000000</v>
      </c>
      <c r="F279" s="68">
        <v>0</v>
      </c>
      <c r="G279" s="68">
        <v>0</v>
      </c>
      <c r="H279" s="68">
        <v>0</v>
      </c>
      <c r="I279" s="68">
        <v>0</v>
      </c>
      <c r="J279" s="68">
        <v>0</v>
      </c>
      <c r="K279" s="68">
        <v>0</v>
      </c>
      <c r="L279" s="68">
        <v>0</v>
      </c>
      <c r="M279" s="68">
        <v>0</v>
      </c>
      <c r="N279" s="68">
        <v>0</v>
      </c>
      <c r="O279" s="68">
        <v>0</v>
      </c>
      <c r="P279" s="68">
        <v>0</v>
      </c>
      <c r="Q279" s="68">
        <v>979995.61</v>
      </c>
      <c r="R279" s="88">
        <f t="shared" si="18"/>
        <v>-979995.61</v>
      </c>
    </row>
    <row r="280" spans="1:18" x14ac:dyDescent="0.2">
      <c r="A280" s="46" t="s">
        <v>96</v>
      </c>
      <c r="B280" s="25" t="s">
        <v>95</v>
      </c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>
        <v>396435600</v>
      </c>
      <c r="Q280" s="68">
        <v>875240</v>
      </c>
      <c r="R280" s="88">
        <f t="shared" si="18"/>
        <v>-397310840</v>
      </c>
    </row>
    <row r="281" spans="1:18" x14ac:dyDescent="0.2">
      <c r="A281" s="46" t="s">
        <v>106</v>
      </c>
      <c r="B281" s="25" t="s">
        <v>107</v>
      </c>
      <c r="C281" s="68">
        <v>60000000</v>
      </c>
      <c r="D281" s="68">
        <v>-48050044</v>
      </c>
      <c r="E281" s="68">
        <f t="shared" si="19"/>
        <v>11949956</v>
      </c>
      <c r="F281" s="68">
        <v>0</v>
      </c>
      <c r="G281" s="68">
        <v>0</v>
      </c>
      <c r="H281" s="68">
        <v>0</v>
      </c>
      <c r="I281" s="68">
        <v>0</v>
      </c>
      <c r="J281" s="68">
        <v>0</v>
      </c>
      <c r="K281" s="68">
        <v>0</v>
      </c>
      <c r="L281" s="68">
        <v>0</v>
      </c>
      <c r="M281" s="68">
        <v>0</v>
      </c>
      <c r="N281" s="68">
        <v>0</v>
      </c>
      <c r="O281" s="68">
        <v>0</v>
      </c>
      <c r="P281" s="68">
        <v>0</v>
      </c>
      <c r="Q281" s="68">
        <v>0</v>
      </c>
      <c r="R281" s="88">
        <f t="shared" si="18"/>
        <v>0</v>
      </c>
    </row>
    <row r="282" spans="1:18" x14ac:dyDescent="0.2">
      <c r="A282" s="46" t="s">
        <v>160</v>
      </c>
      <c r="B282" s="25" t="s">
        <v>161</v>
      </c>
      <c r="C282" s="68">
        <v>10000000</v>
      </c>
      <c r="D282" s="68">
        <v>0</v>
      </c>
      <c r="E282" s="68">
        <f t="shared" si="19"/>
        <v>10000000</v>
      </c>
      <c r="F282" s="68">
        <v>0</v>
      </c>
      <c r="G282" s="68">
        <v>0</v>
      </c>
      <c r="H282" s="68">
        <v>1190356</v>
      </c>
      <c r="I282" s="68">
        <v>0</v>
      </c>
      <c r="J282" s="68">
        <v>0</v>
      </c>
      <c r="K282" s="68">
        <v>0</v>
      </c>
      <c r="L282" s="68">
        <v>0</v>
      </c>
      <c r="M282" s="68">
        <v>0</v>
      </c>
      <c r="N282" s="68">
        <v>0</v>
      </c>
      <c r="O282" s="68">
        <v>0</v>
      </c>
      <c r="P282" s="68">
        <v>0</v>
      </c>
      <c r="Q282" s="68">
        <v>8000000</v>
      </c>
      <c r="R282" s="88">
        <f t="shared" si="18"/>
        <v>-6809644</v>
      </c>
    </row>
    <row r="283" spans="1:18" x14ac:dyDescent="0.2">
      <c r="A283" s="46" t="s">
        <v>311</v>
      </c>
      <c r="B283" s="25" t="s">
        <v>312</v>
      </c>
      <c r="C283" s="68">
        <v>3905000000</v>
      </c>
      <c r="D283" s="68">
        <v>-305000000</v>
      </c>
      <c r="E283" s="68">
        <f t="shared" si="19"/>
        <v>3600000000</v>
      </c>
      <c r="F283" s="68">
        <v>600000000</v>
      </c>
      <c r="G283" s="68">
        <v>0</v>
      </c>
      <c r="H283" s="68">
        <v>0</v>
      </c>
      <c r="I283" s="68">
        <v>0</v>
      </c>
      <c r="J283" s="68">
        <v>0</v>
      </c>
      <c r="K283" s="68">
        <v>0</v>
      </c>
      <c r="L283" s="68">
        <v>0</v>
      </c>
      <c r="M283" s="68">
        <v>0</v>
      </c>
      <c r="N283" s="68">
        <v>0</v>
      </c>
      <c r="O283" s="68">
        <v>0</v>
      </c>
      <c r="P283" s="67">
        <v>4080000000</v>
      </c>
      <c r="Q283" s="68">
        <v>233250000</v>
      </c>
      <c r="R283" s="87">
        <f t="shared" si="18"/>
        <v>-3713250000</v>
      </c>
    </row>
    <row r="284" spans="1:18" x14ac:dyDescent="0.2">
      <c r="A284" s="47" t="s">
        <v>338</v>
      </c>
      <c r="B284" s="45" t="s">
        <v>389</v>
      </c>
      <c r="C284" s="67">
        <f t="shared" ref="C284:M284" si="21">+C285</f>
        <v>0</v>
      </c>
      <c r="D284" s="67">
        <f t="shared" si="21"/>
        <v>40000000</v>
      </c>
      <c r="E284" s="67">
        <f t="shared" si="19"/>
        <v>40000000</v>
      </c>
      <c r="F284" s="67">
        <f>+F285</f>
        <v>0</v>
      </c>
      <c r="G284" s="67">
        <f t="shared" si="21"/>
        <v>0</v>
      </c>
      <c r="H284" s="67">
        <f t="shared" si="21"/>
        <v>0</v>
      </c>
      <c r="I284" s="67">
        <f t="shared" si="21"/>
        <v>0</v>
      </c>
      <c r="J284" s="67">
        <f t="shared" si="21"/>
        <v>0</v>
      </c>
      <c r="K284" s="67">
        <f>+K285</f>
        <v>4500000</v>
      </c>
      <c r="L284" s="67">
        <f t="shared" si="21"/>
        <v>35500000</v>
      </c>
      <c r="M284" s="67">
        <f t="shared" si="21"/>
        <v>0</v>
      </c>
      <c r="N284" s="67">
        <v>0</v>
      </c>
      <c r="O284" s="67">
        <v>0</v>
      </c>
      <c r="P284" s="67">
        <v>0</v>
      </c>
      <c r="Q284" s="68">
        <v>0</v>
      </c>
      <c r="R284" s="88">
        <f t="shared" si="18"/>
        <v>-40000000</v>
      </c>
    </row>
    <row r="285" spans="1:18" x14ac:dyDescent="0.2">
      <c r="A285" s="46" t="s">
        <v>203</v>
      </c>
      <c r="B285" s="25" t="s">
        <v>204</v>
      </c>
      <c r="C285" s="68">
        <v>0</v>
      </c>
      <c r="D285" s="68">
        <v>40000000</v>
      </c>
      <c r="E285" s="68">
        <f t="shared" si="19"/>
        <v>40000000</v>
      </c>
      <c r="F285" s="68">
        <v>0</v>
      </c>
      <c r="G285" s="68">
        <v>0</v>
      </c>
      <c r="H285" s="68">
        <v>0</v>
      </c>
      <c r="I285" s="68">
        <v>0</v>
      </c>
      <c r="J285" s="68">
        <v>0</v>
      </c>
      <c r="K285" s="68">
        <v>4500000</v>
      </c>
      <c r="L285" s="68">
        <v>35500000</v>
      </c>
      <c r="M285" s="68">
        <v>0</v>
      </c>
      <c r="N285" s="68">
        <v>0</v>
      </c>
      <c r="O285" s="68">
        <v>0</v>
      </c>
      <c r="P285" s="68">
        <v>0</v>
      </c>
      <c r="Q285" s="68">
        <v>0</v>
      </c>
      <c r="R285" s="88">
        <f t="shared" si="18"/>
        <v>-40000000</v>
      </c>
    </row>
    <row r="286" spans="1:18" x14ac:dyDescent="0.2">
      <c r="A286" s="47" t="s">
        <v>331</v>
      </c>
      <c r="B286" s="45" t="s">
        <v>332</v>
      </c>
      <c r="C286" s="67">
        <f>+C287</f>
        <v>480600000</v>
      </c>
      <c r="D286" s="67">
        <f>+D287</f>
        <v>126000000</v>
      </c>
      <c r="E286" s="67">
        <f t="shared" si="19"/>
        <v>606600000</v>
      </c>
      <c r="F286" s="67">
        <f>+F287</f>
        <v>45240000</v>
      </c>
      <c r="G286" s="67">
        <f t="shared" ref="G286:J286" si="22">+G287</f>
        <v>45240000</v>
      </c>
      <c r="H286" s="67">
        <f t="shared" si="22"/>
        <v>46872000</v>
      </c>
      <c r="I286" s="67">
        <f t="shared" si="22"/>
        <v>46854000</v>
      </c>
      <c r="J286" s="67">
        <f t="shared" si="22"/>
        <v>46872000</v>
      </c>
      <c r="K286" s="67">
        <f>+K287</f>
        <v>46872000</v>
      </c>
      <c r="L286" s="67">
        <f>+L287</f>
        <v>46872000</v>
      </c>
      <c r="M286" s="67">
        <f>+M287</f>
        <v>67362000</v>
      </c>
      <c r="N286" s="67">
        <f>+N287</f>
        <v>63528000</v>
      </c>
      <c r="O286" s="67">
        <v>64338000</v>
      </c>
      <c r="P286" s="67">
        <v>32879000</v>
      </c>
      <c r="Q286" s="67">
        <v>19338500</v>
      </c>
      <c r="R286" s="87">
        <f t="shared" si="18"/>
        <v>-388043500</v>
      </c>
    </row>
    <row r="287" spans="1:18" x14ac:dyDescent="0.2">
      <c r="A287" s="46" t="s">
        <v>311</v>
      </c>
      <c r="B287" s="25" t="s">
        <v>312</v>
      </c>
      <c r="C287" s="68">
        <v>480600000</v>
      </c>
      <c r="D287" s="68">
        <v>126000000</v>
      </c>
      <c r="E287" s="68">
        <f t="shared" si="19"/>
        <v>606600000</v>
      </c>
      <c r="F287" s="68">
        <v>45240000</v>
      </c>
      <c r="G287" s="68">
        <v>45240000</v>
      </c>
      <c r="H287" s="68">
        <v>46872000</v>
      </c>
      <c r="I287" s="68">
        <v>46854000</v>
      </c>
      <c r="J287" s="68">
        <v>46872000</v>
      </c>
      <c r="K287" s="68">
        <v>46872000</v>
      </c>
      <c r="L287" s="68">
        <v>46872000</v>
      </c>
      <c r="M287" s="68">
        <v>67362000</v>
      </c>
      <c r="N287" s="68">
        <v>63528000</v>
      </c>
      <c r="O287" s="68">
        <v>64338000</v>
      </c>
      <c r="P287" s="67">
        <v>32879000</v>
      </c>
      <c r="Q287" s="67">
        <v>19338500</v>
      </c>
      <c r="R287" s="87">
        <f t="shared" si="18"/>
        <v>-388043500</v>
      </c>
    </row>
    <row r="288" spans="1:18" x14ac:dyDescent="0.2">
      <c r="A288" s="47" t="s">
        <v>333</v>
      </c>
      <c r="B288" s="45" t="s">
        <v>334</v>
      </c>
      <c r="C288" s="67">
        <f>+ SUM(C289:C290)</f>
        <v>1535000000</v>
      </c>
      <c r="D288" s="67">
        <f>+D289+D290</f>
        <v>-5340000</v>
      </c>
      <c r="E288" s="67">
        <f t="shared" si="19"/>
        <v>1529660000</v>
      </c>
      <c r="F288" s="67">
        <f>+F289+F290</f>
        <v>0</v>
      </c>
      <c r="G288" s="67">
        <f t="shared" ref="G288:N288" si="23">+G289+G290</f>
        <v>0</v>
      </c>
      <c r="H288" s="67">
        <f t="shared" si="23"/>
        <v>0</v>
      </c>
      <c r="I288" s="67">
        <f t="shared" si="23"/>
        <v>0</v>
      </c>
      <c r="J288" s="67">
        <f t="shared" si="23"/>
        <v>1500000000</v>
      </c>
      <c r="K288" s="67">
        <f t="shared" si="23"/>
        <v>29659920</v>
      </c>
      <c r="L288" s="67">
        <f t="shared" si="23"/>
        <v>0</v>
      </c>
      <c r="M288" s="67">
        <f t="shared" si="23"/>
        <v>0</v>
      </c>
      <c r="N288" s="67">
        <f t="shared" si="23"/>
        <v>-154312500</v>
      </c>
      <c r="O288" s="67">
        <v>0</v>
      </c>
      <c r="P288" s="67">
        <v>0</v>
      </c>
      <c r="Q288" s="68">
        <v>0</v>
      </c>
      <c r="R288" s="88">
        <f t="shared" si="18"/>
        <v>-1375347420</v>
      </c>
    </row>
    <row r="289" spans="1:18" x14ac:dyDescent="0.2">
      <c r="A289" s="46" t="s">
        <v>96</v>
      </c>
      <c r="B289" s="25" t="s">
        <v>95</v>
      </c>
      <c r="C289" s="68">
        <v>35000000</v>
      </c>
      <c r="D289" s="68">
        <v>-5340000</v>
      </c>
      <c r="E289" s="68">
        <f t="shared" si="19"/>
        <v>29660000</v>
      </c>
      <c r="F289" s="68">
        <v>0</v>
      </c>
      <c r="G289" s="68">
        <v>0</v>
      </c>
      <c r="H289" s="68">
        <v>0</v>
      </c>
      <c r="I289" s="68">
        <v>0</v>
      </c>
      <c r="J289" s="68">
        <v>0</v>
      </c>
      <c r="K289" s="68">
        <v>29659920</v>
      </c>
      <c r="L289" s="68">
        <v>0</v>
      </c>
      <c r="M289" s="68">
        <v>0</v>
      </c>
      <c r="N289" s="68">
        <v>0</v>
      </c>
      <c r="O289" s="68">
        <v>0</v>
      </c>
      <c r="P289" s="68">
        <v>0</v>
      </c>
      <c r="Q289" s="68">
        <v>0</v>
      </c>
      <c r="R289" s="88">
        <f t="shared" si="18"/>
        <v>-29659920</v>
      </c>
    </row>
    <row r="290" spans="1:18" x14ac:dyDescent="0.2">
      <c r="A290" s="46" t="s">
        <v>203</v>
      </c>
      <c r="B290" s="25" t="s">
        <v>204</v>
      </c>
      <c r="C290" s="68">
        <v>1500000000</v>
      </c>
      <c r="D290" s="68">
        <v>0</v>
      </c>
      <c r="E290" s="68">
        <f t="shared" si="19"/>
        <v>1500000000</v>
      </c>
      <c r="F290" s="68">
        <v>0</v>
      </c>
      <c r="G290" s="68">
        <v>0</v>
      </c>
      <c r="H290" s="68">
        <v>0</v>
      </c>
      <c r="I290" s="68">
        <v>0</v>
      </c>
      <c r="J290" s="68">
        <v>1500000000</v>
      </c>
      <c r="K290" s="68">
        <v>0</v>
      </c>
      <c r="L290" s="68">
        <v>0</v>
      </c>
      <c r="M290" s="68">
        <v>0</v>
      </c>
      <c r="N290" s="68">
        <v>-154312500</v>
      </c>
      <c r="O290" s="68">
        <v>0</v>
      </c>
      <c r="P290" s="68">
        <v>0</v>
      </c>
      <c r="Q290" s="68">
        <v>0</v>
      </c>
      <c r="R290" s="88">
        <f t="shared" si="18"/>
        <v>-1345687500</v>
      </c>
    </row>
    <row r="291" spans="1:18" x14ac:dyDescent="0.2">
      <c r="A291" s="42">
        <v>150</v>
      </c>
      <c r="B291" s="43" t="s">
        <v>335</v>
      </c>
      <c r="C291" s="70">
        <f>+C292</f>
        <v>0</v>
      </c>
      <c r="D291" s="70">
        <f>+D292</f>
        <v>2078752</v>
      </c>
      <c r="E291" s="84">
        <f>+C291+D291</f>
        <v>2078752</v>
      </c>
      <c r="F291" s="69">
        <f>+F292</f>
        <v>0</v>
      </c>
      <c r="G291" s="69">
        <f>+G292</f>
        <v>0</v>
      </c>
      <c r="H291" s="69">
        <f t="shared" ref="H291:N291" si="24">+H292</f>
        <v>0</v>
      </c>
      <c r="I291" s="69">
        <f t="shared" si="24"/>
        <v>0</v>
      </c>
      <c r="J291" s="69">
        <f t="shared" si="24"/>
        <v>0</v>
      </c>
      <c r="K291" s="69">
        <f t="shared" si="24"/>
        <v>295590</v>
      </c>
      <c r="L291" s="69">
        <f t="shared" si="24"/>
        <v>73750</v>
      </c>
      <c r="M291" s="69">
        <f t="shared" si="24"/>
        <v>312750</v>
      </c>
      <c r="N291" s="69">
        <f t="shared" si="24"/>
        <v>82157.5</v>
      </c>
      <c r="O291" s="69">
        <v>126083</v>
      </c>
      <c r="P291" s="69">
        <v>0</v>
      </c>
      <c r="Q291" s="67">
        <v>401495</v>
      </c>
      <c r="R291" s="87">
        <f t="shared" si="18"/>
        <v>-1291825.5</v>
      </c>
    </row>
    <row r="292" spans="1:18" s="4" customFormat="1" x14ac:dyDescent="0.2">
      <c r="A292" s="44" t="s">
        <v>309</v>
      </c>
      <c r="B292" s="45" t="s">
        <v>11</v>
      </c>
      <c r="C292" s="67">
        <f>+ SUM(C293:C304)</f>
        <v>0</v>
      </c>
      <c r="D292" s="67">
        <f>+SUM(D293:D304)</f>
        <v>2078752</v>
      </c>
      <c r="E292" s="67">
        <f>+C292+D292</f>
        <v>2078752</v>
      </c>
      <c r="F292" s="67">
        <f>+SUM(F293:F304)</f>
        <v>0</v>
      </c>
      <c r="G292" s="67">
        <f t="shared" ref="G292:J292" si="25">+SUM(G293:G304)</f>
        <v>0</v>
      </c>
      <c r="H292" s="67">
        <f t="shared" si="25"/>
        <v>0</v>
      </c>
      <c r="I292" s="67">
        <f t="shared" si="25"/>
        <v>0</v>
      </c>
      <c r="J292" s="67">
        <f t="shared" si="25"/>
        <v>0</v>
      </c>
      <c r="K292" s="67">
        <f>+K293+K295+K296+K299+K300+K301+K304</f>
        <v>295590</v>
      </c>
      <c r="L292" s="67">
        <f>+L293+L295+L296+L299+L300+L301+L304</f>
        <v>73750</v>
      </c>
      <c r="M292" s="67">
        <f>+M293+M295+M294+M296+M299+M300+M301+M304</f>
        <v>312750</v>
      </c>
      <c r="N292" s="67">
        <f>+N293+N295+N294+N296+N299+N300+N301+N304</f>
        <v>82157.5</v>
      </c>
      <c r="O292" s="67">
        <v>126083</v>
      </c>
      <c r="P292" s="67">
        <v>0</v>
      </c>
      <c r="Q292" s="67">
        <v>401495</v>
      </c>
      <c r="R292" s="87">
        <f t="shared" si="18"/>
        <v>-1291825.5</v>
      </c>
    </row>
    <row r="293" spans="1:18" x14ac:dyDescent="0.2">
      <c r="A293" s="46" t="s">
        <v>70</v>
      </c>
      <c r="B293" s="25" t="s">
        <v>69</v>
      </c>
      <c r="C293" s="68">
        <v>0</v>
      </c>
      <c r="D293" s="68">
        <v>111377</v>
      </c>
      <c r="E293" s="68">
        <f t="shared" si="19"/>
        <v>111377</v>
      </c>
      <c r="F293" s="68">
        <v>0</v>
      </c>
      <c r="G293" s="68">
        <v>0</v>
      </c>
      <c r="H293" s="68">
        <v>0</v>
      </c>
      <c r="I293" s="68">
        <v>0</v>
      </c>
      <c r="J293" s="68">
        <v>0</v>
      </c>
      <c r="K293" s="68">
        <v>0</v>
      </c>
      <c r="L293" s="68">
        <v>0</v>
      </c>
      <c r="M293" s="68">
        <v>0</v>
      </c>
      <c r="N293" s="68">
        <v>0</v>
      </c>
      <c r="O293" s="68">
        <v>0</v>
      </c>
      <c r="P293" s="68">
        <v>0</v>
      </c>
      <c r="Q293" s="68">
        <v>0</v>
      </c>
      <c r="R293" s="87">
        <f t="shared" si="18"/>
        <v>0</v>
      </c>
    </row>
    <row r="294" spans="1:18" x14ac:dyDescent="0.2">
      <c r="A294" s="46" t="s">
        <v>113</v>
      </c>
      <c r="B294" s="25" t="s">
        <v>112</v>
      </c>
      <c r="C294" s="68">
        <v>0</v>
      </c>
      <c r="D294" s="68">
        <v>984000</v>
      </c>
      <c r="E294" s="68">
        <f t="shared" si="19"/>
        <v>984000</v>
      </c>
      <c r="F294" s="68">
        <v>0</v>
      </c>
      <c r="G294" s="68">
        <v>0</v>
      </c>
      <c r="H294" s="68">
        <v>0</v>
      </c>
      <c r="I294" s="68">
        <v>0</v>
      </c>
      <c r="J294" s="68">
        <v>0</v>
      </c>
      <c r="K294" s="68">
        <v>0</v>
      </c>
      <c r="L294" s="68">
        <v>0</v>
      </c>
      <c r="M294" s="68">
        <v>180000</v>
      </c>
      <c r="N294" s="68">
        <v>82157.5</v>
      </c>
      <c r="O294" s="68">
        <v>126083</v>
      </c>
      <c r="P294" s="68">
        <v>0</v>
      </c>
      <c r="Q294" s="67">
        <v>401495</v>
      </c>
      <c r="R294" s="88">
        <f t="shared" si="18"/>
        <v>-789735.5</v>
      </c>
    </row>
    <row r="295" spans="1:18" x14ac:dyDescent="0.2">
      <c r="A295" s="46" t="s">
        <v>117</v>
      </c>
      <c r="B295" s="25" t="s">
        <v>116</v>
      </c>
      <c r="C295" s="68">
        <v>0</v>
      </c>
      <c r="D295" s="68">
        <v>0</v>
      </c>
      <c r="E295" s="68">
        <f t="shared" si="19"/>
        <v>0</v>
      </c>
      <c r="F295" s="68">
        <v>0</v>
      </c>
      <c r="G295" s="68">
        <v>0</v>
      </c>
      <c r="H295" s="68">
        <v>0</v>
      </c>
      <c r="I295" s="68">
        <v>0</v>
      </c>
      <c r="J295" s="68">
        <v>0</v>
      </c>
      <c r="K295" s="68">
        <v>0</v>
      </c>
      <c r="L295" s="68">
        <v>0</v>
      </c>
      <c r="M295" s="68">
        <v>0</v>
      </c>
      <c r="N295" s="68">
        <v>0</v>
      </c>
      <c r="O295" s="68">
        <v>0</v>
      </c>
      <c r="P295" s="68">
        <v>0</v>
      </c>
      <c r="Q295" s="68">
        <v>0</v>
      </c>
      <c r="R295" s="88">
        <f t="shared" si="18"/>
        <v>0</v>
      </c>
    </row>
    <row r="296" spans="1:18" x14ac:dyDescent="0.2">
      <c r="A296" s="46" t="s">
        <v>127</v>
      </c>
      <c r="B296" s="25" t="s">
        <v>126</v>
      </c>
      <c r="C296" s="68">
        <v>0</v>
      </c>
      <c r="D296" s="68">
        <v>212500</v>
      </c>
      <c r="E296" s="68">
        <f t="shared" si="19"/>
        <v>212500</v>
      </c>
      <c r="F296" s="68">
        <v>0</v>
      </c>
      <c r="G296" s="68">
        <v>0</v>
      </c>
      <c r="H296" s="68">
        <v>0</v>
      </c>
      <c r="I296" s="68">
        <v>0</v>
      </c>
      <c r="J296" s="68">
        <v>0</v>
      </c>
      <c r="K296" s="68">
        <v>115050</v>
      </c>
      <c r="L296" s="68">
        <v>0</v>
      </c>
      <c r="M296" s="68">
        <v>0</v>
      </c>
      <c r="N296" s="68">
        <v>0</v>
      </c>
      <c r="O296" s="68">
        <v>0</v>
      </c>
      <c r="P296" s="68">
        <v>0</v>
      </c>
      <c r="Q296" s="68">
        <v>0</v>
      </c>
      <c r="R296" s="88">
        <f t="shared" si="18"/>
        <v>-115050</v>
      </c>
    </row>
    <row r="297" spans="1:18" x14ac:dyDescent="0.2">
      <c r="A297" s="46" t="s">
        <v>131</v>
      </c>
      <c r="B297" s="25" t="s">
        <v>130</v>
      </c>
      <c r="C297" s="68">
        <v>0</v>
      </c>
      <c r="D297" s="68">
        <v>21360</v>
      </c>
      <c r="E297" s="68">
        <f t="shared" si="19"/>
        <v>21360</v>
      </c>
      <c r="F297" s="68">
        <v>0</v>
      </c>
      <c r="G297" s="68">
        <v>0</v>
      </c>
      <c r="H297" s="68">
        <v>0</v>
      </c>
      <c r="I297" s="68">
        <v>0</v>
      </c>
      <c r="J297" s="68">
        <v>0</v>
      </c>
      <c r="K297" s="68">
        <v>0</v>
      </c>
      <c r="L297" s="68">
        <v>0</v>
      </c>
      <c r="M297" s="68">
        <v>0</v>
      </c>
      <c r="N297" s="68">
        <v>0</v>
      </c>
      <c r="O297" s="68">
        <v>0</v>
      </c>
      <c r="P297" s="68">
        <v>0</v>
      </c>
      <c r="Q297" s="68">
        <v>0</v>
      </c>
      <c r="R297" s="88">
        <f t="shared" si="18"/>
        <v>0</v>
      </c>
    </row>
    <row r="298" spans="1:18" x14ac:dyDescent="0.2">
      <c r="A298" s="46" t="s">
        <v>133</v>
      </c>
      <c r="B298" s="25" t="s">
        <v>132</v>
      </c>
      <c r="C298" s="68">
        <v>0</v>
      </c>
      <c r="D298" s="68">
        <v>17800</v>
      </c>
      <c r="E298" s="68">
        <f t="shared" si="19"/>
        <v>17800</v>
      </c>
      <c r="F298" s="68">
        <v>0</v>
      </c>
      <c r="G298" s="68">
        <v>0</v>
      </c>
      <c r="H298" s="68">
        <v>0</v>
      </c>
      <c r="I298" s="68">
        <v>0</v>
      </c>
      <c r="J298" s="68">
        <v>0</v>
      </c>
      <c r="K298" s="68">
        <v>0</v>
      </c>
      <c r="L298" s="68">
        <v>0</v>
      </c>
      <c r="M298" s="68">
        <v>0</v>
      </c>
      <c r="N298" s="68">
        <v>0</v>
      </c>
      <c r="O298" s="68">
        <v>0</v>
      </c>
      <c r="P298" s="68">
        <v>0</v>
      </c>
      <c r="Q298" s="68">
        <v>0</v>
      </c>
      <c r="R298" s="88">
        <f t="shared" si="18"/>
        <v>0</v>
      </c>
    </row>
    <row r="299" spans="1:18" x14ac:dyDescent="0.2">
      <c r="A299" s="46" t="s">
        <v>180</v>
      </c>
      <c r="B299" s="25" t="s">
        <v>181</v>
      </c>
      <c r="C299" s="68">
        <v>0</v>
      </c>
      <c r="D299" s="68">
        <v>304100</v>
      </c>
      <c r="E299" s="68">
        <f t="shared" si="19"/>
        <v>304100</v>
      </c>
      <c r="F299" s="68">
        <v>0</v>
      </c>
      <c r="G299" s="68">
        <v>0</v>
      </c>
      <c r="H299" s="68">
        <v>0</v>
      </c>
      <c r="I299" s="68">
        <v>0</v>
      </c>
      <c r="J299" s="68">
        <v>0</v>
      </c>
      <c r="K299" s="68">
        <v>33040</v>
      </c>
      <c r="L299" s="68">
        <v>73750</v>
      </c>
      <c r="M299" s="68">
        <v>0</v>
      </c>
      <c r="N299" s="68">
        <v>0</v>
      </c>
      <c r="O299" s="68">
        <v>0</v>
      </c>
      <c r="P299" s="68">
        <v>0</v>
      </c>
      <c r="Q299" s="68">
        <v>0</v>
      </c>
      <c r="R299" s="88">
        <f t="shared" si="18"/>
        <v>-106790</v>
      </c>
    </row>
    <row r="300" spans="1:18" x14ac:dyDescent="0.2">
      <c r="A300" s="46" t="s">
        <v>182</v>
      </c>
      <c r="B300" s="25" t="s">
        <v>183</v>
      </c>
      <c r="C300" s="68">
        <v>0</v>
      </c>
      <c r="D300" s="68">
        <v>224700</v>
      </c>
      <c r="E300" s="68">
        <f t="shared" si="19"/>
        <v>224700</v>
      </c>
      <c r="F300" s="68">
        <v>0</v>
      </c>
      <c r="G300" s="68">
        <v>0</v>
      </c>
      <c r="H300" s="68">
        <v>0</v>
      </c>
      <c r="I300" s="68">
        <v>0</v>
      </c>
      <c r="J300" s="68">
        <v>0</v>
      </c>
      <c r="K300" s="68">
        <v>0</v>
      </c>
      <c r="L300" s="68">
        <v>0</v>
      </c>
      <c r="M300" s="68">
        <v>132750</v>
      </c>
      <c r="N300" s="68">
        <v>0</v>
      </c>
      <c r="O300" s="68">
        <v>0</v>
      </c>
      <c r="P300" s="68">
        <v>0</v>
      </c>
      <c r="Q300" s="68">
        <v>0</v>
      </c>
      <c r="R300" s="88">
        <f t="shared" si="18"/>
        <v>-132750</v>
      </c>
    </row>
    <row r="301" spans="1:18" x14ac:dyDescent="0.2">
      <c r="A301" s="46" t="s">
        <v>189</v>
      </c>
      <c r="B301" s="25" t="s">
        <v>188</v>
      </c>
      <c r="C301" s="68">
        <v>0</v>
      </c>
      <c r="D301" s="68">
        <v>192500</v>
      </c>
      <c r="E301" s="68">
        <f t="shared" si="19"/>
        <v>192500</v>
      </c>
      <c r="F301" s="68">
        <v>0</v>
      </c>
      <c r="G301" s="68">
        <v>0</v>
      </c>
      <c r="H301" s="68">
        <v>0</v>
      </c>
      <c r="I301" s="68">
        <v>0</v>
      </c>
      <c r="J301" s="68">
        <v>0</v>
      </c>
      <c r="K301" s="68">
        <v>147500</v>
      </c>
      <c r="L301" s="68">
        <v>0</v>
      </c>
      <c r="M301" s="68">
        <v>0</v>
      </c>
      <c r="N301" s="68">
        <v>0</v>
      </c>
      <c r="O301" s="68">
        <v>0</v>
      </c>
      <c r="P301" s="68">
        <v>0</v>
      </c>
      <c r="Q301" s="68">
        <v>0</v>
      </c>
      <c r="R301" s="88">
        <f t="shared" si="18"/>
        <v>-147500</v>
      </c>
    </row>
    <row r="302" spans="1:18" x14ac:dyDescent="0.2">
      <c r="A302" s="46" t="s">
        <v>194</v>
      </c>
      <c r="B302" s="25" t="s">
        <v>195</v>
      </c>
      <c r="C302" s="68">
        <v>0</v>
      </c>
      <c r="D302" s="68">
        <v>8900</v>
      </c>
      <c r="E302" s="68">
        <f t="shared" si="19"/>
        <v>8900</v>
      </c>
      <c r="F302" s="68">
        <v>0</v>
      </c>
      <c r="G302" s="68">
        <v>0</v>
      </c>
      <c r="H302" s="68">
        <v>0</v>
      </c>
      <c r="I302" s="68">
        <v>0</v>
      </c>
      <c r="J302" s="68">
        <v>0</v>
      </c>
      <c r="K302" s="68">
        <v>0</v>
      </c>
      <c r="L302" s="68">
        <v>0</v>
      </c>
      <c r="M302" s="68">
        <v>0</v>
      </c>
      <c r="N302" s="68">
        <v>0</v>
      </c>
      <c r="O302" s="68">
        <v>0</v>
      </c>
      <c r="P302" s="68">
        <v>0</v>
      </c>
      <c r="Q302" s="68">
        <v>0</v>
      </c>
      <c r="R302" s="88">
        <f t="shared" si="18"/>
        <v>0</v>
      </c>
    </row>
    <row r="303" spans="1:18" x14ac:dyDescent="0.2">
      <c r="A303" s="46" t="s">
        <v>201</v>
      </c>
      <c r="B303" s="25" t="s">
        <v>202</v>
      </c>
      <c r="C303" s="68">
        <v>0</v>
      </c>
      <c r="D303" s="68">
        <v>1515</v>
      </c>
      <c r="E303" s="68">
        <f t="shared" si="19"/>
        <v>1515</v>
      </c>
      <c r="F303" s="68">
        <v>0</v>
      </c>
      <c r="G303" s="68">
        <v>0</v>
      </c>
      <c r="H303" s="68">
        <v>0</v>
      </c>
      <c r="I303" s="68">
        <v>0</v>
      </c>
      <c r="J303" s="68">
        <v>0</v>
      </c>
      <c r="K303" s="68">
        <v>0</v>
      </c>
      <c r="L303" s="68">
        <v>0</v>
      </c>
      <c r="M303" s="68">
        <v>0</v>
      </c>
      <c r="N303" s="68">
        <v>0</v>
      </c>
      <c r="O303" s="68">
        <v>0</v>
      </c>
      <c r="P303" s="68">
        <v>0</v>
      </c>
      <c r="Q303" s="68">
        <v>0</v>
      </c>
      <c r="R303" s="87">
        <f t="shared" si="18"/>
        <v>0</v>
      </c>
    </row>
    <row r="304" spans="1:18" x14ac:dyDescent="0.2">
      <c r="A304" s="46" t="s">
        <v>212</v>
      </c>
      <c r="B304" s="25" t="s">
        <v>211</v>
      </c>
      <c r="C304" s="68">
        <v>0</v>
      </c>
      <c r="D304" s="68">
        <v>0</v>
      </c>
      <c r="E304" s="68">
        <f t="shared" si="19"/>
        <v>0</v>
      </c>
      <c r="F304" s="68">
        <v>0</v>
      </c>
      <c r="G304" s="68">
        <v>0</v>
      </c>
      <c r="H304" s="68">
        <v>0</v>
      </c>
      <c r="I304" s="68">
        <v>0</v>
      </c>
      <c r="J304" s="68">
        <v>0</v>
      </c>
      <c r="K304" s="68">
        <v>0</v>
      </c>
      <c r="L304" s="68">
        <v>0</v>
      </c>
      <c r="M304" s="68">
        <v>0</v>
      </c>
      <c r="N304" s="68">
        <v>0</v>
      </c>
      <c r="O304" s="68">
        <v>0</v>
      </c>
      <c r="P304" s="68">
        <v>0</v>
      </c>
      <c r="Q304" s="68">
        <v>0</v>
      </c>
      <c r="R304" s="87">
        <f t="shared" si="18"/>
        <v>0</v>
      </c>
    </row>
    <row r="305" spans="1:18" x14ac:dyDescent="0.2">
      <c r="A305" s="42">
        <v>300</v>
      </c>
      <c r="B305" s="43" t="s">
        <v>336</v>
      </c>
      <c r="C305" s="70">
        <f>+ SUM(C306+C310+C314+C326+C329+C331+C335+C337+C339+C341+C343+C346+C348+C350+C352+C354+C356+C358+C360)</f>
        <v>315550000</v>
      </c>
      <c r="D305" s="70">
        <v>0</v>
      </c>
      <c r="E305" s="70">
        <f t="shared" si="19"/>
        <v>315550000</v>
      </c>
      <c r="F305" s="70">
        <f>+ SUM(F306+F310+F314+F326+F329+F331+F335+F337+F339+F341+F343+F346+F348+F350+F352+F354+F356+F358+F360)</f>
        <v>0</v>
      </c>
      <c r="G305" s="70">
        <f>+ SUM(G306+G310+G314+G326+G329+G331+G335+G337+G339+G341+G343+G346+G348+G350+G352+G354+G356+G358+G360)</f>
        <v>0</v>
      </c>
      <c r="H305" s="70">
        <f t="shared" ref="H305:I305" si="26">+ SUM(H306+H310+H314+H326+H329+H331+H335+H337+H339+H341+H343+H346+H348+H350+H352+H354+H356+H358+H360)</f>
        <v>0</v>
      </c>
      <c r="I305" s="70">
        <f t="shared" si="26"/>
        <v>0</v>
      </c>
      <c r="J305" s="70">
        <f>+ SUM(J306+J310+J314+J326+J329+J331+J335+J337+J339+J341+J343+J346+J348+J350+J352+J354+J356+J358+J360)</f>
        <v>0</v>
      </c>
      <c r="K305" s="70">
        <f>+ SUM(K306+K310+K314+K326+K329+K331+K335+K337+K339+K341+K343+K346+K348+K350+K352+K354+K356+K358+K360)</f>
        <v>0</v>
      </c>
      <c r="L305" s="70">
        <f>+ SUM(L306+L310+L314+L326+L329+L331+L335+L337+L339+L341+L343+L346+L348+L350+L352+L354+L356+L358+L360)</f>
        <v>0</v>
      </c>
      <c r="M305" s="70">
        <f>+ SUM(M306+M310+M314+M326+M329+M331+M335+M337+M339+M341+M343+M346+M348+M350+M352+M354+M356+M358+M360)</f>
        <v>0</v>
      </c>
      <c r="N305" s="70">
        <v>0</v>
      </c>
      <c r="O305" s="70">
        <v>0</v>
      </c>
      <c r="P305" s="70">
        <v>0</v>
      </c>
      <c r="Q305" s="68">
        <v>0</v>
      </c>
      <c r="R305" s="87">
        <f t="shared" si="18"/>
        <v>0</v>
      </c>
    </row>
    <row r="306" spans="1:18" x14ac:dyDescent="0.2">
      <c r="A306" s="47" t="s">
        <v>329</v>
      </c>
      <c r="B306" s="45" t="s">
        <v>337</v>
      </c>
      <c r="C306" s="67">
        <f>+ SUM(C307:C309)</f>
        <v>22015128</v>
      </c>
      <c r="D306" s="68">
        <v>4935281.8499999996</v>
      </c>
      <c r="E306" s="67">
        <f t="shared" si="19"/>
        <v>26950409.850000001</v>
      </c>
      <c r="F306" s="67">
        <f>+F307+F308+F309</f>
        <v>0</v>
      </c>
      <c r="G306" s="67">
        <f t="shared" ref="G306:I306" si="27">+G307+G308+G309</f>
        <v>0</v>
      </c>
      <c r="H306" s="67">
        <f t="shared" si="27"/>
        <v>0</v>
      </c>
      <c r="I306" s="67">
        <f t="shared" si="27"/>
        <v>0</v>
      </c>
      <c r="J306" s="67">
        <f>+J307+J308+J309</f>
        <v>0</v>
      </c>
      <c r="K306" s="67">
        <f>+K307+K308+K309</f>
        <v>0</v>
      </c>
      <c r="L306" s="67">
        <f>+L307+L308+L309</f>
        <v>0</v>
      </c>
      <c r="M306" s="67">
        <f>+M307+M308+M309</f>
        <v>0</v>
      </c>
      <c r="N306" s="67">
        <v>0</v>
      </c>
      <c r="O306" s="67">
        <v>0</v>
      </c>
      <c r="P306" s="67">
        <v>0</v>
      </c>
      <c r="Q306" s="68">
        <v>0</v>
      </c>
      <c r="R306" s="87">
        <f t="shared" si="18"/>
        <v>0</v>
      </c>
    </row>
    <row r="307" spans="1:18" x14ac:dyDescent="0.2">
      <c r="A307" s="46" t="s">
        <v>58</v>
      </c>
      <c r="B307" s="25" t="s">
        <v>57</v>
      </c>
      <c r="C307" s="68">
        <v>7338372</v>
      </c>
      <c r="D307" s="68">
        <v>4935281.8499999996</v>
      </c>
      <c r="E307" s="68">
        <f t="shared" si="19"/>
        <v>12273653.85</v>
      </c>
      <c r="F307" s="68">
        <v>0</v>
      </c>
      <c r="G307" s="68">
        <v>0</v>
      </c>
      <c r="H307" s="68">
        <v>0</v>
      </c>
      <c r="I307" s="68">
        <v>0</v>
      </c>
      <c r="J307" s="68">
        <v>0</v>
      </c>
      <c r="K307" s="68">
        <v>0</v>
      </c>
      <c r="L307" s="68">
        <v>0</v>
      </c>
      <c r="M307" s="68">
        <v>0</v>
      </c>
      <c r="N307" s="68">
        <v>0</v>
      </c>
      <c r="O307" s="68">
        <v>0</v>
      </c>
      <c r="P307" s="68">
        <v>0</v>
      </c>
      <c r="Q307" s="68">
        <v>0</v>
      </c>
      <c r="R307" s="87">
        <f t="shared" si="18"/>
        <v>0</v>
      </c>
    </row>
    <row r="308" spans="1:18" x14ac:dyDescent="0.2">
      <c r="A308" s="46" t="s">
        <v>104</v>
      </c>
      <c r="B308" s="25" t="s">
        <v>105</v>
      </c>
      <c r="C308" s="68">
        <v>7338384</v>
      </c>
      <c r="D308" s="68">
        <v>0</v>
      </c>
      <c r="E308" s="68">
        <f t="shared" si="19"/>
        <v>7338384</v>
      </c>
      <c r="F308" s="68">
        <v>0</v>
      </c>
      <c r="G308" s="68">
        <v>0</v>
      </c>
      <c r="H308" s="68">
        <v>0</v>
      </c>
      <c r="I308" s="68">
        <v>0</v>
      </c>
      <c r="J308" s="68">
        <v>0</v>
      </c>
      <c r="K308" s="68">
        <v>0</v>
      </c>
      <c r="L308" s="68">
        <v>0</v>
      </c>
      <c r="M308" s="68">
        <v>0</v>
      </c>
      <c r="N308" s="68">
        <v>0</v>
      </c>
      <c r="O308" s="68">
        <v>0</v>
      </c>
      <c r="P308" s="68">
        <v>0</v>
      </c>
      <c r="Q308" s="68">
        <v>0</v>
      </c>
      <c r="R308" s="87">
        <f t="shared" si="18"/>
        <v>0</v>
      </c>
    </row>
    <row r="309" spans="1:18" x14ac:dyDescent="0.2">
      <c r="A309" s="46" t="s">
        <v>106</v>
      </c>
      <c r="B309" s="25" t="s">
        <v>107</v>
      </c>
      <c r="C309" s="68">
        <v>7338372</v>
      </c>
      <c r="D309" s="68">
        <v>0</v>
      </c>
      <c r="E309" s="68">
        <f t="shared" si="19"/>
        <v>7338372</v>
      </c>
      <c r="F309" s="68">
        <v>0</v>
      </c>
      <c r="G309" s="68">
        <v>0</v>
      </c>
      <c r="H309" s="68">
        <v>0</v>
      </c>
      <c r="I309" s="68">
        <v>0</v>
      </c>
      <c r="J309" s="68">
        <v>0</v>
      </c>
      <c r="K309" s="68">
        <v>0</v>
      </c>
      <c r="L309" s="68">
        <v>0</v>
      </c>
      <c r="M309" s="68">
        <v>0</v>
      </c>
      <c r="N309" s="68">
        <v>0</v>
      </c>
      <c r="O309" s="68">
        <v>0</v>
      </c>
      <c r="P309" s="68">
        <v>0</v>
      </c>
      <c r="Q309" s="68">
        <v>0</v>
      </c>
      <c r="R309" s="87">
        <f t="shared" si="18"/>
        <v>0</v>
      </c>
    </row>
    <row r="310" spans="1:18" x14ac:dyDescent="0.2">
      <c r="A310" s="47" t="s">
        <v>338</v>
      </c>
      <c r="B310" s="45" t="s">
        <v>339</v>
      </c>
      <c r="C310" s="67">
        <f>+ SUM(C311:C313)</f>
        <v>22015116</v>
      </c>
      <c r="D310" s="67">
        <f>+D311+D312+D313</f>
        <v>0</v>
      </c>
      <c r="E310" s="67">
        <f t="shared" si="19"/>
        <v>22015116</v>
      </c>
      <c r="F310" s="67">
        <f t="shared" ref="F310:I310" si="28">+ SUM(F311:F313)</f>
        <v>0</v>
      </c>
      <c r="G310" s="67">
        <f t="shared" si="28"/>
        <v>0</v>
      </c>
      <c r="H310" s="67">
        <f t="shared" si="28"/>
        <v>0</v>
      </c>
      <c r="I310" s="67">
        <f t="shared" si="28"/>
        <v>0</v>
      </c>
      <c r="J310" s="67">
        <f>+ SUM(J311:J313)</f>
        <v>0</v>
      </c>
      <c r="K310" s="67">
        <f>+ SUM(K311:K313)</f>
        <v>0</v>
      </c>
      <c r="L310" s="67">
        <f>+ SUM(L311:L313)</f>
        <v>0</v>
      </c>
      <c r="M310" s="67">
        <f>+ SUM(M311:M313)</f>
        <v>0</v>
      </c>
      <c r="N310" s="67">
        <v>0</v>
      </c>
      <c r="O310" s="67">
        <v>0</v>
      </c>
      <c r="P310" s="67">
        <v>0</v>
      </c>
      <c r="Q310" s="68">
        <v>0</v>
      </c>
      <c r="R310" s="87">
        <f t="shared" si="18"/>
        <v>0</v>
      </c>
    </row>
    <row r="311" spans="1:18" x14ac:dyDescent="0.2">
      <c r="A311" s="46" t="s">
        <v>58</v>
      </c>
      <c r="B311" s="25" t="s">
        <v>57</v>
      </c>
      <c r="C311" s="68">
        <v>7338372</v>
      </c>
      <c r="D311" s="68">
        <v>0</v>
      </c>
      <c r="E311" s="68">
        <f t="shared" si="19"/>
        <v>7338372</v>
      </c>
      <c r="F311" s="68">
        <v>0</v>
      </c>
      <c r="G311" s="68">
        <v>0</v>
      </c>
      <c r="H311" s="68">
        <v>0</v>
      </c>
      <c r="I311" s="68">
        <v>0</v>
      </c>
      <c r="J311" s="68">
        <v>0</v>
      </c>
      <c r="K311" s="68">
        <v>0</v>
      </c>
      <c r="L311" s="68">
        <v>0</v>
      </c>
      <c r="M311" s="68">
        <v>0</v>
      </c>
      <c r="N311" s="68">
        <v>0</v>
      </c>
      <c r="O311" s="68">
        <v>0</v>
      </c>
      <c r="P311" s="68">
        <v>0</v>
      </c>
      <c r="Q311" s="68">
        <v>0</v>
      </c>
      <c r="R311" s="87">
        <f t="shared" si="18"/>
        <v>0</v>
      </c>
    </row>
    <row r="312" spans="1:18" x14ac:dyDescent="0.2">
      <c r="A312" s="46" t="s">
        <v>104</v>
      </c>
      <c r="B312" s="25" t="s">
        <v>105</v>
      </c>
      <c r="C312" s="68">
        <v>7338372</v>
      </c>
      <c r="D312" s="68">
        <v>0</v>
      </c>
      <c r="E312" s="68">
        <f t="shared" si="19"/>
        <v>7338372</v>
      </c>
      <c r="F312" s="68">
        <v>0</v>
      </c>
      <c r="G312" s="68">
        <v>0</v>
      </c>
      <c r="H312" s="68">
        <v>0</v>
      </c>
      <c r="I312" s="68">
        <v>0</v>
      </c>
      <c r="J312" s="68">
        <v>0</v>
      </c>
      <c r="K312" s="68">
        <v>0</v>
      </c>
      <c r="L312" s="68">
        <v>0</v>
      </c>
      <c r="M312" s="68">
        <v>0</v>
      </c>
      <c r="N312" s="68">
        <v>0</v>
      </c>
      <c r="O312" s="68">
        <v>0</v>
      </c>
      <c r="P312" s="68">
        <v>0</v>
      </c>
      <c r="Q312" s="68">
        <v>0</v>
      </c>
      <c r="R312" s="87">
        <f t="shared" si="18"/>
        <v>0</v>
      </c>
    </row>
    <row r="313" spans="1:18" x14ac:dyDescent="0.2">
      <c r="A313" s="46" t="s">
        <v>106</v>
      </c>
      <c r="B313" s="25" t="s">
        <v>107</v>
      </c>
      <c r="C313" s="68">
        <v>7338372</v>
      </c>
      <c r="D313" s="68">
        <v>0</v>
      </c>
      <c r="E313" s="68">
        <f t="shared" si="19"/>
        <v>7338372</v>
      </c>
      <c r="F313" s="68">
        <v>0</v>
      </c>
      <c r="G313" s="68">
        <v>0</v>
      </c>
      <c r="H313" s="68">
        <v>0</v>
      </c>
      <c r="I313" s="68">
        <v>0</v>
      </c>
      <c r="J313" s="68">
        <v>0</v>
      </c>
      <c r="K313" s="68">
        <v>0</v>
      </c>
      <c r="L313" s="68">
        <v>0</v>
      </c>
      <c r="M313" s="68">
        <v>0</v>
      </c>
      <c r="N313" s="68">
        <v>0</v>
      </c>
      <c r="O313" s="68">
        <v>0</v>
      </c>
      <c r="P313" s="68">
        <v>0</v>
      </c>
      <c r="Q313" s="68">
        <v>0</v>
      </c>
      <c r="R313" s="87">
        <f t="shared" si="18"/>
        <v>0</v>
      </c>
    </row>
    <row r="314" spans="1:18" x14ac:dyDescent="0.2">
      <c r="A314" s="47" t="s">
        <v>340</v>
      </c>
      <c r="B314" s="45" t="s">
        <v>341</v>
      </c>
      <c r="C314" s="67">
        <f>+ SUM(C317:C323)</f>
        <v>36691860</v>
      </c>
      <c r="D314" s="67">
        <v>19535281.850000001</v>
      </c>
      <c r="E314" s="67">
        <f t="shared" si="19"/>
        <v>56227141.850000001</v>
      </c>
      <c r="F314" s="68">
        <f>+F315+F316+F317+F318+F319+F320+F321+F322+F323+F324+F325</f>
        <v>0</v>
      </c>
      <c r="G314" s="67">
        <f t="shared" ref="G314:I314" si="29">+ SUM(G317:G323)</f>
        <v>0</v>
      </c>
      <c r="H314" s="67">
        <f t="shared" si="29"/>
        <v>0</v>
      </c>
      <c r="I314" s="67">
        <f t="shared" si="29"/>
        <v>0</v>
      </c>
      <c r="J314" s="67">
        <f>+ SUM(J317:J323)</f>
        <v>0</v>
      </c>
      <c r="K314" s="67">
        <f>+ SUM(K317:K323)</f>
        <v>0</v>
      </c>
      <c r="L314" s="67">
        <f>+ SUM(L317:L323)</f>
        <v>0</v>
      </c>
      <c r="M314" s="67">
        <f>+ SUM(M317:M323)</f>
        <v>0</v>
      </c>
      <c r="N314" s="67">
        <v>0</v>
      </c>
      <c r="O314" s="67">
        <v>0</v>
      </c>
      <c r="P314" s="67">
        <v>0</v>
      </c>
      <c r="Q314" s="68">
        <v>0</v>
      </c>
      <c r="R314" s="87">
        <f t="shared" si="18"/>
        <v>0</v>
      </c>
    </row>
    <row r="315" spans="1:18" x14ac:dyDescent="0.2">
      <c r="A315" s="46" t="s">
        <v>44</v>
      </c>
      <c r="B315" s="25" t="s">
        <v>43</v>
      </c>
      <c r="C315" s="67">
        <v>0</v>
      </c>
      <c r="D315" s="68">
        <v>195864.35</v>
      </c>
      <c r="E315" s="68">
        <f t="shared" si="19"/>
        <v>195864.35</v>
      </c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8">
        <v>0</v>
      </c>
      <c r="R315" s="87">
        <f t="shared" si="18"/>
        <v>0</v>
      </c>
    </row>
    <row r="316" spans="1:18" x14ac:dyDescent="0.2">
      <c r="A316" s="46" t="s">
        <v>56</v>
      </c>
      <c r="B316" s="25" t="s">
        <v>55</v>
      </c>
      <c r="C316" s="67">
        <v>0</v>
      </c>
      <c r="D316" s="68">
        <v>236200.6</v>
      </c>
      <c r="E316" s="68">
        <f t="shared" si="19"/>
        <v>236200.6</v>
      </c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8">
        <v>0</v>
      </c>
      <c r="R316" s="87">
        <f t="shared" si="18"/>
        <v>0</v>
      </c>
    </row>
    <row r="317" spans="1:18" x14ac:dyDescent="0.2">
      <c r="A317" s="46" t="s">
        <v>297</v>
      </c>
      <c r="B317" s="25" t="s">
        <v>298</v>
      </c>
      <c r="C317" s="68">
        <v>7338372</v>
      </c>
      <c r="D317" s="68">
        <v>-7300000</v>
      </c>
      <c r="E317" s="68">
        <f t="shared" si="19"/>
        <v>38372</v>
      </c>
      <c r="F317" s="68">
        <v>0</v>
      </c>
      <c r="G317" s="68">
        <v>0</v>
      </c>
      <c r="H317" s="68">
        <v>0</v>
      </c>
      <c r="I317" s="68">
        <v>0</v>
      </c>
      <c r="J317" s="68">
        <v>0</v>
      </c>
      <c r="K317" s="68">
        <v>0</v>
      </c>
      <c r="L317" s="68">
        <v>0</v>
      </c>
      <c r="M317" s="68">
        <v>0</v>
      </c>
      <c r="N317" s="68">
        <v>0</v>
      </c>
      <c r="O317" s="68">
        <v>0</v>
      </c>
      <c r="P317" s="68">
        <v>0</v>
      </c>
      <c r="Q317" s="68">
        <v>0</v>
      </c>
      <c r="R317" s="87">
        <f t="shared" si="18"/>
        <v>0</v>
      </c>
    </row>
    <row r="318" spans="1:18" x14ac:dyDescent="0.2">
      <c r="A318" s="46" t="s">
        <v>70</v>
      </c>
      <c r="B318" s="25" t="s">
        <v>407</v>
      </c>
      <c r="C318" s="68">
        <v>0</v>
      </c>
      <c r="D318" s="68">
        <v>2412938.69</v>
      </c>
      <c r="E318" s="68">
        <f t="shared" si="19"/>
        <v>2412938.69</v>
      </c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>
        <v>0</v>
      </c>
      <c r="R318" s="87">
        <f t="shared" si="18"/>
        <v>0</v>
      </c>
    </row>
    <row r="319" spans="1:18" x14ac:dyDescent="0.2">
      <c r="A319" s="46" t="s">
        <v>71</v>
      </c>
      <c r="B319" s="25" t="s">
        <v>408</v>
      </c>
      <c r="C319" s="68">
        <v>0</v>
      </c>
      <c r="D319" s="68">
        <v>1909798.93</v>
      </c>
      <c r="E319" s="68">
        <f t="shared" si="19"/>
        <v>1909798.93</v>
      </c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>
        <v>0</v>
      </c>
      <c r="R319" s="87">
        <f t="shared" si="18"/>
        <v>0</v>
      </c>
    </row>
    <row r="320" spans="1:18" x14ac:dyDescent="0.2">
      <c r="A320" s="46" t="s">
        <v>78</v>
      </c>
      <c r="B320" s="25" t="s">
        <v>77</v>
      </c>
      <c r="C320" s="68">
        <v>0</v>
      </c>
      <c r="D320" s="68">
        <v>75921.5</v>
      </c>
      <c r="E320" s="68">
        <f t="shared" si="19"/>
        <v>75921.5</v>
      </c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>
        <v>0</v>
      </c>
      <c r="R320" s="87">
        <f t="shared" si="18"/>
        <v>0</v>
      </c>
    </row>
    <row r="321" spans="1:18" x14ac:dyDescent="0.2">
      <c r="A321" s="46" t="s">
        <v>265</v>
      </c>
      <c r="B321" s="25" t="s">
        <v>101</v>
      </c>
      <c r="C321" s="68">
        <v>7338372</v>
      </c>
      <c r="D321" s="68">
        <v>-7300000</v>
      </c>
      <c r="E321" s="68">
        <f t="shared" si="19"/>
        <v>38372</v>
      </c>
      <c r="F321" s="68">
        <v>0</v>
      </c>
      <c r="G321" s="68">
        <v>0</v>
      </c>
      <c r="H321" s="68">
        <v>0</v>
      </c>
      <c r="I321" s="68">
        <v>0</v>
      </c>
      <c r="J321" s="68">
        <v>0</v>
      </c>
      <c r="K321" s="68">
        <v>0</v>
      </c>
      <c r="L321" s="68">
        <v>0</v>
      </c>
      <c r="M321" s="68">
        <v>0</v>
      </c>
      <c r="N321" s="68">
        <v>0</v>
      </c>
      <c r="O321" s="68">
        <v>0</v>
      </c>
      <c r="P321" s="68">
        <v>0</v>
      </c>
      <c r="Q321" s="68">
        <v>0</v>
      </c>
      <c r="R321" s="87">
        <f t="shared" si="18"/>
        <v>0</v>
      </c>
    </row>
    <row r="322" spans="1:18" x14ac:dyDescent="0.2">
      <c r="A322" s="46" t="s">
        <v>267</v>
      </c>
      <c r="B322" s="25" t="s">
        <v>103</v>
      </c>
      <c r="C322" s="68">
        <v>7338372</v>
      </c>
      <c r="D322" s="68">
        <v>-7300000</v>
      </c>
      <c r="E322" s="68">
        <f t="shared" si="19"/>
        <v>38372</v>
      </c>
      <c r="F322" s="68">
        <v>0</v>
      </c>
      <c r="G322" s="68">
        <v>0</v>
      </c>
      <c r="H322" s="68">
        <v>0</v>
      </c>
      <c r="I322" s="68">
        <v>0</v>
      </c>
      <c r="J322" s="68">
        <v>0</v>
      </c>
      <c r="K322" s="68">
        <v>0</v>
      </c>
      <c r="L322" s="68">
        <v>0</v>
      </c>
      <c r="M322" s="68">
        <v>0</v>
      </c>
      <c r="N322" s="68">
        <v>0</v>
      </c>
      <c r="O322" s="68">
        <v>0</v>
      </c>
      <c r="P322" s="68">
        <v>0</v>
      </c>
      <c r="Q322" s="68">
        <v>0</v>
      </c>
      <c r="R322" s="87">
        <f t="shared" si="18"/>
        <v>0</v>
      </c>
    </row>
    <row r="323" spans="1:18" x14ac:dyDescent="0.2">
      <c r="A323" s="46" t="s">
        <v>106</v>
      </c>
      <c r="B323" s="25" t="s">
        <v>107</v>
      </c>
      <c r="C323" s="68">
        <v>14676744</v>
      </c>
      <c r="D323" s="68">
        <v>24711370.190000001</v>
      </c>
      <c r="E323" s="68">
        <f t="shared" si="19"/>
        <v>39388114.189999998</v>
      </c>
      <c r="F323" s="68">
        <v>0</v>
      </c>
      <c r="G323" s="68">
        <v>0</v>
      </c>
      <c r="H323" s="68">
        <v>0</v>
      </c>
      <c r="I323" s="68">
        <v>0</v>
      </c>
      <c r="J323" s="68">
        <v>0</v>
      </c>
      <c r="K323" s="68">
        <v>0</v>
      </c>
      <c r="L323" s="68">
        <v>0</v>
      </c>
      <c r="M323" s="68">
        <v>0</v>
      </c>
      <c r="N323" s="68">
        <v>0</v>
      </c>
      <c r="O323" s="68">
        <v>0</v>
      </c>
      <c r="P323" s="68">
        <v>0</v>
      </c>
      <c r="Q323" s="68">
        <v>0</v>
      </c>
      <c r="R323" s="87">
        <f t="shared" si="18"/>
        <v>0</v>
      </c>
    </row>
    <row r="324" spans="1:18" x14ac:dyDescent="0.2">
      <c r="A324" s="46" t="s">
        <v>160</v>
      </c>
      <c r="B324" s="25" t="s">
        <v>161</v>
      </c>
      <c r="C324" s="68">
        <v>0</v>
      </c>
      <c r="D324" s="68">
        <v>3300000</v>
      </c>
      <c r="E324" s="68">
        <f t="shared" si="19"/>
        <v>3300000</v>
      </c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>
        <v>0</v>
      </c>
      <c r="R324" s="87">
        <f t="shared" si="18"/>
        <v>0</v>
      </c>
    </row>
    <row r="325" spans="1:18" x14ac:dyDescent="0.2">
      <c r="A325" s="46" t="s">
        <v>212</v>
      </c>
      <c r="B325" s="25" t="s">
        <v>211</v>
      </c>
      <c r="C325" s="68">
        <v>0</v>
      </c>
      <c r="D325" s="68">
        <v>8593187.5899999999</v>
      </c>
      <c r="E325" s="68">
        <f t="shared" si="19"/>
        <v>8593187.5899999999</v>
      </c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>
        <v>0</v>
      </c>
      <c r="R325" s="87">
        <f t="shared" si="18"/>
        <v>0</v>
      </c>
    </row>
    <row r="326" spans="1:18" x14ac:dyDescent="0.2">
      <c r="A326" s="47" t="s">
        <v>331</v>
      </c>
      <c r="B326" s="45" t="s">
        <v>342</v>
      </c>
      <c r="C326" s="67">
        <f>+SUM(C327:C328)</f>
        <v>14676744</v>
      </c>
      <c r="D326" s="67">
        <v>-7300000</v>
      </c>
      <c r="E326" s="67">
        <f t="shared" si="19"/>
        <v>7376744</v>
      </c>
      <c r="F326" s="67">
        <f>+SUM(F327:F328)</f>
        <v>0</v>
      </c>
      <c r="G326" s="67">
        <f t="shared" ref="G326:I326" si="30">+SUM(G327:G328)</f>
        <v>0</v>
      </c>
      <c r="H326" s="67">
        <f>+SUM(H327:H328)</f>
        <v>0</v>
      </c>
      <c r="I326" s="67">
        <f t="shared" si="30"/>
        <v>0</v>
      </c>
      <c r="J326" s="67">
        <f>+SUM(J327:J328)</f>
        <v>0</v>
      </c>
      <c r="K326" s="67">
        <f>+SUM(K327:K328)</f>
        <v>0</v>
      </c>
      <c r="L326" s="67">
        <f>+SUM(L327:L328)</f>
        <v>0</v>
      </c>
      <c r="M326" s="67">
        <f>+SUM(M327:M328)</f>
        <v>0</v>
      </c>
      <c r="N326" s="67">
        <v>0</v>
      </c>
      <c r="O326" s="67">
        <v>0</v>
      </c>
      <c r="P326" s="67">
        <v>0</v>
      </c>
      <c r="Q326" s="68">
        <v>0</v>
      </c>
      <c r="R326" s="87">
        <f t="shared" si="18"/>
        <v>0</v>
      </c>
    </row>
    <row r="327" spans="1:18" x14ac:dyDescent="0.2">
      <c r="A327" s="46" t="s">
        <v>265</v>
      </c>
      <c r="B327" s="25" t="s">
        <v>101</v>
      </c>
      <c r="C327" s="68">
        <v>7338372</v>
      </c>
      <c r="D327" s="68">
        <v>-7300000</v>
      </c>
      <c r="E327" s="68">
        <f t="shared" si="19"/>
        <v>38372</v>
      </c>
      <c r="F327" s="68">
        <v>0</v>
      </c>
      <c r="G327" s="68">
        <v>0</v>
      </c>
      <c r="H327" s="68">
        <v>0</v>
      </c>
      <c r="I327" s="68">
        <v>0</v>
      </c>
      <c r="J327" s="68">
        <v>0</v>
      </c>
      <c r="K327" s="68">
        <v>0</v>
      </c>
      <c r="L327" s="68">
        <v>0</v>
      </c>
      <c r="M327" s="68">
        <v>0</v>
      </c>
      <c r="N327" s="68">
        <v>0</v>
      </c>
      <c r="O327" s="68">
        <v>0</v>
      </c>
      <c r="P327" s="68">
        <v>0</v>
      </c>
      <c r="Q327" s="68">
        <v>0</v>
      </c>
      <c r="R327" s="87">
        <f t="shared" si="18"/>
        <v>0</v>
      </c>
    </row>
    <row r="328" spans="1:18" x14ac:dyDescent="0.2">
      <c r="A328" s="46" t="s">
        <v>106</v>
      </c>
      <c r="B328" s="25" t="s">
        <v>107</v>
      </c>
      <c r="C328" s="68">
        <v>7338372</v>
      </c>
      <c r="D328" s="68">
        <v>0</v>
      </c>
      <c r="E328" s="68">
        <f t="shared" si="19"/>
        <v>7338372</v>
      </c>
      <c r="F328" s="68">
        <v>0</v>
      </c>
      <c r="G328" s="68">
        <v>0</v>
      </c>
      <c r="H328" s="68">
        <v>0</v>
      </c>
      <c r="I328" s="68">
        <v>0</v>
      </c>
      <c r="J328" s="68">
        <v>0</v>
      </c>
      <c r="K328" s="68">
        <v>0</v>
      </c>
      <c r="L328" s="68">
        <v>0</v>
      </c>
      <c r="M328" s="68">
        <v>0</v>
      </c>
      <c r="N328" s="68">
        <v>0</v>
      </c>
      <c r="O328" s="68">
        <v>0</v>
      </c>
      <c r="P328" s="68">
        <v>0</v>
      </c>
      <c r="Q328" s="68">
        <v>0</v>
      </c>
      <c r="R328" s="87">
        <f t="shared" si="18"/>
        <v>0</v>
      </c>
    </row>
    <row r="329" spans="1:18" x14ac:dyDescent="0.2">
      <c r="A329" s="47" t="s">
        <v>343</v>
      </c>
      <c r="B329" s="45" t="s">
        <v>344</v>
      </c>
      <c r="C329" s="67">
        <f>+C330</f>
        <v>14152574</v>
      </c>
      <c r="D329" s="67">
        <f>+D330</f>
        <v>0</v>
      </c>
      <c r="E329" s="67">
        <f t="shared" si="19"/>
        <v>14152574</v>
      </c>
      <c r="F329" s="67">
        <f>+F330</f>
        <v>0</v>
      </c>
      <c r="G329" s="67">
        <f t="shared" ref="G329:I329" si="31">+G330</f>
        <v>0</v>
      </c>
      <c r="H329" s="67">
        <f t="shared" si="31"/>
        <v>0</v>
      </c>
      <c r="I329" s="67">
        <f t="shared" si="31"/>
        <v>0</v>
      </c>
      <c r="J329" s="67">
        <f>+J330</f>
        <v>0</v>
      </c>
      <c r="K329" s="67">
        <f>+K330</f>
        <v>0</v>
      </c>
      <c r="L329" s="67">
        <f>+L330</f>
        <v>0</v>
      </c>
      <c r="M329" s="67">
        <f>+M330</f>
        <v>0</v>
      </c>
      <c r="N329" s="67">
        <v>0</v>
      </c>
      <c r="O329" s="67">
        <v>0</v>
      </c>
      <c r="P329" s="67">
        <v>0</v>
      </c>
      <c r="Q329" s="68">
        <v>0</v>
      </c>
      <c r="R329" s="87">
        <f t="shared" si="18"/>
        <v>0</v>
      </c>
    </row>
    <row r="330" spans="1:18" x14ac:dyDescent="0.2">
      <c r="A330" s="46" t="s">
        <v>264</v>
      </c>
      <c r="B330" s="25" t="s">
        <v>263</v>
      </c>
      <c r="C330" s="68">
        <v>14152574</v>
      </c>
      <c r="D330" s="68">
        <v>0</v>
      </c>
      <c r="E330" s="68">
        <f t="shared" si="19"/>
        <v>14152574</v>
      </c>
      <c r="F330" s="68">
        <v>0</v>
      </c>
      <c r="G330" s="68">
        <v>0</v>
      </c>
      <c r="H330" s="68">
        <v>0</v>
      </c>
      <c r="I330" s="68">
        <v>0</v>
      </c>
      <c r="J330" s="68">
        <v>0</v>
      </c>
      <c r="K330" s="68">
        <v>0</v>
      </c>
      <c r="L330" s="68">
        <v>0</v>
      </c>
      <c r="M330" s="68">
        <v>0</v>
      </c>
      <c r="N330" s="68">
        <v>0</v>
      </c>
      <c r="O330" s="68">
        <v>0</v>
      </c>
      <c r="P330" s="68">
        <v>0</v>
      </c>
      <c r="Q330" s="68">
        <v>0</v>
      </c>
      <c r="R330" s="87">
        <f t="shared" si="18"/>
        <v>0</v>
      </c>
    </row>
    <row r="331" spans="1:18" x14ac:dyDescent="0.2">
      <c r="A331" s="47" t="s">
        <v>345</v>
      </c>
      <c r="B331" s="45" t="s">
        <v>346</v>
      </c>
      <c r="C331" s="67">
        <f>+ SUM(C332:C334)</f>
        <v>22015116</v>
      </c>
      <c r="D331" s="67">
        <v>-7300000</v>
      </c>
      <c r="E331" s="67">
        <f t="shared" si="19"/>
        <v>14715116</v>
      </c>
      <c r="F331" s="67">
        <f>+ SUM(F332:F334)</f>
        <v>0</v>
      </c>
      <c r="G331" s="67">
        <f t="shared" ref="G331:I331" si="32">+ SUM(G332:G334)</f>
        <v>0</v>
      </c>
      <c r="H331" s="67">
        <f t="shared" si="32"/>
        <v>0</v>
      </c>
      <c r="I331" s="67">
        <f t="shared" si="32"/>
        <v>0</v>
      </c>
      <c r="J331" s="67">
        <f>+ SUM(J332:J334)</f>
        <v>0</v>
      </c>
      <c r="K331" s="67">
        <f>+ SUM(K332:K334)</f>
        <v>0</v>
      </c>
      <c r="L331" s="67">
        <f>+ SUM(L332:L334)</f>
        <v>0</v>
      </c>
      <c r="M331" s="67">
        <f>+ SUM(M332:M334)</f>
        <v>0</v>
      </c>
      <c r="N331" s="67">
        <v>0</v>
      </c>
      <c r="O331" s="67">
        <v>0</v>
      </c>
      <c r="P331" s="67">
        <v>0</v>
      </c>
      <c r="Q331" s="68">
        <v>0</v>
      </c>
      <c r="R331" s="87">
        <f t="shared" si="18"/>
        <v>0</v>
      </c>
    </row>
    <row r="332" spans="1:18" x14ac:dyDescent="0.2">
      <c r="A332" s="46" t="s">
        <v>265</v>
      </c>
      <c r="B332" s="25" t="s">
        <v>101</v>
      </c>
      <c r="C332" s="68">
        <v>7338372</v>
      </c>
      <c r="D332" s="68">
        <v>-7300000</v>
      </c>
      <c r="E332" s="68">
        <f t="shared" si="19"/>
        <v>38372</v>
      </c>
      <c r="F332" s="68">
        <v>0</v>
      </c>
      <c r="G332" s="68">
        <v>0</v>
      </c>
      <c r="H332" s="68">
        <v>0</v>
      </c>
      <c r="I332" s="68">
        <v>0</v>
      </c>
      <c r="J332" s="68">
        <v>0</v>
      </c>
      <c r="K332" s="68">
        <v>0</v>
      </c>
      <c r="L332" s="68">
        <v>0</v>
      </c>
      <c r="M332" s="68">
        <v>0</v>
      </c>
      <c r="N332" s="68">
        <v>0</v>
      </c>
      <c r="O332" s="68">
        <v>0</v>
      </c>
      <c r="P332" s="68">
        <v>0</v>
      </c>
      <c r="Q332" s="68">
        <v>0</v>
      </c>
      <c r="R332" s="87">
        <f t="shared" si="18"/>
        <v>0</v>
      </c>
    </row>
    <row r="333" spans="1:18" x14ac:dyDescent="0.2">
      <c r="A333" s="46" t="s">
        <v>266</v>
      </c>
      <c r="B333" s="25" t="s">
        <v>102</v>
      </c>
      <c r="C333" s="68">
        <v>7338372</v>
      </c>
      <c r="D333" s="68">
        <v>0</v>
      </c>
      <c r="E333" s="68">
        <f t="shared" si="19"/>
        <v>7338372</v>
      </c>
      <c r="F333" s="71">
        <v>0</v>
      </c>
      <c r="G333" s="71">
        <v>0</v>
      </c>
      <c r="H333" s="71">
        <v>0</v>
      </c>
      <c r="I333" s="71">
        <v>0</v>
      </c>
      <c r="J333" s="71">
        <v>0</v>
      </c>
      <c r="K333" s="71">
        <v>0</v>
      </c>
      <c r="L333" s="71">
        <v>0</v>
      </c>
      <c r="M333" s="71">
        <v>0</v>
      </c>
      <c r="N333" s="71">
        <v>0</v>
      </c>
      <c r="O333" s="71">
        <v>0</v>
      </c>
      <c r="P333" s="71">
        <v>0</v>
      </c>
      <c r="Q333" s="68">
        <v>0</v>
      </c>
      <c r="R333" s="87">
        <f t="shared" si="18"/>
        <v>0</v>
      </c>
    </row>
    <row r="334" spans="1:18" x14ac:dyDescent="0.2">
      <c r="A334" s="46" t="s">
        <v>106</v>
      </c>
      <c r="B334" s="25" t="s">
        <v>107</v>
      </c>
      <c r="C334" s="68">
        <v>7338372</v>
      </c>
      <c r="D334" s="68">
        <v>0</v>
      </c>
      <c r="E334" s="68">
        <f t="shared" si="19"/>
        <v>7338372</v>
      </c>
      <c r="F334" s="68">
        <v>0</v>
      </c>
      <c r="G334" s="68">
        <v>0</v>
      </c>
      <c r="H334" s="68">
        <v>0</v>
      </c>
      <c r="I334" s="68">
        <v>0</v>
      </c>
      <c r="J334" s="68">
        <v>0</v>
      </c>
      <c r="K334" s="68">
        <v>0</v>
      </c>
      <c r="L334" s="68">
        <v>0</v>
      </c>
      <c r="M334" s="68">
        <v>0</v>
      </c>
      <c r="N334" s="68">
        <v>0</v>
      </c>
      <c r="O334" s="68">
        <v>0</v>
      </c>
      <c r="P334" s="68">
        <v>0</v>
      </c>
      <c r="Q334" s="68">
        <v>0</v>
      </c>
      <c r="R334" s="87">
        <f t="shared" si="18"/>
        <v>0</v>
      </c>
    </row>
    <row r="335" spans="1:18" x14ac:dyDescent="0.2">
      <c r="A335" s="47" t="s">
        <v>347</v>
      </c>
      <c r="B335" s="45" t="s">
        <v>348</v>
      </c>
      <c r="C335" s="67">
        <f>+C336</f>
        <v>14152574</v>
      </c>
      <c r="D335" s="67">
        <f>+D336</f>
        <v>0</v>
      </c>
      <c r="E335" s="67">
        <f t="shared" si="19"/>
        <v>14152574</v>
      </c>
      <c r="F335" s="67">
        <f t="shared" ref="F335:I335" si="33">+F336</f>
        <v>0</v>
      </c>
      <c r="G335" s="67">
        <f t="shared" si="33"/>
        <v>0</v>
      </c>
      <c r="H335" s="67">
        <f t="shared" si="33"/>
        <v>0</v>
      </c>
      <c r="I335" s="67">
        <f t="shared" si="33"/>
        <v>0</v>
      </c>
      <c r="J335" s="67">
        <f>+J336</f>
        <v>0</v>
      </c>
      <c r="K335" s="67">
        <f>+K336</f>
        <v>0</v>
      </c>
      <c r="L335" s="67">
        <f>+L336</f>
        <v>0</v>
      </c>
      <c r="M335" s="67">
        <f>+M336</f>
        <v>0</v>
      </c>
      <c r="N335" s="67">
        <v>0</v>
      </c>
      <c r="O335" s="67">
        <v>0</v>
      </c>
      <c r="P335" s="67">
        <v>0</v>
      </c>
      <c r="Q335" s="68">
        <v>0</v>
      </c>
      <c r="R335" s="87">
        <f t="shared" ref="R335:R393" si="34">+H335-I335-J335-K335-L335-M335-N335-O335-P335-Q335-G335+F335</f>
        <v>0</v>
      </c>
    </row>
    <row r="336" spans="1:18" x14ac:dyDescent="0.2">
      <c r="A336" s="46" t="s">
        <v>264</v>
      </c>
      <c r="B336" s="25" t="s">
        <v>263</v>
      </c>
      <c r="C336" s="68">
        <v>14152574</v>
      </c>
      <c r="D336" s="68">
        <v>0</v>
      </c>
      <c r="E336" s="68">
        <f t="shared" si="19"/>
        <v>14152574</v>
      </c>
      <c r="F336" s="68">
        <v>0</v>
      </c>
      <c r="G336" s="68">
        <v>0</v>
      </c>
      <c r="H336" s="68">
        <v>0</v>
      </c>
      <c r="I336" s="68">
        <v>0</v>
      </c>
      <c r="J336" s="68">
        <v>0</v>
      </c>
      <c r="K336" s="68">
        <v>0</v>
      </c>
      <c r="L336" s="68">
        <v>0</v>
      </c>
      <c r="M336" s="68">
        <v>0</v>
      </c>
      <c r="N336" s="68">
        <v>0</v>
      </c>
      <c r="O336" s="68">
        <v>0</v>
      </c>
      <c r="P336" s="68">
        <v>0</v>
      </c>
      <c r="Q336" s="68">
        <v>0</v>
      </c>
      <c r="R336" s="87">
        <f t="shared" si="34"/>
        <v>0</v>
      </c>
    </row>
    <row r="337" spans="1:18" x14ac:dyDescent="0.2">
      <c r="A337" s="47" t="s">
        <v>349</v>
      </c>
      <c r="B337" s="45" t="s">
        <v>344</v>
      </c>
      <c r="C337" s="67">
        <f>+C338</f>
        <v>14152574</v>
      </c>
      <c r="D337" s="67">
        <f>+D338</f>
        <v>0</v>
      </c>
      <c r="E337" s="67">
        <f t="shared" si="19"/>
        <v>14152574</v>
      </c>
      <c r="F337" s="67">
        <f t="shared" ref="F337:I337" si="35">+F338</f>
        <v>0</v>
      </c>
      <c r="G337" s="67">
        <f t="shared" si="35"/>
        <v>0</v>
      </c>
      <c r="H337" s="67">
        <f t="shared" si="35"/>
        <v>0</v>
      </c>
      <c r="I337" s="67">
        <f t="shared" si="35"/>
        <v>0</v>
      </c>
      <c r="J337" s="67">
        <f>+J338</f>
        <v>0</v>
      </c>
      <c r="K337" s="67">
        <f>+K338</f>
        <v>0</v>
      </c>
      <c r="L337" s="67">
        <f>+L338</f>
        <v>0</v>
      </c>
      <c r="M337" s="67">
        <f>+M338</f>
        <v>0</v>
      </c>
      <c r="N337" s="67">
        <v>0</v>
      </c>
      <c r="O337" s="67">
        <v>0</v>
      </c>
      <c r="P337" s="67">
        <v>0</v>
      </c>
      <c r="Q337" s="68">
        <v>0</v>
      </c>
      <c r="R337" s="87">
        <f t="shared" si="34"/>
        <v>0</v>
      </c>
    </row>
    <row r="338" spans="1:18" ht="15.75" x14ac:dyDescent="0.2">
      <c r="A338" s="46" t="s">
        <v>264</v>
      </c>
      <c r="B338" s="25" t="s">
        <v>263</v>
      </c>
      <c r="C338" s="68">
        <v>14152574</v>
      </c>
      <c r="D338" s="68">
        <v>0</v>
      </c>
      <c r="E338" s="68">
        <f t="shared" ref="E338:E393" si="36">+C338+D338</f>
        <v>14152574</v>
      </c>
      <c r="F338" s="68">
        <v>0</v>
      </c>
      <c r="G338" s="68">
        <v>0</v>
      </c>
      <c r="H338" s="68">
        <v>0</v>
      </c>
      <c r="I338" s="68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8">
        <v>0</v>
      </c>
      <c r="R338" s="87">
        <f t="shared" si="34"/>
        <v>0</v>
      </c>
    </row>
    <row r="339" spans="1:18" x14ac:dyDescent="0.2">
      <c r="A339" s="47" t="s">
        <v>350</v>
      </c>
      <c r="B339" s="45" t="s">
        <v>351</v>
      </c>
      <c r="C339" s="67">
        <f>+C340</f>
        <v>14152574</v>
      </c>
      <c r="D339" s="67">
        <f>+D340</f>
        <v>0</v>
      </c>
      <c r="E339" s="67">
        <f t="shared" si="36"/>
        <v>14152574</v>
      </c>
      <c r="F339" s="67">
        <f t="shared" ref="F339:I339" si="37">+F340</f>
        <v>0</v>
      </c>
      <c r="G339" s="67">
        <f t="shared" si="37"/>
        <v>0</v>
      </c>
      <c r="H339" s="67">
        <f t="shared" si="37"/>
        <v>0</v>
      </c>
      <c r="I339" s="67">
        <f t="shared" si="37"/>
        <v>0</v>
      </c>
      <c r="J339" s="67">
        <f>+J340</f>
        <v>0</v>
      </c>
      <c r="K339" s="67">
        <f>+K340</f>
        <v>0</v>
      </c>
      <c r="L339" s="67">
        <f>+L340</f>
        <v>0</v>
      </c>
      <c r="M339" s="67">
        <f>+M340</f>
        <v>0</v>
      </c>
      <c r="N339" s="67">
        <v>0</v>
      </c>
      <c r="O339" s="67">
        <v>0</v>
      </c>
      <c r="P339" s="67">
        <v>0</v>
      </c>
      <c r="Q339" s="68">
        <v>0</v>
      </c>
      <c r="R339" s="87">
        <f t="shared" si="34"/>
        <v>0</v>
      </c>
    </row>
    <row r="340" spans="1:18" ht="15.75" x14ac:dyDescent="0.2">
      <c r="A340" s="46" t="s">
        <v>264</v>
      </c>
      <c r="B340" s="25" t="s">
        <v>263</v>
      </c>
      <c r="C340" s="68">
        <v>14152574</v>
      </c>
      <c r="D340" s="68">
        <v>0</v>
      </c>
      <c r="E340" s="68">
        <f t="shared" si="36"/>
        <v>14152574</v>
      </c>
      <c r="F340" s="68">
        <v>0</v>
      </c>
      <c r="G340" s="68">
        <v>0</v>
      </c>
      <c r="H340" s="68">
        <v>0</v>
      </c>
      <c r="I340" s="68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8">
        <v>0</v>
      </c>
      <c r="R340" s="87">
        <f t="shared" si="34"/>
        <v>0</v>
      </c>
    </row>
    <row r="341" spans="1:18" x14ac:dyDescent="0.2">
      <c r="A341" s="47" t="s">
        <v>352</v>
      </c>
      <c r="B341" s="45" t="s">
        <v>353</v>
      </c>
      <c r="C341" s="67">
        <f>+C342</f>
        <v>14152574</v>
      </c>
      <c r="D341" s="67">
        <f>+D342</f>
        <v>0</v>
      </c>
      <c r="E341" s="67">
        <f t="shared" si="36"/>
        <v>14152574</v>
      </c>
      <c r="F341" s="67">
        <f>+F342</f>
        <v>0</v>
      </c>
      <c r="G341" s="67">
        <f t="shared" ref="G341:I341" si="38">+G342</f>
        <v>0</v>
      </c>
      <c r="H341" s="67">
        <f t="shared" si="38"/>
        <v>0</v>
      </c>
      <c r="I341" s="67">
        <f t="shared" si="38"/>
        <v>0</v>
      </c>
      <c r="J341" s="67">
        <f>+J342</f>
        <v>0</v>
      </c>
      <c r="K341" s="67">
        <f>+K342</f>
        <v>0</v>
      </c>
      <c r="L341" s="67">
        <f>+L342</f>
        <v>0</v>
      </c>
      <c r="M341" s="67">
        <f>+M342</f>
        <v>0</v>
      </c>
      <c r="N341" s="67">
        <v>0</v>
      </c>
      <c r="O341" s="67">
        <v>0</v>
      </c>
      <c r="P341" s="67">
        <v>0</v>
      </c>
      <c r="Q341" s="68">
        <v>0</v>
      </c>
      <c r="R341" s="87">
        <f t="shared" si="34"/>
        <v>0</v>
      </c>
    </row>
    <row r="342" spans="1:18" ht="15.75" x14ac:dyDescent="0.2">
      <c r="A342" s="46" t="s">
        <v>264</v>
      </c>
      <c r="B342" s="25" t="s">
        <v>263</v>
      </c>
      <c r="C342" s="68">
        <v>14152574</v>
      </c>
      <c r="D342" s="68">
        <v>0</v>
      </c>
      <c r="E342" s="68">
        <f t="shared" si="36"/>
        <v>14152574</v>
      </c>
      <c r="F342" s="68">
        <v>0</v>
      </c>
      <c r="G342" s="68">
        <v>0</v>
      </c>
      <c r="H342" s="68">
        <v>0</v>
      </c>
      <c r="I342" s="68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8">
        <v>0</v>
      </c>
      <c r="R342" s="87">
        <f t="shared" si="34"/>
        <v>0</v>
      </c>
    </row>
    <row r="343" spans="1:18" x14ac:dyDescent="0.2">
      <c r="A343" s="47" t="s">
        <v>354</v>
      </c>
      <c r="B343" s="45" t="s">
        <v>355</v>
      </c>
      <c r="C343" s="67">
        <f>+ SUM(C344:C345)</f>
        <v>14152574</v>
      </c>
      <c r="D343" s="67">
        <f>+D344+D345</f>
        <v>0</v>
      </c>
      <c r="E343" s="67">
        <f t="shared" si="36"/>
        <v>14152574</v>
      </c>
      <c r="F343" s="67">
        <f t="shared" ref="F343:I343" si="39">+ SUM(F344:F345)</f>
        <v>0</v>
      </c>
      <c r="G343" s="67">
        <f t="shared" si="39"/>
        <v>0</v>
      </c>
      <c r="H343" s="67">
        <f t="shared" si="39"/>
        <v>0</v>
      </c>
      <c r="I343" s="67">
        <f t="shared" si="39"/>
        <v>0</v>
      </c>
      <c r="J343" s="67">
        <f>+ SUM(J344:J345)</f>
        <v>0</v>
      </c>
      <c r="K343" s="67">
        <f>+ SUM(K344:K345)</f>
        <v>0</v>
      </c>
      <c r="L343" s="67">
        <f>+ SUM(L344:L345)</f>
        <v>0</v>
      </c>
      <c r="M343" s="67">
        <f>+ SUM(M344:M345)</f>
        <v>0</v>
      </c>
      <c r="N343" s="67">
        <v>0</v>
      </c>
      <c r="O343" s="67">
        <v>0</v>
      </c>
      <c r="P343" s="67">
        <v>0</v>
      </c>
      <c r="Q343" s="68">
        <v>0</v>
      </c>
      <c r="R343" s="87">
        <f t="shared" si="34"/>
        <v>0</v>
      </c>
    </row>
    <row r="344" spans="1:18" ht="15.75" x14ac:dyDescent="0.2">
      <c r="A344" s="46" t="s">
        <v>356</v>
      </c>
      <c r="B344" s="25" t="s">
        <v>357</v>
      </c>
      <c r="C344" s="68">
        <v>7076287</v>
      </c>
      <c r="D344" s="68">
        <v>0</v>
      </c>
      <c r="E344" s="68">
        <f t="shared" si="36"/>
        <v>7076287</v>
      </c>
      <c r="F344" s="68">
        <v>0</v>
      </c>
      <c r="G344" s="68">
        <v>0</v>
      </c>
      <c r="H344" s="68">
        <v>0</v>
      </c>
      <c r="I344" s="68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8">
        <v>0</v>
      </c>
      <c r="R344" s="87">
        <f t="shared" si="34"/>
        <v>0</v>
      </c>
    </row>
    <row r="345" spans="1:18" ht="15.75" x14ac:dyDescent="0.2">
      <c r="A345" s="46" t="s">
        <v>264</v>
      </c>
      <c r="B345" s="25" t="s">
        <v>263</v>
      </c>
      <c r="C345" s="68">
        <v>7076287</v>
      </c>
      <c r="D345" s="68">
        <v>0</v>
      </c>
      <c r="E345" s="68">
        <f t="shared" si="36"/>
        <v>7076287</v>
      </c>
      <c r="F345" s="68">
        <v>0</v>
      </c>
      <c r="G345" s="68">
        <v>0</v>
      </c>
      <c r="H345" s="68">
        <v>0</v>
      </c>
      <c r="I345" s="68">
        <v>0</v>
      </c>
      <c r="J345" s="63">
        <v>0</v>
      </c>
      <c r="K345" s="63">
        <v>0</v>
      </c>
      <c r="L345" s="63">
        <v>0</v>
      </c>
      <c r="M345" s="63">
        <v>0</v>
      </c>
      <c r="N345" s="63">
        <v>0</v>
      </c>
      <c r="O345" s="63">
        <v>0</v>
      </c>
      <c r="P345" s="63">
        <v>0</v>
      </c>
      <c r="Q345" s="68">
        <v>0</v>
      </c>
      <c r="R345" s="87">
        <f t="shared" si="34"/>
        <v>0</v>
      </c>
    </row>
    <row r="346" spans="1:18" x14ac:dyDescent="0.2">
      <c r="A346" s="47" t="s">
        <v>358</v>
      </c>
      <c r="B346" s="45" t="s">
        <v>359</v>
      </c>
      <c r="C346" s="67">
        <f>+C347</f>
        <v>14152574</v>
      </c>
      <c r="D346" s="67">
        <f>+D347</f>
        <v>0</v>
      </c>
      <c r="E346" s="67">
        <f t="shared" si="36"/>
        <v>14152574</v>
      </c>
      <c r="F346" s="67">
        <f t="shared" ref="F346:I346" si="40">+F347</f>
        <v>0</v>
      </c>
      <c r="G346" s="67">
        <f t="shared" si="40"/>
        <v>0</v>
      </c>
      <c r="H346" s="67">
        <f t="shared" si="40"/>
        <v>0</v>
      </c>
      <c r="I346" s="67">
        <f t="shared" si="40"/>
        <v>0</v>
      </c>
      <c r="J346" s="67">
        <f>+J347</f>
        <v>0</v>
      </c>
      <c r="K346" s="67">
        <f>+K347</f>
        <v>0</v>
      </c>
      <c r="L346" s="67">
        <f>+L347</f>
        <v>0</v>
      </c>
      <c r="M346" s="67">
        <f>+M347</f>
        <v>0</v>
      </c>
      <c r="N346" s="67">
        <v>0</v>
      </c>
      <c r="O346" s="67">
        <v>0</v>
      </c>
      <c r="P346" s="67">
        <v>0</v>
      </c>
      <c r="Q346" s="68">
        <v>0</v>
      </c>
      <c r="R346" s="87">
        <f t="shared" si="34"/>
        <v>0</v>
      </c>
    </row>
    <row r="347" spans="1:18" ht="15.75" x14ac:dyDescent="0.2">
      <c r="A347" s="46" t="s">
        <v>264</v>
      </c>
      <c r="B347" s="25" t="s">
        <v>263</v>
      </c>
      <c r="C347" s="68">
        <v>14152574</v>
      </c>
      <c r="D347" s="68">
        <v>0</v>
      </c>
      <c r="E347" s="68">
        <f t="shared" si="36"/>
        <v>14152574</v>
      </c>
      <c r="F347" s="68">
        <v>0</v>
      </c>
      <c r="G347" s="68">
        <v>0</v>
      </c>
      <c r="H347" s="68">
        <v>0</v>
      </c>
      <c r="I347" s="68">
        <v>0</v>
      </c>
      <c r="J347" s="63">
        <v>0</v>
      </c>
      <c r="K347" s="63">
        <v>0</v>
      </c>
      <c r="L347" s="63">
        <v>0</v>
      </c>
      <c r="M347" s="63">
        <v>0</v>
      </c>
      <c r="N347" s="63">
        <v>0</v>
      </c>
      <c r="O347" s="63">
        <v>0</v>
      </c>
      <c r="P347" s="63">
        <v>0</v>
      </c>
      <c r="Q347" s="68">
        <v>0</v>
      </c>
      <c r="R347" s="87">
        <f t="shared" si="34"/>
        <v>0</v>
      </c>
    </row>
    <row r="348" spans="1:18" x14ac:dyDescent="0.2">
      <c r="A348" s="47" t="s">
        <v>360</v>
      </c>
      <c r="B348" s="45" t="s">
        <v>361</v>
      </c>
      <c r="C348" s="67">
        <f>+C349</f>
        <v>14152574</v>
      </c>
      <c r="D348" s="67">
        <f>+D349</f>
        <v>0</v>
      </c>
      <c r="E348" s="67">
        <f t="shared" si="36"/>
        <v>14152574</v>
      </c>
      <c r="F348" s="67">
        <f t="shared" ref="F348:I348" si="41">+F349</f>
        <v>0</v>
      </c>
      <c r="G348" s="67">
        <f t="shared" si="41"/>
        <v>0</v>
      </c>
      <c r="H348" s="67">
        <f t="shared" si="41"/>
        <v>0</v>
      </c>
      <c r="I348" s="67">
        <f t="shared" si="41"/>
        <v>0</v>
      </c>
      <c r="J348" s="67">
        <f>+J349</f>
        <v>0</v>
      </c>
      <c r="K348" s="67">
        <f>+K349</f>
        <v>0</v>
      </c>
      <c r="L348" s="67">
        <f>+L349</f>
        <v>0</v>
      </c>
      <c r="M348" s="67">
        <f>+M349</f>
        <v>0</v>
      </c>
      <c r="N348" s="67">
        <v>0</v>
      </c>
      <c r="O348" s="67">
        <v>0</v>
      </c>
      <c r="P348" s="67">
        <v>0</v>
      </c>
      <c r="Q348" s="68"/>
      <c r="R348" s="87">
        <f t="shared" si="34"/>
        <v>0</v>
      </c>
    </row>
    <row r="349" spans="1:18" ht="15.75" x14ac:dyDescent="0.2">
      <c r="A349" s="46" t="s">
        <v>264</v>
      </c>
      <c r="B349" s="25" t="s">
        <v>263</v>
      </c>
      <c r="C349" s="68">
        <v>14152574</v>
      </c>
      <c r="D349" s="68">
        <v>0</v>
      </c>
      <c r="E349" s="68">
        <f t="shared" si="36"/>
        <v>14152574</v>
      </c>
      <c r="F349" s="68">
        <v>0</v>
      </c>
      <c r="G349" s="68">
        <v>0</v>
      </c>
      <c r="H349" s="68">
        <v>0</v>
      </c>
      <c r="I349" s="68">
        <v>0</v>
      </c>
      <c r="J349" s="63">
        <v>0</v>
      </c>
      <c r="K349" s="63">
        <v>0</v>
      </c>
      <c r="L349" s="63">
        <v>0</v>
      </c>
      <c r="M349" s="63">
        <v>0</v>
      </c>
      <c r="N349" s="63">
        <v>0</v>
      </c>
      <c r="O349" s="63">
        <v>0</v>
      </c>
      <c r="P349" s="63">
        <v>0</v>
      </c>
      <c r="Q349" s="68">
        <v>0</v>
      </c>
      <c r="R349" s="87">
        <f t="shared" si="34"/>
        <v>0</v>
      </c>
    </row>
    <row r="350" spans="1:18" x14ac:dyDescent="0.2">
      <c r="A350" s="47" t="s">
        <v>362</v>
      </c>
      <c r="B350" s="45" t="s">
        <v>363</v>
      </c>
      <c r="C350" s="67">
        <f>+C351</f>
        <v>14152574</v>
      </c>
      <c r="D350" s="67">
        <f>+D351</f>
        <v>0</v>
      </c>
      <c r="E350" s="67">
        <f t="shared" si="36"/>
        <v>14152574</v>
      </c>
      <c r="F350" s="67">
        <f t="shared" ref="F350:I350" si="42">+F351</f>
        <v>0</v>
      </c>
      <c r="G350" s="67">
        <f t="shared" si="42"/>
        <v>0</v>
      </c>
      <c r="H350" s="67">
        <f t="shared" si="42"/>
        <v>0</v>
      </c>
      <c r="I350" s="67">
        <f t="shared" si="42"/>
        <v>0</v>
      </c>
      <c r="J350" s="67">
        <f>+J351</f>
        <v>0</v>
      </c>
      <c r="K350" s="67">
        <f>+K351</f>
        <v>0</v>
      </c>
      <c r="L350" s="67">
        <f>+L351</f>
        <v>0</v>
      </c>
      <c r="M350" s="67">
        <f>+M351</f>
        <v>0</v>
      </c>
      <c r="N350" s="67">
        <v>0</v>
      </c>
      <c r="O350" s="67">
        <v>0</v>
      </c>
      <c r="P350" s="67">
        <v>0</v>
      </c>
      <c r="Q350" s="68">
        <v>0</v>
      </c>
      <c r="R350" s="87">
        <f t="shared" si="34"/>
        <v>0</v>
      </c>
    </row>
    <row r="351" spans="1:18" ht="15.75" x14ac:dyDescent="0.2">
      <c r="A351" s="46" t="s">
        <v>264</v>
      </c>
      <c r="B351" s="25" t="s">
        <v>263</v>
      </c>
      <c r="C351" s="68">
        <v>14152574</v>
      </c>
      <c r="D351" s="68">
        <v>0</v>
      </c>
      <c r="E351" s="68">
        <f t="shared" si="36"/>
        <v>14152574</v>
      </c>
      <c r="F351" s="68">
        <v>0</v>
      </c>
      <c r="G351" s="68">
        <v>0</v>
      </c>
      <c r="H351" s="68">
        <v>0</v>
      </c>
      <c r="I351" s="68">
        <v>0</v>
      </c>
      <c r="J351" s="63">
        <v>0</v>
      </c>
      <c r="K351" s="63">
        <v>0</v>
      </c>
      <c r="L351" s="63">
        <v>0</v>
      </c>
      <c r="M351" s="63">
        <v>0</v>
      </c>
      <c r="N351" s="63">
        <v>0</v>
      </c>
      <c r="O351" s="63">
        <v>0</v>
      </c>
      <c r="P351" s="63">
        <v>0</v>
      </c>
      <c r="Q351" s="68">
        <v>0</v>
      </c>
      <c r="R351" s="87">
        <f t="shared" si="34"/>
        <v>0</v>
      </c>
    </row>
    <row r="352" spans="1:18" x14ac:dyDescent="0.2">
      <c r="A352" s="47" t="s">
        <v>364</v>
      </c>
      <c r="B352" s="45" t="s">
        <v>365</v>
      </c>
      <c r="C352" s="67">
        <f>+C353</f>
        <v>14152574</v>
      </c>
      <c r="D352" s="67">
        <f>+D353</f>
        <v>0</v>
      </c>
      <c r="E352" s="67">
        <f t="shared" si="36"/>
        <v>14152574</v>
      </c>
      <c r="F352" s="67">
        <f>+F353</f>
        <v>0</v>
      </c>
      <c r="G352" s="67">
        <f t="shared" ref="G352:J352" si="43">+G353</f>
        <v>0</v>
      </c>
      <c r="H352" s="67">
        <f t="shared" si="43"/>
        <v>0</v>
      </c>
      <c r="I352" s="67">
        <f t="shared" si="43"/>
        <v>0</v>
      </c>
      <c r="J352" s="67">
        <f t="shared" si="43"/>
        <v>0</v>
      </c>
      <c r="K352" s="67">
        <f>+K353</f>
        <v>0</v>
      </c>
      <c r="L352" s="67">
        <f>+L353</f>
        <v>0</v>
      </c>
      <c r="M352" s="67">
        <f>+M353</f>
        <v>0</v>
      </c>
      <c r="N352" s="67">
        <v>0</v>
      </c>
      <c r="O352" s="67">
        <v>0</v>
      </c>
      <c r="P352" s="67">
        <v>0</v>
      </c>
      <c r="Q352" s="68">
        <v>0</v>
      </c>
      <c r="R352" s="87">
        <f t="shared" si="34"/>
        <v>0</v>
      </c>
    </row>
    <row r="353" spans="1:18" ht="15.75" x14ac:dyDescent="0.2">
      <c r="A353" s="46" t="s">
        <v>264</v>
      </c>
      <c r="B353" s="25" t="s">
        <v>263</v>
      </c>
      <c r="C353" s="68">
        <v>14152574</v>
      </c>
      <c r="D353" s="68">
        <v>0</v>
      </c>
      <c r="E353" s="68">
        <f t="shared" si="36"/>
        <v>14152574</v>
      </c>
      <c r="F353" s="68">
        <v>0</v>
      </c>
      <c r="G353" s="68">
        <v>0</v>
      </c>
      <c r="H353" s="68">
        <v>0</v>
      </c>
      <c r="I353" s="68">
        <v>0</v>
      </c>
      <c r="J353" s="63">
        <v>0</v>
      </c>
      <c r="K353" s="63">
        <v>0</v>
      </c>
      <c r="L353" s="63">
        <v>0</v>
      </c>
      <c r="M353" s="63">
        <v>0</v>
      </c>
      <c r="N353" s="63">
        <v>0</v>
      </c>
      <c r="O353" s="63">
        <v>0</v>
      </c>
      <c r="P353" s="63">
        <v>0</v>
      </c>
      <c r="Q353" s="68">
        <v>0</v>
      </c>
      <c r="R353" s="87">
        <f t="shared" si="34"/>
        <v>0</v>
      </c>
    </row>
    <row r="354" spans="1:18" x14ac:dyDescent="0.2">
      <c r="A354" s="47" t="s">
        <v>366</v>
      </c>
      <c r="B354" s="45" t="s">
        <v>365</v>
      </c>
      <c r="C354" s="67">
        <f>+C355</f>
        <v>14152574</v>
      </c>
      <c r="D354" s="67">
        <f>+D355</f>
        <v>0</v>
      </c>
      <c r="E354" s="67">
        <f t="shared" si="36"/>
        <v>14152574</v>
      </c>
      <c r="F354" s="67">
        <f t="shared" ref="F354:J354" si="44">+F355</f>
        <v>0</v>
      </c>
      <c r="G354" s="67">
        <f t="shared" si="44"/>
        <v>0</v>
      </c>
      <c r="H354" s="67">
        <f t="shared" si="44"/>
        <v>0</v>
      </c>
      <c r="I354" s="67">
        <f t="shared" si="44"/>
        <v>0</v>
      </c>
      <c r="J354" s="67">
        <f t="shared" si="44"/>
        <v>0</v>
      </c>
      <c r="K354" s="67">
        <f>+K355</f>
        <v>0</v>
      </c>
      <c r="L354" s="67">
        <f>+L355</f>
        <v>0</v>
      </c>
      <c r="M354" s="67">
        <f>+M355</f>
        <v>0</v>
      </c>
      <c r="N354" s="67">
        <v>0</v>
      </c>
      <c r="O354" s="67">
        <v>0</v>
      </c>
      <c r="P354" s="67">
        <v>0</v>
      </c>
      <c r="Q354" s="68">
        <v>0</v>
      </c>
      <c r="R354" s="87">
        <f t="shared" si="34"/>
        <v>0</v>
      </c>
    </row>
    <row r="355" spans="1:18" ht="15.75" x14ac:dyDescent="0.2">
      <c r="A355" s="46" t="s">
        <v>264</v>
      </c>
      <c r="B355" s="25" t="s">
        <v>263</v>
      </c>
      <c r="C355" s="68">
        <v>14152574</v>
      </c>
      <c r="D355" s="68">
        <v>0</v>
      </c>
      <c r="E355" s="68">
        <f t="shared" si="36"/>
        <v>14152574</v>
      </c>
      <c r="F355" s="68">
        <v>0</v>
      </c>
      <c r="G355" s="68">
        <v>0</v>
      </c>
      <c r="H355" s="68">
        <v>0</v>
      </c>
      <c r="I355" s="68">
        <v>0</v>
      </c>
      <c r="J355" s="63">
        <v>0</v>
      </c>
      <c r="K355" s="63">
        <v>0</v>
      </c>
      <c r="L355" s="63">
        <v>0</v>
      </c>
      <c r="M355" s="63">
        <v>0</v>
      </c>
      <c r="N355" s="63">
        <v>0</v>
      </c>
      <c r="O355" s="63">
        <v>0</v>
      </c>
      <c r="P355" s="63">
        <v>0</v>
      </c>
      <c r="Q355" s="68">
        <v>0</v>
      </c>
      <c r="R355" s="87">
        <f t="shared" si="34"/>
        <v>0</v>
      </c>
    </row>
    <row r="356" spans="1:18" x14ac:dyDescent="0.2">
      <c r="A356" s="47" t="s">
        <v>367</v>
      </c>
      <c r="B356" s="45" t="s">
        <v>368</v>
      </c>
      <c r="C356" s="67">
        <f>+C357</f>
        <v>14152574</v>
      </c>
      <c r="D356" s="67">
        <f>+D357</f>
        <v>0</v>
      </c>
      <c r="E356" s="67">
        <f t="shared" si="36"/>
        <v>14152574</v>
      </c>
      <c r="F356" s="67">
        <f t="shared" ref="F356:J356" si="45">+F357</f>
        <v>0</v>
      </c>
      <c r="G356" s="67">
        <f t="shared" si="45"/>
        <v>0</v>
      </c>
      <c r="H356" s="67">
        <f t="shared" si="45"/>
        <v>0</v>
      </c>
      <c r="I356" s="67">
        <f t="shared" si="45"/>
        <v>0</v>
      </c>
      <c r="J356" s="67">
        <f t="shared" si="45"/>
        <v>0</v>
      </c>
      <c r="K356" s="67">
        <f>+K357</f>
        <v>0</v>
      </c>
      <c r="L356" s="67">
        <f>+L357</f>
        <v>0</v>
      </c>
      <c r="M356" s="67">
        <f>+M357</f>
        <v>0</v>
      </c>
      <c r="N356" s="67">
        <v>0</v>
      </c>
      <c r="O356" s="67">
        <v>0</v>
      </c>
      <c r="P356" s="67">
        <v>0</v>
      </c>
      <c r="Q356" s="68">
        <v>0</v>
      </c>
      <c r="R356" s="87">
        <f t="shared" si="34"/>
        <v>0</v>
      </c>
    </row>
    <row r="357" spans="1:18" ht="15.75" x14ac:dyDescent="0.2">
      <c r="A357" s="46" t="s">
        <v>264</v>
      </c>
      <c r="B357" s="25" t="s">
        <v>263</v>
      </c>
      <c r="C357" s="68">
        <v>14152574</v>
      </c>
      <c r="D357" s="68">
        <v>0</v>
      </c>
      <c r="E357" s="68">
        <f t="shared" si="36"/>
        <v>14152574</v>
      </c>
      <c r="F357" s="68">
        <v>0</v>
      </c>
      <c r="G357" s="68">
        <v>0</v>
      </c>
      <c r="H357" s="68">
        <v>0</v>
      </c>
      <c r="I357" s="68">
        <v>0</v>
      </c>
      <c r="J357" s="63">
        <v>0</v>
      </c>
      <c r="K357" s="63">
        <v>0</v>
      </c>
      <c r="L357" s="63">
        <v>0</v>
      </c>
      <c r="M357" s="63">
        <v>0</v>
      </c>
      <c r="N357" s="63">
        <v>0</v>
      </c>
      <c r="O357" s="63">
        <v>0</v>
      </c>
      <c r="P357" s="63">
        <v>0</v>
      </c>
      <c r="Q357" s="68">
        <v>0</v>
      </c>
      <c r="R357" s="87">
        <f t="shared" si="34"/>
        <v>0</v>
      </c>
    </row>
    <row r="358" spans="1:18" x14ac:dyDescent="0.2">
      <c r="A358" s="47" t="s">
        <v>369</v>
      </c>
      <c r="B358" s="45" t="s">
        <v>365</v>
      </c>
      <c r="C358" s="67">
        <f>+C359</f>
        <v>14152574</v>
      </c>
      <c r="D358" s="67">
        <f>+D359</f>
        <v>0</v>
      </c>
      <c r="E358" s="67">
        <f t="shared" si="36"/>
        <v>14152574</v>
      </c>
      <c r="F358" s="67">
        <f t="shared" ref="F358:I358" si="46">+F359</f>
        <v>0</v>
      </c>
      <c r="G358" s="67">
        <f t="shared" si="46"/>
        <v>0</v>
      </c>
      <c r="H358" s="67">
        <f t="shared" si="46"/>
        <v>0</v>
      </c>
      <c r="I358" s="67">
        <f t="shared" si="46"/>
        <v>0</v>
      </c>
      <c r="J358" s="67">
        <f>+J359</f>
        <v>0</v>
      </c>
      <c r="K358" s="67">
        <f>+K359</f>
        <v>0</v>
      </c>
      <c r="L358" s="67">
        <f>+L359</f>
        <v>0</v>
      </c>
      <c r="M358" s="67">
        <f>+M359</f>
        <v>0</v>
      </c>
      <c r="N358" s="67">
        <v>0</v>
      </c>
      <c r="O358" s="67">
        <v>0</v>
      </c>
      <c r="P358" s="67">
        <v>0</v>
      </c>
      <c r="Q358" s="68">
        <v>0</v>
      </c>
      <c r="R358" s="87">
        <f t="shared" si="34"/>
        <v>0</v>
      </c>
    </row>
    <row r="359" spans="1:18" ht="15.75" x14ac:dyDescent="0.2">
      <c r="A359" s="46" t="s">
        <v>264</v>
      </c>
      <c r="B359" s="25" t="s">
        <v>263</v>
      </c>
      <c r="C359" s="68">
        <v>14152574</v>
      </c>
      <c r="D359" s="68">
        <v>0</v>
      </c>
      <c r="E359" s="68">
        <f t="shared" si="36"/>
        <v>14152574</v>
      </c>
      <c r="F359" s="68">
        <v>0</v>
      </c>
      <c r="G359" s="68">
        <v>0</v>
      </c>
      <c r="H359" s="68">
        <v>0</v>
      </c>
      <c r="I359" s="68">
        <v>0</v>
      </c>
      <c r="J359" s="63">
        <v>0</v>
      </c>
      <c r="K359" s="63">
        <v>0</v>
      </c>
      <c r="L359" s="63">
        <v>0</v>
      </c>
      <c r="M359" s="63">
        <v>0</v>
      </c>
      <c r="N359" s="63">
        <v>0</v>
      </c>
      <c r="O359" s="63">
        <v>0</v>
      </c>
      <c r="P359" s="63">
        <v>0</v>
      </c>
      <c r="Q359" s="68">
        <v>0</v>
      </c>
      <c r="R359" s="87">
        <f t="shared" si="34"/>
        <v>0</v>
      </c>
    </row>
    <row r="360" spans="1:18" x14ac:dyDescent="0.2">
      <c r="A360" s="47" t="s">
        <v>370</v>
      </c>
      <c r="B360" s="45" t="s">
        <v>371</v>
      </c>
      <c r="C360" s="67">
        <f>+C361</f>
        <v>14152574</v>
      </c>
      <c r="D360" s="67">
        <f>+D361</f>
        <v>0</v>
      </c>
      <c r="E360" s="67">
        <f t="shared" si="36"/>
        <v>14152574</v>
      </c>
      <c r="F360" s="67">
        <f t="shared" ref="F360:I360" si="47">+F361</f>
        <v>0</v>
      </c>
      <c r="G360" s="67">
        <f t="shared" si="47"/>
        <v>0</v>
      </c>
      <c r="H360" s="67">
        <f t="shared" si="47"/>
        <v>0</v>
      </c>
      <c r="I360" s="67">
        <f t="shared" si="47"/>
        <v>0</v>
      </c>
      <c r="J360" s="67">
        <f>+J361</f>
        <v>0</v>
      </c>
      <c r="K360" s="67">
        <f>+K361</f>
        <v>0</v>
      </c>
      <c r="L360" s="67">
        <f>+L361</f>
        <v>0</v>
      </c>
      <c r="M360" s="67">
        <f>+M361</f>
        <v>0</v>
      </c>
      <c r="N360" s="67">
        <v>0</v>
      </c>
      <c r="O360" s="67">
        <v>0</v>
      </c>
      <c r="P360" s="67">
        <v>0</v>
      </c>
      <c r="Q360" s="68">
        <v>0</v>
      </c>
      <c r="R360" s="87">
        <f t="shared" si="34"/>
        <v>0</v>
      </c>
    </row>
    <row r="361" spans="1:18" ht="15.75" x14ac:dyDescent="0.2">
      <c r="A361" s="46" t="s">
        <v>264</v>
      </c>
      <c r="B361" s="25" t="s">
        <v>263</v>
      </c>
      <c r="C361" s="68">
        <v>14152574</v>
      </c>
      <c r="D361" s="68">
        <v>0</v>
      </c>
      <c r="E361" s="68">
        <f t="shared" si="36"/>
        <v>14152574</v>
      </c>
      <c r="F361" s="68">
        <v>0</v>
      </c>
      <c r="G361" s="68">
        <v>0</v>
      </c>
      <c r="H361" s="68">
        <v>0</v>
      </c>
      <c r="I361" s="68">
        <v>0</v>
      </c>
      <c r="J361" s="63">
        <v>0</v>
      </c>
      <c r="K361" s="63">
        <v>0</v>
      </c>
      <c r="L361" s="63">
        <v>0</v>
      </c>
      <c r="M361" s="63">
        <v>0</v>
      </c>
      <c r="N361" s="63">
        <v>0</v>
      </c>
      <c r="O361" s="63">
        <v>0</v>
      </c>
      <c r="P361" s="63">
        <v>0</v>
      </c>
      <c r="Q361" s="68">
        <v>0</v>
      </c>
      <c r="R361" s="87">
        <f t="shared" si="34"/>
        <v>0</v>
      </c>
    </row>
    <row r="362" spans="1:18" ht="25.5" x14ac:dyDescent="0.2">
      <c r="A362" s="42">
        <v>354</v>
      </c>
      <c r="B362" s="43" t="s">
        <v>372</v>
      </c>
      <c r="C362" s="70">
        <f>+C363+C365+C374+C376+C378</f>
        <v>378660000</v>
      </c>
      <c r="D362" s="70">
        <f>+D363+D364+D365+D366+D367+D368+D369+D370+D371+D372+D373</f>
        <v>0</v>
      </c>
      <c r="E362" s="70">
        <f>+C362+D362</f>
        <v>378660000</v>
      </c>
      <c r="F362" s="70">
        <f>+F363+F365+F374+F376+F378</f>
        <v>0</v>
      </c>
      <c r="G362" s="70">
        <f t="shared" ref="G362:I362" si="48">+G363+G365+G374+G376+G378</f>
        <v>0</v>
      </c>
      <c r="H362" s="70">
        <f t="shared" si="48"/>
        <v>0</v>
      </c>
      <c r="I362" s="70">
        <f t="shared" si="48"/>
        <v>0</v>
      </c>
      <c r="J362" s="70">
        <f>+J363+J365+J374+J376+J378</f>
        <v>0</v>
      </c>
      <c r="K362" s="70">
        <f>+K363+K365+K374+K376+K378</f>
        <v>0</v>
      </c>
      <c r="L362" s="70">
        <f>+L363+L365+L374+L376+L378</f>
        <v>0</v>
      </c>
      <c r="M362" s="70">
        <f>+M363+M365+M374+M376+M378</f>
        <v>0</v>
      </c>
      <c r="N362" s="70">
        <v>0</v>
      </c>
      <c r="O362" s="70">
        <v>0</v>
      </c>
      <c r="P362" s="70">
        <v>0</v>
      </c>
      <c r="Q362" s="67">
        <v>13984562.08</v>
      </c>
      <c r="R362" s="87">
        <f t="shared" si="34"/>
        <v>-13984562.08</v>
      </c>
    </row>
    <row r="363" spans="1:18" x14ac:dyDescent="0.2">
      <c r="A363" s="47" t="s">
        <v>373</v>
      </c>
      <c r="B363" s="45" t="s">
        <v>374</v>
      </c>
      <c r="C363" s="67">
        <f>+C364</f>
        <v>75732000</v>
      </c>
      <c r="D363" s="67">
        <f>+D364</f>
        <v>0</v>
      </c>
      <c r="E363" s="67">
        <f>+C363+D363</f>
        <v>75732000</v>
      </c>
      <c r="F363" s="65">
        <f t="shared" ref="F363:I363" si="49">+F364</f>
        <v>0</v>
      </c>
      <c r="G363" s="65">
        <f t="shared" si="49"/>
        <v>0</v>
      </c>
      <c r="H363" s="65">
        <f t="shared" si="49"/>
        <v>0</v>
      </c>
      <c r="I363" s="65">
        <f t="shared" si="49"/>
        <v>0</v>
      </c>
      <c r="J363" s="65">
        <f>+J364</f>
        <v>0</v>
      </c>
      <c r="K363" s="65">
        <f>+K364</f>
        <v>0</v>
      </c>
      <c r="L363" s="65">
        <f>+L364</f>
        <v>0</v>
      </c>
      <c r="M363" s="65">
        <f>+M364</f>
        <v>0</v>
      </c>
      <c r="N363" s="65">
        <v>0</v>
      </c>
      <c r="O363" s="65">
        <v>0</v>
      </c>
      <c r="P363" s="65">
        <v>0</v>
      </c>
      <c r="Q363" s="68">
        <v>0</v>
      </c>
      <c r="R363" s="87">
        <f t="shared" si="34"/>
        <v>0</v>
      </c>
    </row>
    <row r="364" spans="1:18" ht="15.75" x14ac:dyDescent="0.2">
      <c r="A364" s="46" t="s">
        <v>106</v>
      </c>
      <c r="B364" s="25" t="s">
        <v>107</v>
      </c>
      <c r="C364" s="68">
        <v>75732000</v>
      </c>
      <c r="D364" s="68">
        <v>0</v>
      </c>
      <c r="E364" s="68">
        <f t="shared" si="36"/>
        <v>75732000</v>
      </c>
      <c r="F364" s="64">
        <v>0</v>
      </c>
      <c r="G364" s="64">
        <v>0</v>
      </c>
      <c r="H364" s="64">
        <v>0</v>
      </c>
      <c r="I364" s="64">
        <v>0</v>
      </c>
      <c r="J364" s="64">
        <v>0</v>
      </c>
      <c r="K364" s="64">
        <v>0</v>
      </c>
      <c r="L364" s="64">
        <v>0</v>
      </c>
      <c r="M364" s="64">
        <v>0</v>
      </c>
      <c r="N364" s="64">
        <v>0</v>
      </c>
      <c r="O364" s="64">
        <v>0</v>
      </c>
      <c r="P364" s="64">
        <v>0</v>
      </c>
      <c r="Q364" s="68">
        <v>0</v>
      </c>
      <c r="R364" s="87">
        <f t="shared" si="34"/>
        <v>0</v>
      </c>
    </row>
    <row r="365" spans="1:18" x14ac:dyDescent="0.2">
      <c r="A365" s="47" t="s">
        <v>375</v>
      </c>
      <c r="B365" s="45" t="s">
        <v>376</v>
      </c>
      <c r="C365" s="67">
        <f>+SUM(C366:C373)</f>
        <v>75732000</v>
      </c>
      <c r="D365" s="67">
        <f>+D366+D367+D368+D369+D370+D371+D372+D373</f>
        <v>0</v>
      </c>
      <c r="E365" s="67">
        <f t="shared" si="36"/>
        <v>75732000</v>
      </c>
      <c r="F365" s="65">
        <f>+F371</f>
        <v>0</v>
      </c>
      <c r="G365" s="65">
        <f t="shared" ref="G365:I365" si="50">+G371</f>
        <v>0</v>
      </c>
      <c r="H365" s="65">
        <f t="shared" si="50"/>
        <v>0</v>
      </c>
      <c r="I365" s="65">
        <f t="shared" si="50"/>
        <v>0</v>
      </c>
      <c r="J365" s="65">
        <f>+J371</f>
        <v>0</v>
      </c>
      <c r="K365" s="65">
        <f>+K371</f>
        <v>0</v>
      </c>
      <c r="L365" s="65">
        <f>+L371</f>
        <v>0</v>
      </c>
      <c r="M365" s="65">
        <f>+M371</f>
        <v>0</v>
      </c>
      <c r="N365" s="65">
        <v>0</v>
      </c>
      <c r="O365" s="65">
        <v>0</v>
      </c>
      <c r="P365" s="65">
        <v>0</v>
      </c>
      <c r="Q365" s="68">
        <v>13984562.08</v>
      </c>
      <c r="R365" s="87">
        <f t="shared" si="34"/>
        <v>-13984562.08</v>
      </c>
    </row>
    <row r="366" spans="1:18" x14ac:dyDescent="0.2">
      <c r="A366" s="46" t="s">
        <v>52</v>
      </c>
      <c r="B366" s="25" t="s">
        <v>51</v>
      </c>
      <c r="C366" s="67">
        <v>0</v>
      </c>
      <c r="D366" s="68">
        <v>2019688</v>
      </c>
      <c r="E366" s="68">
        <f t="shared" si="36"/>
        <v>2019688</v>
      </c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8">
        <v>0</v>
      </c>
      <c r="R366" s="87">
        <f t="shared" si="34"/>
        <v>0</v>
      </c>
    </row>
    <row r="367" spans="1:18" x14ac:dyDescent="0.2">
      <c r="A367" s="46" t="s">
        <v>297</v>
      </c>
      <c r="B367" s="25" t="s">
        <v>409</v>
      </c>
      <c r="C367" s="67">
        <v>0</v>
      </c>
      <c r="D367" s="68">
        <v>1757085.63</v>
      </c>
      <c r="E367" s="68">
        <f t="shared" si="36"/>
        <v>1757085.63</v>
      </c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8">
        <v>0</v>
      </c>
      <c r="R367" s="87">
        <f t="shared" si="34"/>
        <v>0</v>
      </c>
    </row>
    <row r="368" spans="1:18" x14ac:dyDescent="0.2">
      <c r="A368" s="46" t="s">
        <v>272</v>
      </c>
      <c r="B368" s="25" t="s">
        <v>281</v>
      </c>
      <c r="C368" s="67">
        <v>0</v>
      </c>
      <c r="D368" s="68">
        <v>981199.7</v>
      </c>
      <c r="E368" s="68">
        <f t="shared" si="36"/>
        <v>981199.7</v>
      </c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8">
        <v>0</v>
      </c>
      <c r="R368" s="87">
        <f t="shared" si="34"/>
        <v>0</v>
      </c>
    </row>
    <row r="369" spans="1:18" x14ac:dyDescent="0.2">
      <c r="A369" s="46" t="s">
        <v>81</v>
      </c>
      <c r="B369" s="25" t="s">
        <v>82</v>
      </c>
      <c r="C369" s="67">
        <v>0</v>
      </c>
      <c r="D369" s="68">
        <v>2180229.67</v>
      </c>
      <c r="E369" s="68">
        <f t="shared" si="36"/>
        <v>2180229.67</v>
      </c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8">
        <v>0</v>
      </c>
      <c r="R369" s="87">
        <f t="shared" si="34"/>
        <v>0</v>
      </c>
    </row>
    <row r="370" spans="1:18" x14ac:dyDescent="0.2">
      <c r="A370" s="46" t="s">
        <v>99</v>
      </c>
      <c r="B370" s="25" t="s">
        <v>100</v>
      </c>
      <c r="C370" s="67">
        <v>0</v>
      </c>
      <c r="D370" s="68">
        <v>297612.79999999999</v>
      </c>
      <c r="E370" s="68">
        <f t="shared" si="36"/>
        <v>297612.79999999999</v>
      </c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8">
        <v>0</v>
      </c>
      <c r="R370" s="87">
        <f t="shared" si="34"/>
        <v>0</v>
      </c>
    </row>
    <row r="371" spans="1:18" ht="15.75" x14ac:dyDescent="0.2">
      <c r="A371" s="46" t="s">
        <v>106</v>
      </c>
      <c r="B371" s="25" t="s">
        <v>107</v>
      </c>
      <c r="C371" s="68">
        <v>75732000</v>
      </c>
      <c r="D371" s="68">
        <v>-14524015.800000001</v>
      </c>
      <c r="E371" s="68">
        <f t="shared" si="36"/>
        <v>61207984.200000003</v>
      </c>
      <c r="F371" s="64">
        <v>0</v>
      </c>
      <c r="G371" s="64">
        <v>0</v>
      </c>
      <c r="H371" s="64">
        <v>0</v>
      </c>
      <c r="I371" s="64">
        <v>0</v>
      </c>
      <c r="J371" s="64">
        <v>0</v>
      </c>
      <c r="K371" s="64">
        <v>0</v>
      </c>
      <c r="L371" s="64">
        <v>0</v>
      </c>
      <c r="M371" s="64">
        <v>0</v>
      </c>
      <c r="N371" s="64">
        <v>0</v>
      </c>
      <c r="O371" s="64">
        <v>0</v>
      </c>
      <c r="P371" s="64">
        <v>0</v>
      </c>
      <c r="Q371" s="68">
        <v>7350000</v>
      </c>
      <c r="R371" s="87">
        <f t="shared" si="34"/>
        <v>-7350000</v>
      </c>
    </row>
    <row r="372" spans="1:18" ht="15.75" x14ac:dyDescent="0.2">
      <c r="A372" s="46" t="s">
        <v>160</v>
      </c>
      <c r="B372" s="25" t="s">
        <v>161</v>
      </c>
      <c r="C372" s="68">
        <v>0</v>
      </c>
      <c r="D372" s="68">
        <v>900000</v>
      </c>
      <c r="E372" s="68">
        <f t="shared" si="36"/>
        <v>900000</v>
      </c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8">
        <v>0</v>
      </c>
      <c r="R372" s="87">
        <f t="shared" si="34"/>
        <v>0</v>
      </c>
    </row>
    <row r="373" spans="1:18" ht="15.75" x14ac:dyDescent="0.2">
      <c r="A373" s="46" t="s">
        <v>230</v>
      </c>
      <c r="B373" s="25" t="s">
        <v>229</v>
      </c>
      <c r="C373" s="68">
        <v>0</v>
      </c>
      <c r="D373" s="68">
        <v>6388200</v>
      </c>
      <c r="E373" s="68">
        <f t="shared" si="36"/>
        <v>6388200</v>
      </c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8">
        <v>300000</v>
      </c>
      <c r="R373" s="87">
        <f t="shared" si="34"/>
        <v>-300000</v>
      </c>
    </row>
    <row r="374" spans="1:18" x14ac:dyDescent="0.2">
      <c r="A374" s="47" t="s">
        <v>377</v>
      </c>
      <c r="B374" s="45" t="s">
        <v>378</v>
      </c>
      <c r="C374" s="67">
        <f>+C375</f>
        <v>75732000</v>
      </c>
      <c r="D374" s="67">
        <f>+D375</f>
        <v>0</v>
      </c>
      <c r="E374" s="67">
        <f t="shared" si="36"/>
        <v>75732000</v>
      </c>
      <c r="F374" s="65">
        <f t="shared" ref="F374:J374" si="51">+F375</f>
        <v>0</v>
      </c>
      <c r="G374" s="65">
        <f t="shared" si="51"/>
        <v>0</v>
      </c>
      <c r="H374" s="65">
        <f t="shared" si="51"/>
        <v>0</v>
      </c>
      <c r="I374" s="65">
        <f t="shared" si="51"/>
        <v>0</v>
      </c>
      <c r="J374" s="65">
        <f t="shared" si="51"/>
        <v>0</v>
      </c>
      <c r="K374" s="65">
        <f>+K375</f>
        <v>0</v>
      </c>
      <c r="L374" s="65">
        <f>+L375</f>
        <v>0</v>
      </c>
      <c r="M374" s="65">
        <f>+M375</f>
        <v>0</v>
      </c>
      <c r="N374" s="65">
        <v>0</v>
      </c>
      <c r="O374" s="65">
        <v>0</v>
      </c>
      <c r="P374" s="65">
        <v>0</v>
      </c>
      <c r="Q374" s="68">
        <v>6334562.0800000001</v>
      </c>
      <c r="R374" s="87">
        <f t="shared" si="34"/>
        <v>-6334562.0800000001</v>
      </c>
    </row>
    <row r="375" spans="1:18" ht="15.75" x14ac:dyDescent="0.2">
      <c r="A375" s="46" t="s">
        <v>267</v>
      </c>
      <c r="B375" s="25" t="s">
        <v>103</v>
      </c>
      <c r="C375" s="68">
        <v>75732000</v>
      </c>
      <c r="D375" s="68">
        <v>0</v>
      </c>
      <c r="E375" s="68">
        <f t="shared" si="36"/>
        <v>75732000</v>
      </c>
      <c r="F375" s="64">
        <v>0</v>
      </c>
      <c r="G375" s="64">
        <v>0</v>
      </c>
      <c r="H375" s="64">
        <v>0</v>
      </c>
      <c r="I375" s="64">
        <v>0</v>
      </c>
      <c r="J375" s="64">
        <v>0</v>
      </c>
      <c r="K375" s="64">
        <v>0</v>
      </c>
      <c r="L375" s="64">
        <v>0</v>
      </c>
      <c r="M375" s="64">
        <v>0</v>
      </c>
      <c r="N375" s="64">
        <v>0</v>
      </c>
      <c r="O375" s="64">
        <v>0</v>
      </c>
      <c r="P375" s="64">
        <v>0</v>
      </c>
      <c r="Q375" s="68">
        <v>0</v>
      </c>
      <c r="R375" s="87">
        <f t="shared" si="34"/>
        <v>0</v>
      </c>
    </row>
    <row r="376" spans="1:18" x14ac:dyDescent="0.2">
      <c r="A376" s="47" t="s">
        <v>379</v>
      </c>
      <c r="B376" s="45" t="s">
        <v>380</v>
      </c>
      <c r="C376" s="67">
        <f>+C377</f>
        <v>75732000</v>
      </c>
      <c r="D376" s="67">
        <f>+D377</f>
        <v>0</v>
      </c>
      <c r="E376" s="67">
        <f t="shared" si="36"/>
        <v>75732000</v>
      </c>
      <c r="F376" s="65">
        <f t="shared" ref="F376:J376" si="52">+F377</f>
        <v>0</v>
      </c>
      <c r="G376" s="65">
        <f t="shared" si="52"/>
        <v>0</v>
      </c>
      <c r="H376" s="65">
        <f t="shared" si="52"/>
        <v>0</v>
      </c>
      <c r="I376" s="65">
        <f t="shared" si="52"/>
        <v>0</v>
      </c>
      <c r="J376" s="65">
        <f t="shared" si="52"/>
        <v>0</v>
      </c>
      <c r="K376" s="65">
        <f>+K377</f>
        <v>0</v>
      </c>
      <c r="L376" s="65">
        <f>+L377</f>
        <v>0</v>
      </c>
      <c r="M376" s="65">
        <f>+M377</f>
        <v>0</v>
      </c>
      <c r="N376" s="65">
        <v>0</v>
      </c>
      <c r="O376" s="65">
        <v>0</v>
      </c>
      <c r="P376" s="65">
        <v>0</v>
      </c>
      <c r="Q376" s="68">
        <v>0</v>
      </c>
      <c r="R376" s="87">
        <f t="shared" si="34"/>
        <v>0</v>
      </c>
    </row>
    <row r="377" spans="1:18" ht="15.75" x14ac:dyDescent="0.2">
      <c r="A377" s="46" t="s">
        <v>203</v>
      </c>
      <c r="B377" s="25" t="s">
        <v>204</v>
      </c>
      <c r="C377" s="68">
        <v>75732000</v>
      </c>
      <c r="D377" s="68">
        <v>0</v>
      </c>
      <c r="E377" s="68">
        <f t="shared" si="36"/>
        <v>75732000</v>
      </c>
      <c r="F377" s="64">
        <v>0</v>
      </c>
      <c r="G377" s="64">
        <v>0</v>
      </c>
      <c r="H377" s="64">
        <v>0</v>
      </c>
      <c r="I377" s="64">
        <v>0</v>
      </c>
      <c r="J377" s="64">
        <v>0</v>
      </c>
      <c r="K377" s="64">
        <v>0</v>
      </c>
      <c r="L377" s="64">
        <v>0</v>
      </c>
      <c r="M377" s="64">
        <v>0</v>
      </c>
      <c r="N377" s="64">
        <v>0</v>
      </c>
      <c r="O377" s="64">
        <v>0</v>
      </c>
      <c r="P377" s="64">
        <v>0</v>
      </c>
      <c r="Q377" s="68">
        <v>0</v>
      </c>
      <c r="R377" s="87">
        <f t="shared" si="34"/>
        <v>0</v>
      </c>
    </row>
    <row r="378" spans="1:18" x14ac:dyDescent="0.2">
      <c r="A378" s="47" t="s">
        <v>381</v>
      </c>
      <c r="B378" s="45" t="s">
        <v>382</v>
      </c>
      <c r="C378" s="67">
        <f>+C379</f>
        <v>75732000</v>
      </c>
      <c r="D378" s="67">
        <f>+D379</f>
        <v>0</v>
      </c>
      <c r="E378" s="67">
        <f t="shared" si="36"/>
        <v>75732000</v>
      </c>
      <c r="F378" s="65">
        <f t="shared" ref="F378:I378" si="53">+F379</f>
        <v>0</v>
      </c>
      <c r="G378" s="65">
        <f t="shared" si="53"/>
        <v>0</v>
      </c>
      <c r="H378" s="65">
        <f t="shared" si="53"/>
        <v>0</v>
      </c>
      <c r="I378" s="65">
        <f t="shared" si="53"/>
        <v>0</v>
      </c>
      <c r="J378" s="65">
        <f>+J379</f>
        <v>0</v>
      </c>
      <c r="K378" s="65">
        <f>+K379</f>
        <v>0</v>
      </c>
      <c r="L378" s="65">
        <f>+L379</f>
        <v>0</v>
      </c>
      <c r="M378" s="65">
        <f>+M379</f>
        <v>0</v>
      </c>
      <c r="N378" s="65">
        <v>0</v>
      </c>
      <c r="O378" s="65">
        <v>0</v>
      </c>
      <c r="P378" s="65">
        <v>0</v>
      </c>
      <c r="Q378" s="68">
        <v>0</v>
      </c>
      <c r="R378" s="87">
        <f t="shared" si="34"/>
        <v>0</v>
      </c>
    </row>
    <row r="379" spans="1:18" ht="15.75" x14ac:dyDescent="0.2">
      <c r="A379" s="46" t="s">
        <v>106</v>
      </c>
      <c r="B379" s="25" t="s">
        <v>107</v>
      </c>
      <c r="C379" s="68">
        <v>75732000</v>
      </c>
      <c r="D379" s="68">
        <v>0</v>
      </c>
      <c r="E379" s="68">
        <f t="shared" si="36"/>
        <v>75732000</v>
      </c>
      <c r="F379" s="64">
        <v>0</v>
      </c>
      <c r="G379" s="64">
        <v>0</v>
      </c>
      <c r="H379" s="64">
        <v>0</v>
      </c>
      <c r="I379" s="64">
        <v>0</v>
      </c>
      <c r="J379" s="64">
        <v>0</v>
      </c>
      <c r="K379" s="64">
        <v>0</v>
      </c>
      <c r="L379" s="64">
        <v>0</v>
      </c>
      <c r="M379" s="64">
        <v>0</v>
      </c>
      <c r="N379" s="64">
        <v>0</v>
      </c>
      <c r="O379" s="64">
        <v>0</v>
      </c>
      <c r="P379" s="64">
        <v>0</v>
      </c>
      <c r="Q379" s="68">
        <v>0</v>
      </c>
      <c r="R379" s="87">
        <f t="shared" si="34"/>
        <v>0</v>
      </c>
    </row>
    <row r="380" spans="1:18" x14ac:dyDescent="0.2">
      <c r="A380" s="42">
        <v>399</v>
      </c>
      <c r="B380" s="43" t="s">
        <v>383</v>
      </c>
      <c r="C380" s="70">
        <f t="shared" ref="C380:P381" si="54">+C381</f>
        <v>18000000</v>
      </c>
      <c r="D380" s="70">
        <f t="shared" si="54"/>
        <v>0</v>
      </c>
      <c r="E380" s="84">
        <f t="shared" si="36"/>
        <v>18000000</v>
      </c>
      <c r="F380" s="70">
        <f>+F381</f>
        <v>0</v>
      </c>
      <c r="G380" s="70">
        <f>+G381</f>
        <v>0</v>
      </c>
      <c r="H380" s="70">
        <f t="shared" si="54"/>
        <v>0</v>
      </c>
      <c r="I380" s="70">
        <f t="shared" si="54"/>
        <v>0</v>
      </c>
      <c r="J380" s="70">
        <f t="shared" si="54"/>
        <v>0</v>
      </c>
      <c r="K380" s="70">
        <f t="shared" si="54"/>
        <v>0</v>
      </c>
      <c r="L380" s="70">
        <f t="shared" si="54"/>
        <v>0</v>
      </c>
      <c r="M380" s="70">
        <f t="shared" si="54"/>
        <v>0</v>
      </c>
      <c r="N380" s="70">
        <f t="shared" si="54"/>
        <v>0</v>
      </c>
      <c r="O380" s="70">
        <f t="shared" si="54"/>
        <v>0</v>
      </c>
      <c r="P380" s="70">
        <f t="shared" si="54"/>
        <v>0</v>
      </c>
      <c r="Q380" s="68">
        <v>0</v>
      </c>
      <c r="R380" s="87">
        <f t="shared" si="34"/>
        <v>0</v>
      </c>
    </row>
    <row r="381" spans="1:18" x14ac:dyDescent="0.2">
      <c r="A381" s="44" t="s">
        <v>309</v>
      </c>
      <c r="B381" s="45" t="s">
        <v>11</v>
      </c>
      <c r="C381" s="67">
        <f>+C382</f>
        <v>18000000</v>
      </c>
      <c r="D381" s="67">
        <f>+D382</f>
        <v>0</v>
      </c>
      <c r="E381" s="84">
        <f t="shared" si="36"/>
        <v>18000000</v>
      </c>
      <c r="F381" s="67">
        <f>+F382</f>
        <v>0</v>
      </c>
      <c r="G381" s="67">
        <f t="shared" ref="G381:I381" si="55">+G382</f>
        <v>0</v>
      </c>
      <c r="H381" s="67">
        <f t="shared" si="55"/>
        <v>0</v>
      </c>
      <c r="I381" s="67">
        <f t="shared" si="55"/>
        <v>0</v>
      </c>
      <c r="J381" s="67">
        <f t="shared" si="54"/>
        <v>0</v>
      </c>
      <c r="K381" s="67">
        <f t="shared" si="54"/>
        <v>0</v>
      </c>
      <c r="L381" s="67">
        <f t="shared" si="54"/>
        <v>0</v>
      </c>
      <c r="M381" s="67">
        <f>+M382</f>
        <v>0</v>
      </c>
      <c r="N381" s="67">
        <v>0</v>
      </c>
      <c r="O381" s="67">
        <v>0</v>
      </c>
      <c r="P381" s="67">
        <v>0</v>
      </c>
      <c r="Q381" s="68">
        <v>0</v>
      </c>
      <c r="R381" s="87">
        <f t="shared" si="34"/>
        <v>0</v>
      </c>
    </row>
    <row r="382" spans="1:18" ht="15.75" x14ac:dyDescent="0.2">
      <c r="A382" s="46" t="s">
        <v>106</v>
      </c>
      <c r="B382" s="25" t="s">
        <v>107</v>
      </c>
      <c r="C382" s="68">
        <v>18000000</v>
      </c>
      <c r="D382" s="68">
        <v>0</v>
      </c>
      <c r="E382" s="68">
        <f t="shared" si="36"/>
        <v>18000000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4">
        <v>0</v>
      </c>
      <c r="M382" s="64">
        <v>0</v>
      </c>
      <c r="N382" s="64">
        <v>0</v>
      </c>
      <c r="O382" s="64">
        <v>0</v>
      </c>
      <c r="P382" s="64">
        <v>0</v>
      </c>
      <c r="Q382" s="68">
        <v>0</v>
      </c>
      <c r="R382" s="87">
        <f t="shared" si="34"/>
        <v>0</v>
      </c>
    </row>
    <row r="383" spans="1:18" x14ac:dyDescent="0.2">
      <c r="A383" s="42">
        <v>426</v>
      </c>
      <c r="B383" s="43" t="s">
        <v>384</v>
      </c>
      <c r="C383" s="70">
        <f>+C384+C388+C392</f>
        <v>7613018640</v>
      </c>
      <c r="D383" s="70">
        <f>+D384+D388+D392</f>
        <v>-331056403</v>
      </c>
      <c r="E383" s="84">
        <f t="shared" si="36"/>
        <v>7281962237</v>
      </c>
      <c r="F383" s="66">
        <f t="shared" ref="F383:N383" si="56">+F384+F388+F392</f>
        <v>615412360</v>
      </c>
      <c r="G383" s="66">
        <f t="shared" si="56"/>
        <v>615832540</v>
      </c>
      <c r="H383" s="66">
        <f t="shared" si="56"/>
        <v>616755620</v>
      </c>
      <c r="I383" s="66">
        <f t="shared" si="56"/>
        <v>285151666.70999998</v>
      </c>
      <c r="J383" s="66">
        <f t="shared" si="56"/>
        <v>616727420</v>
      </c>
      <c r="K383" s="66">
        <f t="shared" si="56"/>
        <v>613446350</v>
      </c>
      <c r="L383" s="66">
        <f t="shared" si="56"/>
        <v>613919640</v>
      </c>
      <c r="M383" s="66">
        <f t="shared" si="56"/>
        <v>491332906</v>
      </c>
      <c r="N383" s="66">
        <f t="shared" si="56"/>
        <v>523298225.12</v>
      </c>
      <c r="O383" s="66">
        <v>584169110</v>
      </c>
      <c r="P383" s="66">
        <v>579826823.91999996</v>
      </c>
      <c r="Q383" s="67">
        <v>1027598027.1</v>
      </c>
      <c r="R383" s="87">
        <f t="shared" si="34"/>
        <v>-4719134728.8500004</v>
      </c>
    </row>
    <row r="384" spans="1:18" x14ac:dyDescent="0.2">
      <c r="A384" s="47" t="s">
        <v>309</v>
      </c>
      <c r="B384" s="45" t="s">
        <v>415</v>
      </c>
      <c r="C384" s="67">
        <f>+C385</f>
        <v>7613018640</v>
      </c>
      <c r="D384" s="67">
        <f>+D385</f>
        <v>-523442298.05000001</v>
      </c>
      <c r="E384" s="67">
        <f t="shared" si="36"/>
        <v>7089576341.9499998</v>
      </c>
      <c r="F384" s="67">
        <f>+F385</f>
        <v>615412360</v>
      </c>
      <c r="G384" s="67">
        <f>+G385</f>
        <v>615832540</v>
      </c>
      <c r="H384" s="67">
        <f t="shared" ref="H384:N384" si="57">+H385</f>
        <v>616755620</v>
      </c>
      <c r="I384" s="67">
        <f t="shared" si="57"/>
        <v>285151666.70999998</v>
      </c>
      <c r="J384" s="67">
        <f t="shared" si="57"/>
        <v>616727420</v>
      </c>
      <c r="K384" s="67">
        <f t="shared" si="57"/>
        <v>613446350</v>
      </c>
      <c r="L384" s="67">
        <f t="shared" si="57"/>
        <v>613919640</v>
      </c>
      <c r="M384" s="67">
        <f t="shared" si="57"/>
        <v>491332906</v>
      </c>
      <c r="N384" s="67">
        <f t="shared" si="57"/>
        <v>523298225.12</v>
      </c>
      <c r="O384" s="67">
        <v>584169110</v>
      </c>
      <c r="P384" s="67">
        <v>546933823.91999996</v>
      </c>
      <c r="Q384" s="67">
        <v>302475210</v>
      </c>
      <c r="R384" s="87">
        <f t="shared" si="34"/>
        <v>-3961118911.75</v>
      </c>
    </row>
    <row r="385" spans="1:18" x14ac:dyDescent="0.2">
      <c r="A385" s="46" t="s">
        <v>311</v>
      </c>
      <c r="B385" s="25" t="s">
        <v>312</v>
      </c>
      <c r="C385" s="68">
        <v>7613018640</v>
      </c>
      <c r="D385" s="68">
        <v>-523442298.05000001</v>
      </c>
      <c r="E385" s="68">
        <f t="shared" si="36"/>
        <v>7089576341.9499998</v>
      </c>
      <c r="F385" s="68">
        <v>615412360</v>
      </c>
      <c r="G385" s="68">
        <v>615832540</v>
      </c>
      <c r="H385" s="68">
        <v>616755620</v>
      </c>
      <c r="I385" s="68">
        <v>285151666.70999998</v>
      </c>
      <c r="J385" s="68">
        <v>616727420</v>
      </c>
      <c r="K385" s="68">
        <v>613446350</v>
      </c>
      <c r="L385" s="68">
        <v>613919640</v>
      </c>
      <c r="M385" s="68">
        <v>491332906</v>
      </c>
      <c r="N385" s="68">
        <v>523298225.12</v>
      </c>
      <c r="O385" s="68">
        <v>584169110</v>
      </c>
      <c r="P385" s="68">
        <v>546933823.91999996</v>
      </c>
      <c r="Q385" s="68">
        <v>302475210</v>
      </c>
      <c r="R385" s="88">
        <f t="shared" si="34"/>
        <v>-3961118911.75</v>
      </c>
    </row>
    <row r="386" spans="1:18" x14ac:dyDescent="0.2">
      <c r="A386" s="47" t="s">
        <v>309</v>
      </c>
      <c r="B386" s="45" t="s">
        <v>385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7">
        <v>565216500.10000002</v>
      </c>
      <c r="R386" s="88"/>
    </row>
    <row r="387" spans="1:18" x14ac:dyDescent="0.2">
      <c r="A387" s="46" t="s">
        <v>311</v>
      </c>
      <c r="B387" s="25" t="s">
        <v>312</v>
      </c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>
        <v>565216500.10000002</v>
      </c>
      <c r="R387" s="88"/>
    </row>
    <row r="388" spans="1:18" x14ac:dyDescent="0.2">
      <c r="A388" s="47" t="s">
        <v>323</v>
      </c>
      <c r="B388" s="45" t="s">
        <v>411</v>
      </c>
      <c r="C388" s="48">
        <f>+C389</f>
        <v>0</v>
      </c>
      <c r="D388" s="48">
        <f>+D389</f>
        <v>110521895.05</v>
      </c>
      <c r="E388" s="48">
        <f t="shared" si="36"/>
        <v>110521895.05</v>
      </c>
      <c r="F388" s="48">
        <f t="shared" ref="F388:M388" si="58">+F389</f>
        <v>0</v>
      </c>
      <c r="G388" s="48">
        <f t="shared" si="58"/>
        <v>0</v>
      </c>
      <c r="H388" s="48">
        <f t="shared" si="58"/>
        <v>0</v>
      </c>
      <c r="I388" s="48">
        <f t="shared" si="58"/>
        <v>0</v>
      </c>
      <c r="J388" s="48">
        <f t="shared" si="58"/>
        <v>0</v>
      </c>
      <c r="K388" s="48">
        <f t="shared" si="58"/>
        <v>0</v>
      </c>
      <c r="L388" s="48">
        <f t="shared" si="58"/>
        <v>0</v>
      </c>
      <c r="M388" s="48">
        <f t="shared" si="58"/>
        <v>0</v>
      </c>
      <c r="N388" s="48">
        <v>0</v>
      </c>
      <c r="O388" s="48">
        <v>0</v>
      </c>
      <c r="P388" s="48">
        <v>0</v>
      </c>
      <c r="Q388" s="67">
        <v>4199000</v>
      </c>
      <c r="R388" s="87">
        <f t="shared" si="34"/>
        <v>-4199000</v>
      </c>
    </row>
    <row r="389" spans="1:18" x14ac:dyDescent="0.2">
      <c r="A389" s="46" t="s">
        <v>311</v>
      </c>
      <c r="B389" s="25" t="s">
        <v>312</v>
      </c>
      <c r="C389" s="49">
        <v>0</v>
      </c>
      <c r="D389" s="49">
        <v>110521895.05</v>
      </c>
      <c r="E389" s="49">
        <f t="shared" si="36"/>
        <v>110521895.05</v>
      </c>
      <c r="F389" s="49">
        <v>0</v>
      </c>
      <c r="G389" s="49">
        <v>0</v>
      </c>
      <c r="H389" s="49">
        <v>0</v>
      </c>
      <c r="I389" s="49">
        <v>0</v>
      </c>
      <c r="J389" s="49">
        <v>0</v>
      </c>
      <c r="K389" s="49">
        <v>0</v>
      </c>
      <c r="L389" s="49">
        <v>0</v>
      </c>
      <c r="M389" s="49">
        <v>0</v>
      </c>
      <c r="N389" s="49">
        <v>0</v>
      </c>
      <c r="O389" s="49">
        <v>0</v>
      </c>
      <c r="P389" s="49">
        <v>0</v>
      </c>
      <c r="Q389" s="68">
        <v>4199000</v>
      </c>
      <c r="R389" s="87">
        <f t="shared" si="34"/>
        <v>-4199000</v>
      </c>
    </row>
    <row r="390" spans="1:18" x14ac:dyDescent="0.2">
      <c r="A390" s="47" t="s">
        <v>323</v>
      </c>
      <c r="B390" s="45" t="s">
        <v>326</v>
      </c>
      <c r="C390" s="48">
        <f>+C391</f>
        <v>0</v>
      </c>
      <c r="D390" s="48">
        <f>+D391</f>
        <v>110521895.05</v>
      </c>
      <c r="E390" s="48">
        <f t="shared" ref="E390:E391" si="59">+C390+D390</f>
        <v>110521895.05</v>
      </c>
      <c r="F390" s="48">
        <f t="shared" ref="F390:M390" si="60">+F391</f>
        <v>0</v>
      </c>
      <c r="G390" s="48">
        <f t="shared" si="60"/>
        <v>0</v>
      </c>
      <c r="H390" s="48">
        <f t="shared" si="60"/>
        <v>0</v>
      </c>
      <c r="I390" s="48">
        <f t="shared" si="60"/>
        <v>0</v>
      </c>
      <c r="J390" s="48">
        <f t="shared" si="60"/>
        <v>0</v>
      </c>
      <c r="K390" s="48">
        <f t="shared" si="60"/>
        <v>0</v>
      </c>
      <c r="L390" s="48">
        <f t="shared" si="60"/>
        <v>0</v>
      </c>
      <c r="M390" s="48">
        <f t="shared" si="60"/>
        <v>0</v>
      </c>
      <c r="N390" s="48">
        <v>0</v>
      </c>
      <c r="O390" s="48">
        <v>0</v>
      </c>
      <c r="P390" s="48">
        <v>0</v>
      </c>
      <c r="Q390" s="67">
        <v>108835817</v>
      </c>
      <c r="R390" s="87">
        <f t="shared" si="34"/>
        <v>-108835817</v>
      </c>
    </row>
    <row r="391" spans="1:18" x14ac:dyDescent="0.2">
      <c r="A391" s="46" t="s">
        <v>311</v>
      </c>
      <c r="B391" s="25" t="s">
        <v>312</v>
      </c>
      <c r="C391" s="49">
        <v>0</v>
      </c>
      <c r="D391" s="49">
        <v>110521895.05</v>
      </c>
      <c r="E391" s="49">
        <f t="shared" si="59"/>
        <v>110521895.05</v>
      </c>
      <c r="F391" s="49">
        <v>0</v>
      </c>
      <c r="G391" s="49">
        <v>0</v>
      </c>
      <c r="H391" s="49">
        <v>0</v>
      </c>
      <c r="I391" s="49">
        <v>0</v>
      </c>
      <c r="J391" s="49">
        <v>0</v>
      </c>
      <c r="K391" s="49">
        <v>0</v>
      </c>
      <c r="L391" s="49">
        <v>0</v>
      </c>
      <c r="M391" s="49">
        <v>0</v>
      </c>
      <c r="N391" s="49">
        <v>0</v>
      </c>
      <c r="O391" s="49">
        <v>0</v>
      </c>
      <c r="P391" s="49">
        <v>0</v>
      </c>
      <c r="Q391" s="68">
        <v>108835817</v>
      </c>
      <c r="R391" s="87">
        <f t="shared" si="34"/>
        <v>-108835817</v>
      </c>
    </row>
    <row r="392" spans="1:18" x14ac:dyDescent="0.2">
      <c r="A392" s="47" t="s">
        <v>331</v>
      </c>
      <c r="B392" s="45" t="s">
        <v>332</v>
      </c>
      <c r="C392" s="48">
        <f>+C393</f>
        <v>0</v>
      </c>
      <c r="D392" s="48">
        <f>+D393</f>
        <v>81864000</v>
      </c>
      <c r="E392" s="48">
        <f t="shared" si="36"/>
        <v>81864000</v>
      </c>
      <c r="F392" s="48">
        <f>+F393</f>
        <v>0</v>
      </c>
      <c r="G392" s="48">
        <f t="shared" ref="G392:I392" si="61">+G393</f>
        <v>0</v>
      </c>
      <c r="H392" s="48">
        <f t="shared" si="61"/>
        <v>0</v>
      </c>
      <c r="I392" s="48">
        <f t="shared" si="61"/>
        <v>0</v>
      </c>
      <c r="J392" s="48">
        <f>+J393</f>
        <v>0</v>
      </c>
      <c r="K392" s="48">
        <f>+K393</f>
        <v>0</v>
      </c>
      <c r="L392" s="48">
        <f>+L393</f>
        <v>0</v>
      </c>
      <c r="M392" s="48">
        <f>+M393</f>
        <v>0</v>
      </c>
      <c r="N392" s="48">
        <v>0</v>
      </c>
      <c r="O392" s="48">
        <v>0</v>
      </c>
      <c r="P392" s="48">
        <v>32893000</v>
      </c>
      <c r="Q392" s="67">
        <v>46871500</v>
      </c>
      <c r="R392" s="87">
        <f t="shared" si="34"/>
        <v>-79764500</v>
      </c>
    </row>
    <row r="393" spans="1:18" x14ac:dyDescent="0.2">
      <c r="A393" s="46" t="s">
        <v>311</v>
      </c>
      <c r="B393" s="25" t="s">
        <v>312</v>
      </c>
      <c r="C393" s="49">
        <v>0</v>
      </c>
      <c r="D393" s="49">
        <v>81864000</v>
      </c>
      <c r="E393" s="49">
        <f t="shared" si="36"/>
        <v>81864000</v>
      </c>
      <c r="F393" s="49">
        <v>0</v>
      </c>
      <c r="G393" s="49">
        <v>0</v>
      </c>
      <c r="H393" s="49">
        <v>0</v>
      </c>
      <c r="I393" s="49">
        <v>0</v>
      </c>
      <c r="J393" s="49">
        <v>0</v>
      </c>
      <c r="K393" s="49">
        <v>0</v>
      </c>
      <c r="L393" s="49">
        <v>0</v>
      </c>
      <c r="M393" s="49">
        <v>0</v>
      </c>
      <c r="N393" s="49">
        <v>0</v>
      </c>
      <c r="O393" s="49">
        <v>0</v>
      </c>
      <c r="P393" s="48">
        <v>32893000</v>
      </c>
      <c r="Q393" s="68">
        <v>46871500</v>
      </c>
      <c r="R393" s="87">
        <f t="shared" si="34"/>
        <v>-79764500</v>
      </c>
    </row>
    <row r="394" spans="1:18" ht="15.75" x14ac:dyDescent="0.2">
      <c r="A394" s="18"/>
      <c r="B394" s="28"/>
      <c r="C394" s="24"/>
      <c r="D394" s="29"/>
      <c r="E394" s="24"/>
      <c r="F394" s="24"/>
      <c r="G394" s="24"/>
      <c r="H394" s="24"/>
      <c r="I394" s="24"/>
      <c r="J394" s="24"/>
      <c r="K394" s="19"/>
      <c r="Q394" s="68"/>
    </row>
    <row r="395" spans="1:18" ht="15.75" x14ac:dyDescent="0.2">
      <c r="A395" s="72" t="s">
        <v>393</v>
      </c>
      <c r="B395" s="28"/>
      <c r="C395" s="24"/>
      <c r="D395" s="29"/>
      <c r="E395" s="24"/>
      <c r="F395" s="24"/>
      <c r="G395" s="24"/>
      <c r="H395" s="24"/>
      <c r="I395" s="24"/>
      <c r="J395" s="24"/>
      <c r="K395" s="19"/>
      <c r="Q395" s="68"/>
    </row>
    <row r="396" spans="1:18" ht="15.75" x14ac:dyDescent="0.2">
      <c r="A396" s="18" t="s">
        <v>394</v>
      </c>
      <c r="B396" s="28"/>
      <c r="C396" s="24"/>
      <c r="D396" s="29"/>
      <c r="E396" s="24"/>
      <c r="F396" s="24"/>
      <c r="G396" s="24"/>
      <c r="H396" s="24"/>
      <c r="I396" s="24"/>
      <c r="J396" s="24"/>
      <c r="K396" s="19"/>
      <c r="Q396" s="68"/>
    </row>
    <row r="397" spans="1:18" ht="15.75" x14ac:dyDescent="0.2">
      <c r="A397" s="18" t="s">
        <v>395</v>
      </c>
      <c r="B397" s="28"/>
      <c r="C397" s="24"/>
      <c r="D397" s="29"/>
      <c r="E397" s="24"/>
      <c r="F397" s="24"/>
      <c r="G397" s="24"/>
      <c r="H397" s="24"/>
      <c r="I397" s="24"/>
      <c r="J397" s="24"/>
      <c r="K397" s="19"/>
      <c r="Q397" s="68"/>
    </row>
    <row r="398" spans="1:18" ht="15.75" x14ac:dyDescent="0.2">
      <c r="A398" s="18" t="s">
        <v>396</v>
      </c>
      <c r="B398" s="28"/>
      <c r="C398" s="24"/>
      <c r="D398" s="29"/>
      <c r="E398" s="24"/>
      <c r="F398" s="24"/>
      <c r="G398" s="24"/>
      <c r="H398" s="24"/>
      <c r="I398" s="24"/>
      <c r="J398" s="24"/>
      <c r="K398" s="19"/>
      <c r="Q398" s="68"/>
    </row>
    <row r="399" spans="1:18" ht="15.75" x14ac:dyDescent="0.2">
      <c r="A399" s="18" t="s">
        <v>397</v>
      </c>
      <c r="B399" s="28"/>
      <c r="C399" s="24"/>
      <c r="D399" s="29"/>
      <c r="E399" s="24"/>
      <c r="F399" s="24"/>
      <c r="G399" s="24"/>
      <c r="H399" s="24"/>
      <c r="I399" s="24"/>
      <c r="J399" s="24"/>
      <c r="K399" s="19"/>
      <c r="Q399" s="68"/>
    </row>
    <row r="400" spans="1:18" ht="15.75" x14ac:dyDescent="0.2">
      <c r="A400" s="18" t="s">
        <v>398</v>
      </c>
      <c r="B400" s="28"/>
      <c r="C400" s="24"/>
      <c r="D400" s="29"/>
      <c r="E400" s="24"/>
      <c r="F400" s="24"/>
      <c r="G400" s="24"/>
      <c r="H400" s="24"/>
      <c r="I400" s="24"/>
      <c r="J400" s="24"/>
      <c r="K400" s="19"/>
      <c r="Q400" s="68"/>
    </row>
    <row r="401" spans="1:17" ht="15.75" x14ac:dyDescent="0.2">
      <c r="A401" s="18" t="s">
        <v>399</v>
      </c>
      <c r="B401" s="30"/>
      <c r="C401" s="33"/>
      <c r="D401" s="33"/>
      <c r="E401" s="33"/>
      <c r="F401" s="31"/>
      <c r="G401" s="31"/>
      <c r="H401" s="31"/>
      <c r="I401" s="31"/>
      <c r="J401" s="32"/>
      <c r="K401" s="6"/>
      <c r="Q401" s="68"/>
    </row>
    <row r="402" spans="1:17" ht="15.75" x14ac:dyDescent="0.2">
      <c r="A402" s="18"/>
      <c r="B402" s="34" t="s">
        <v>291</v>
      </c>
      <c r="C402" s="33"/>
      <c r="D402" s="90" t="s">
        <v>292</v>
      </c>
      <c r="E402" s="90"/>
      <c r="F402" s="32"/>
      <c r="G402" s="32"/>
      <c r="H402" s="32"/>
      <c r="I402" s="32"/>
      <c r="J402" s="32"/>
      <c r="K402" s="6"/>
      <c r="Q402" s="68"/>
    </row>
    <row r="403" spans="1:17" ht="15.75" x14ac:dyDescent="0.2">
      <c r="A403" s="18"/>
      <c r="B403" s="34"/>
      <c r="C403" s="33"/>
      <c r="D403" s="33"/>
      <c r="E403" s="33"/>
      <c r="F403" s="34"/>
      <c r="G403" s="90" t="s">
        <v>293</v>
      </c>
      <c r="H403" s="90"/>
      <c r="I403" s="34"/>
      <c r="J403" s="32"/>
      <c r="K403" s="6"/>
      <c r="Q403" s="68"/>
    </row>
    <row r="404" spans="1:17" ht="19.5" customHeight="1" x14ac:dyDescent="0.2">
      <c r="A404" s="18"/>
      <c r="B404" s="34"/>
      <c r="C404" s="33"/>
      <c r="D404" s="33"/>
      <c r="E404" s="33"/>
      <c r="F404" s="32"/>
      <c r="G404" s="32"/>
      <c r="H404" s="32"/>
      <c r="I404" s="32"/>
      <c r="J404" s="32"/>
      <c r="K404" s="6"/>
      <c r="Q404" s="68"/>
    </row>
    <row r="405" spans="1:17" ht="15.75" x14ac:dyDescent="0.2">
      <c r="A405" s="13"/>
      <c r="B405" s="34"/>
      <c r="C405" s="33"/>
      <c r="D405" s="33"/>
      <c r="E405" s="33"/>
      <c r="F405" s="32"/>
      <c r="G405" s="32"/>
      <c r="H405" s="32"/>
      <c r="I405" s="32"/>
      <c r="J405" s="32"/>
      <c r="K405" s="6"/>
      <c r="Q405" s="68"/>
    </row>
    <row r="406" spans="1:17" ht="15.75" x14ac:dyDescent="0.2">
      <c r="A406" s="13"/>
      <c r="B406" s="30"/>
      <c r="C406" s="33"/>
      <c r="D406" s="35"/>
      <c r="E406" s="33"/>
      <c r="F406" s="32"/>
      <c r="G406" s="32"/>
      <c r="H406" s="32"/>
      <c r="I406" s="32"/>
      <c r="J406" s="32"/>
      <c r="K406" s="6"/>
      <c r="Q406" s="68"/>
    </row>
    <row r="407" spans="1:17" ht="15.75" x14ac:dyDescent="0.2">
      <c r="A407" s="13"/>
      <c r="B407" s="37"/>
      <c r="C407" s="35"/>
      <c r="D407" s="91"/>
      <c r="E407" s="91"/>
      <c r="F407" s="35"/>
      <c r="G407" s="35"/>
      <c r="H407" s="35"/>
      <c r="I407" s="35"/>
      <c r="J407" s="36"/>
      <c r="K407" s="6"/>
      <c r="Q407" s="68"/>
    </row>
    <row r="408" spans="1:17" ht="15.75" x14ac:dyDescent="0.2">
      <c r="A408" s="13"/>
      <c r="B408" s="38" t="s">
        <v>403</v>
      </c>
      <c r="C408" s="35"/>
      <c r="D408" s="92" t="s">
        <v>290</v>
      </c>
      <c r="E408" s="92"/>
      <c r="F408" s="35"/>
      <c r="G408" s="92" t="s">
        <v>294</v>
      </c>
      <c r="H408" s="92"/>
      <c r="I408" s="35"/>
      <c r="J408" s="37"/>
      <c r="K408" s="11"/>
      <c r="L408" s="5"/>
      <c r="Q408" s="68"/>
    </row>
    <row r="409" spans="1:17" ht="15.75" x14ac:dyDescent="0.2">
      <c r="A409" s="13"/>
      <c r="B409" s="37" t="s">
        <v>10</v>
      </c>
      <c r="C409" s="35"/>
      <c r="D409" s="91" t="s">
        <v>269</v>
      </c>
      <c r="E409" s="91"/>
      <c r="F409" s="39"/>
      <c r="G409" s="91" t="s">
        <v>295</v>
      </c>
      <c r="H409" s="91"/>
      <c r="I409" s="40"/>
      <c r="J409" s="37"/>
      <c r="K409" s="9"/>
      <c r="L409" s="5"/>
      <c r="Q409" s="68"/>
    </row>
    <row r="410" spans="1:17" ht="15.75" x14ac:dyDescent="0.25">
      <c r="A410" s="13"/>
      <c r="B410" s="15"/>
      <c r="C410" s="16"/>
      <c r="D410" s="17"/>
      <c r="E410" s="17"/>
      <c r="F410" s="37"/>
      <c r="I410" s="37"/>
      <c r="J410" s="37"/>
      <c r="K410" s="9"/>
      <c r="L410" s="5"/>
      <c r="Q410" s="68"/>
    </row>
    <row r="411" spans="1:17" ht="15.75" x14ac:dyDescent="0.25">
      <c r="A411" s="14"/>
      <c r="B411"/>
      <c r="C411" s="10"/>
      <c r="D411"/>
      <c r="E411"/>
      <c r="F411" s="14"/>
      <c r="G411" s="14"/>
      <c r="H411" s="14"/>
      <c r="I411" s="14"/>
      <c r="J411" s="17"/>
      <c r="K411"/>
    </row>
    <row r="412" spans="1:17" ht="15.75" x14ac:dyDescent="0.2">
      <c r="A412" s="14"/>
      <c r="B412" s="9"/>
      <c r="C412" s="12"/>
      <c r="D412" s="89"/>
      <c r="E412" s="89"/>
      <c r="F412" s="10"/>
      <c r="G412" s="10"/>
      <c r="H412" s="10"/>
      <c r="I412" s="10"/>
      <c r="J412"/>
      <c r="K412"/>
      <c r="L412" s="8"/>
      <c r="M412" s="8"/>
      <c r="N412" s="8"/>
      <c r="O412" s="8"/>
    </row>
    <row r="413" spans="1:17" ht="15.75" x14ac:dyDescent="0.2">
      <c r="A413" s="14"/>
      <c r="B413" s="1"/>
      <c r="C413" s="1"/>
      <c r="D413" s="1"/>
      <c r="E413" s="1"/>
      <c r="F413" s="10"/>
      <c r="G413" s="10"/>
      <c r="H413" s="10"/>
      <c r="I413" s="10"/>
      <c r="J413" s="89"/>
      <c r="K413" s="89"/>
      <c r="L413" s="5"/>
      <c r="M413" s="5"/>
      <c r="N413" s="5"/>
      <c r="O413" s="5"/>
    </row>
    <row r="414" spans="1:17" ht="15.75" x14ac:dyDescent="0.2">
      <c r="A414" s="14"/>
    </row>
    <row r="415" spans="1:17" x14ac:dyDescent="0.2">
      <c r="A415" s="7"/>
    </row>
  </sheetData>
  <mergeCells count="9">
    <mergeCell ref="D412:E412"/>
    <mergeCell ref="J413:K413"/>
    <mergeCell ref="D402:E402"/>
    <mergeCell ref="G403:H403"/>
    <mergeCell ref="D407:E407"/>
    <mergeCell ref="D408:E408"/>
    <mergeCell ref="G408:H408"/>
    <mergeCell ref="D409:E409"/>
    <mergeCell ref="G409:H409"/>
  </mergeCells>
  <pageMargins left="0.82677165354330717" right="0.23622047244094491" top="0.74803149606299213" bottom="0.74803149606299213" header="0.31496062992125984" footer="0.31496062992125984"/>
  <pageSetup paperSize="5" scale="45" fitToHeight="0" orientation="landscape" r:id="rId1"/>
  <rowBreaks count="3" manualBreakCount="3">
    <brk id="104" max="17" man="1"/>
    <brk id="197" max="17" man="1"/>
    <brk id="30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 Diciembre</vt:lpstr>
      <vt:lpstr>'Ejecucion Mensual Diciembre'!Área_de_impresión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PROGRAMA SUPERATE</cp:lastModifiedBy>
  <cp:lastPrinted>2025-10-08T15:26:01Z</cp:lastPrinted>
  <dcterms:created xsi:type="dcterms:W3CDTF">2023-11-10T14:57:18Z</dcterms:created>
  <dcterms:modified xsi:type="dcterms:W3CDTF">2026-01-09T17:46:39Z</dcterms:modified>
</cp:coreProperties>
</file>