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55" windowWidth="14115" windowHeight="7515"/>
  </bookViews>
  <sheets>
    <sheet name="LIBRO BANCO " sheetId="1" r:id="rId1"/>
    <sheet name="TRANSITOS " sheetId="2" r:id="rId2"/>
    <sheet name="CONCILIACION " sheetId="4" r:id="rId3"/>
  </sheets>
  <definedNames>
    <definedName name="_xlnm._FilterDatabase" localSheetId="0" hidden="1">'LIBRO BANCO '!$A$16:$F$18</definedName>
    <definedName name="_xlnm._FilterDatabase" localSheetId="1" hidden="1">'TRANSITOS '!$A$1:$E$1</definedName>
  </definedNames>
  <calcPr calcId="145621"/>
</workbook>
</file>

<file path=xl/calcChain.xml><?xml version="1.0" encoding="utf-8"?>
<calcChain xmlns="http://schemas.openxmlformats.org/spreadsheetml/2006/main">
  <c r="F32" i="4" l="1"/>
  <c r="D12" i="2"/>
  <c r="F19" i="1" l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17" i="4" l="1"/>
  <c r="F22" i="4" s="1"/>
  <c r="F35" i="4" l="1"/>
  <c r="F39" i="4" s="1"/>
  <c r="F25" i="4" l="1"/>
  <c r="F40" i="4" l="1"/>
</calcChain>
</file>

<file path=xl/sharedStrings.xml><?xml version="1.0" encoding="utf-8"?>
<sst xmlns="http://schemas.openxmlformats.org/spreadsheetml/2006/main" count="112" uniqueCount="61">
  <si>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</si>
  <si>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</si>
  <si>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</si>
  <si>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</si>
  <si>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</si>
  <si>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</si>
  <si>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</si>
  <si>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</si>
  <si>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</si>
  <si>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</si>
  <si>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</si>
  <si>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CHEQUES No.</t>
  </si>
  <si>
    <t>BENEFICIARIOS</t>
  </si>
  <si>
    <t>VALOR RD$</t>
  </si>
  <si>
    <t>Conciliacion Bancaria</t>
  </si>
  <si>
    <t>RD$</t>
  </si>
  <si>
    <t>MAS:</t>
  </si>
  <si>
    <t>DIFERENCIAS POSITIVAS POR IDENTIFICAR</t>
  </si>
  <si>
    <t>MENOS:</t>
  </si>
  <si>
    <t>DEBITOS   Y  CARGOS  BANCARIOS</t>
  </si>
  <si>
    <t xml:space="preserve">MAS </t>
  </si>
  <si>
    <t>DEPOSITO EN TRANSITO</t>
  </si>
  <si>
    <t xml:space="preserve">MENOS </t>
  </si>
  <si>
    <t xml:space="preserve">CHEQUES EN   TRANSITO </t>
  </si>
  <si>
    <t xml:space="preserve">BALANCE  DISPONIBLE </t>
  </si>
  <si>
    <t>DIFERENCIA</t>
  </si>
  <si>
    <t>PREPARADO POR:</t>
  </si>
  <si>
    <t>REVISADO POR:</t>
  </si>
  <si>
    <t>AUDITADO POR:</t>
  </si>
  <si>
    <t>FECHA</t>
  </si>
  <si>
    <t>NOMBRE DE LA CUENTA</t>
  </si>
  <si>
    <t>"Año de la Atencion Integral a la Primera Infancia"</t>
  </si>
  <si>
    <t>NOMBRE DE LA CTA PROYECTO VIH-SIDA</t>
  </si>
  <si>
    <t>240-015823-6</t>
  </si>
  <si>
    <t xml:space="preserve"> </t>
  </si>
  <si>
    <t>COMISIONES BANCARIAS</t>
  </si>
  <si>
    <t>TRANSF.</t>
  </si>
  <si>
    <t>APORTE DE CONOVIHSIDA</t>
  </si>
  <si>
    <t>NULO</t>
  </si>
  <si>
    <t xml:space="preserve">FIOR DALIZA ENCARNACION M </t>
  </si>
  <si>
    <t>JULIO CESAR MONTAÑO ACERO</t>
  </si>
  <si>
    <t>MAYRA VICTORIA RODRIGUEZ</t>
  </si>
  <si>
    <t>27/04/2016</t>
  </si>
  <si>
    <t>MERCEDES JUANA CAMPOS B</t>
  </si>
  <si>
    <t>LUIS ERNESTO AGRAMONTE</t>
  </si>
  <si>
    <t>APORTE DE IDC P</t>
  </si>
  <si>
    <t>JOSE DEL CARMEN GUZMAN G</t>
  </si>
  <si>
    <t>ALEJANDRA SOCORRO MOTA DE CASTILLO</t>
  </si>
  <si>
    <t>TOTAL</t>
  </si>
  <si>
    <t>Al 30 de ABRIL  del 2016</t>
  </si>
  <si>
    <t>BALANCE SEGUN LIBRO AL 01/04/ 2016</t>
  </si>
  <si>
    <t>BALANCE  CORREGIDO SEGUN LIBRO AL 30 /04/2016</t>
  </si>
  <si>
    <t>BALANCE CONCILIADO  CON EL BANCO AL 30/04/2016</t>
  </si>
  <si>
    <t>BALANCE SEGUN  BANCO AL 30/04/2016</t>
  </si>
  <si>
    <t>BALANCE CONCILIADO  SEGUN BANCO  AL 30/04/2016</t>
  </si>
  <si>
    <t>VICEPRESIDENCIA DE LA REPUBLICA</t>
  </si>
  <si>
    <t>GABINETE DE COORDINACION DE POLITICAS SOCIALES</t>
  </si>
  <si>
    <t>PROGRAMA PROGRESANDO CON SOLIDARIDAD</t>
  </si>
  <si>
    <t>"AÑO DE FOMENTO DE LA VIVIENDA"</t>
  </si>
  <si>
    <t>PROYECTO VIH-SIDA</t>
  </si>
  <si>
    <t>DEL 01 AL 30 DE ABRIL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</si>
</sst>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4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Arial"/>
      <family val="2"/>
    </font>
    <font>
      <b/>
      <sz val="9.85"/>
      <color indexed="8"/>
      <name val=" New Roman     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sz val="14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2">
    <xf numFmtId="0" fontId="0" fillId="0" borderId="0"/>
    <xf numFmtId="43" fontId="10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/>
    <xf numFmtId="43" fontId="14" fillId="0" borderId="2" xfId="16" applyFont="1" applyBorder="1" applyAlignment="1">
      <alignment horizontal="center" vertical="center" wrapText="1"/>
    </xf>
    <xf numFmtId="43" fontId="14" fillId="0" borderId="2" xfId="16" applyFont="1" applyBorder="1" applyAlignment="1">
      <alignment horizontal="center"/>
    </xf>
    <xf numFmtId="43" fontId="14" fillId="0" borderId="2" xfId="19" applyFont="1" applyBorder="1" applyAlignment="1">
      <alignment horizontal="center"/>
    </xf>
    <xf numFmtId="0" fontId="0" fillId="0" borderId="0" xfId="0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43" fontId="14" fillId="2" borderId="4" xfId="19" applyFont="1" applyFill="1" applyBorder="1"/>
    <xf numFmtId="4" fontId="14" fillId="2" borderId="0" xfId="0" applyNumberFormat="1" applyFont="1" applyFill="1" applyBorder="1"/>
    <xf numFmtId="43" fontId="14" fillId="2" borderId="0" xfId="19" applyFont="1" applyFill="1" applyBorder="1"/>
    <xf numFmtId="0" fontId="15" fillId="0" borderId="0" xfId="0" applyFont="1"/>
    <xf numFmtId="43" fontId="8" fillId="2" borderId="0" xfId="19" applyFont="1" applyFill="1" applyBorder="1"/>
    <xf numFmtId="0" fontId="8" fillId="2" borderId="0" xfId="0" applyFont="1" applyFill="1"/>
    <xf numFmtId="43" fontId="8" fillId="2" borderId="4" xfId="19" applyFont="1" applyFill="1" applyBorder="1"/>
    <xf numFmtId="43" fontId="8" fillId="0" borderId="0" xfId="19" applyFont="1" applyBorder="1"/>
    <xf numFmtId="43" fontId="8" fillId="2" borderId="0" xfId="19" applyFont="1" applyFill="1"/>
    <xf numFmtId="4" fontId="8" fillId="2" borderId="0" xfId="0" applyNumberFormat="1" applyFont="1" applyFill="1"/>
    <xf numFmtId="0" fontId="8" fillId="4" borderId="0" xfId="0" applyFont="1" applyFill="1"/>
    <xf numFmtId="43" fontId="8" fillId="4" borderId="0" xfId="19" applyFont="1" applyFill="1"/>
    <xf numFmtId="4" fontId="8" fillId="0" borderId="0" xfId="0" applyNumberFormat="1" applyFont="1"/>
    <xf numFmtId="43" fontId="8" fillId="0" borderId="4" xfId="19" applyFont="1" applyBorder="1"/>
    <xf numFmtId="43" fontId="14" fillId="0" borderId="0" xfId="19" applyFont="1" applyBorder="1"/>
    <xf numFmtId="43" fontId="8" fillId="0" borderId="0" xfId="19" applyFont="1"/>
    <xf numFmtId="43" fontId="8" fillId="0" borderId="0" xfId="0" applyNumberFormat="1" applyFont="1"/>
    <xf numFmtId="43" fontId="8" fillId="4" borderId="0" xfId="0" applyNumberFormat="1" applyFont="1" applyFill="1"/>
    <xf numFmtId="0" fontId="8" fillId="0" borderId="5" xfId="0" applyFont="1" applyBorder="1"/>
    <xf numFmtId="0" fontId="8" fillId="4" borderId="5" xfId="0" applyFont="1" applyFill="1" applyBorder="1"/>
    <xf numFmtId="0" fontId="8" fillId="0" borderId="0" xfId="0" applyFont="1" applyBorder="1"/>
    <xf numFmtId="43" fontId="0" fillId="0" borderId="0" xfId="31" applyFont="1"/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4" fontId="17" fillId="0" borderId="2" xfId="2" applyNumberFormat="1" applyFont="1" applyFill="1" applyBorder="1"/>
    <xf numFmtId="0" fontId="9" fillId="3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/>
    <xf numFmtId="0" fontId="19" fillId="0" borderId="2" xfId="0" applyFont="1" applyBorder="1" applyAlignment="1">
      <alignment vertical="top"/>
    </xf>
    <xf numFmtId="14" fontId="14" fillId="4" borderId="2" xfId="0" applyNumberFormat="1" applyFont="1" applyFill="1" applyBorder="1"/>
    <xf numFmtId="0" fontId="20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vertical="center"/>
    </xf>
    <xf numFmtId="4" fontId="19" fillId="0" borderId="2" xfId="0" applyNumberFormat="1" applyFont="1" applyBorder="1" applyAlignment="1">
      <alignment vertical="top"/>
    </xf>
    <xf numFmtId="14" fontId="0" fillId="0" borderId="11" xfId="0" applyNumberFormat="1" applyBorder="1"/>
    <xf numFmtId="14" fontId="0" fillId="0" borderId="12" xfId="0" applyNumberFormat="1" applyBorder="1"/>
    <xf numFmtId="14" fontId="0" fillId="0" borderId="2" xfId="0" applyNumberFormat="1" applyBorder="1"/>
    <xf numFmtId="14" fontId="19" fillId="0" borderId="2" xfId="0" applyNumberFormat="1" applyFont="1" applyBorder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2" xfId="0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2" xfId="0" applyNumberFormat="1" applyBorder="1"/>
    <xf numFmtId="0" fontId="20" fillId="0" borderId="2" xfId="0" applyFont="1" applyFill="1" applyBorder="1" applyAlignment="1">
      <alignment vertical="top"/>
    </xf>
    <xf numFmtId="4" fontId="17" fillId="3" borderId="2" xfId="2" applyNumberFormat="1" applyFont="1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2" xfId="0" applyFont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2</xdr:col>
      <xdr:colOff>161925</xdr:colOff>
      <xdr:row>8</xdr:row>
      <xdr:rowOff>285750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8125"/>
          <a:ext cx="21050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5</xdr:col>
      <xdr:colOff>1257299</xdr:colOff>
      <xdr:row>8</xdr:row>
      <xdr:rowOff>285750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9850" y="180975"/>
          <a:ext cx="2085974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1</xdr:col>
      <xdr:colOff>1071563</xdr:colOff>
      <xdr:row>7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95250"/>
          <a:ext cx="1814513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214312</xdr:colOff>
      <xdr:row>0</xdr:row>
      <xdr:rowOff>16668</xdr:rowOff>
    </xdr:from>
    <xdr:to>
      <xdr:col>6</xdr:col>
      <xdr:colOff>502443</xdr:colOff>
      <xdr:row>7</xdr:row>
      <xdr:rowOff>178593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03031" y="16668"/>
          <a:ext cx="23241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577432</xdr:colOff>
      <xdr:row>15</xdr:row>
      <xdr:rowOff>17859</xdr:rowOff>
    </xdr:from>
    <xdr:to>
      <xdr:col>5</xdr:col>
      <xdr:colOff>595291</xdr:colOff>
      <xdr:row>18</xdr:row>
      <xdr:rowOff>136921</xdr:rowOff>
    </xdr:to>
    <xdr:sp macro="" textlink="">
      <xdr:nvSpPr>
        <xdr:cNvPr id="5" name="4 Flecha derecha"/>
        <xdr:cNvSpPr/>
      </xdr:nvSpPr>
      <xdr:spPr>
        <a:xfrm>
          <a:off x="4804151" y="3309937"/>
          <a:ext cx="1541859" cy="714375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DO" sz="1100"/>
            <a:t>VIENE</a:t>
          </a:r>
          <a:r>
            <a:rPr lang="es-DO" sz="1100" baseline="0"/>
            <a:t> DEL SALDO DEL  LIBRO BANCO</a:t>
          </a:r>
          <a:endParaRPr lang="es-DO" sz="1100"/>
        </a:p>
      </xdr:txBody>
    </xdr:sp>
    <xdr:clientData/>
  </xdr:twoCellAnchor>
  <xdr:twoCellAnchor>
    <xdr:from>
      <xdr:col>3</xdr:col>
      <xdr:colOff>77391</xdr:colOff>
      <xdr:row>29</xdr:row>
      <xdr:rowOff>104718</xdr:rowOff>
    </xdr:from>
    <xdr:to>
      <xdr:col>5</xdr:col>
      <xdr:colOff>238125</xdr:colOff>
      <xdr:row>33</xdr:row>
      <xdr:rowOff>45187</xdr:rowOff>
    </xdr:to>
    <xdr:sp macro="" textlink="">
      <xdr:nvSpPr>
        <xdr:cNvPr id="6" name="5 Flecha derecha"/>
        <xdr:cNvSpPr/>
      </xdr:nvSpPr>
      <xdr:spPr>
        <a:xfrm>
          <a:off x="4304110" y="6164999"/>
          <a:ext cx="1684734" cy="714376"/>
        </a:xfrm>
        <a:prstGeom prst="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DO" sz="800"/>
            <a:t>VIENE</a:t>
          </a:r>
          <a:r>
            <a:rPr lang="es-DO" sz="800" baseline="0"/>
            <a:t> DE LA RELACION DE CHEQUES EN TRANSITO</a:t>
          </a:r>
          <a:endParaRPr lang="es-DO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5"/>
  <sheetViews>
    <sheetView showGridLines="0" tabSelected="1" topLeftCell="A28" workbookViewId="0">
      <selection activeCell="A12" sqref="A12:F12"/>
    </sheetView>
  </sheetViews>
  <sheetFormatPr baseColWidth="10" defaultRowHeight="15"/>
  <cols>
    <col min="1" max="1" width="12" bestFit="1" customWidth="1"/>
    <col min="2" max="2" width="17.140625" bestFit="1" customWidth="1"/>
    <col min="3" max="3" width="48.28515625" bestFit="1" customWidth="1"/>
    <col min="4" max="4" width="15.7109375" style="34" bestFit="1" customWidth="1"/>
    <col min="5" max="5" width="15.5703125" style="34" bestFit="1" customWidth="1"/>
    <col min="6" max="6" width="19.140625" style="34" bestFit="1" customWidth="1"/>
  </cols>
  <sheetData>
    <row r="9" spans="1:6" ht="23.25">
      <c r="A9" s="62" t="s">
        <v>55</v>
      </c>
      <c r="B9" s="62"/>
      <c r="C9" s="62"/>
      <c r="D9" s="62"/>
      <c r="E9" s="62"/>
      <c r="F9" s="62"/>
    </row>
    <row r="10" spans="1:6" ht="20.25">
      <c r="A10" s="63" t="s">
        <v>56</v>
      </c>
      <c r="B10" s="63"/>
      <c r="C10" s="63"/>
      <c r="D10" s="63"/>
      <c r="E10" s="63"/>
      <c r="F10" s="63"/>
    </row>
    <row r="11" spans="1:6" ht="22.5">
      <c r="A11" s="64" t="s">
        <v>57</v>
      </c>
      <c r="B11" s="64"/>
      <c r="C11" s="64"/>
      <c r="D11" s="64"/>
      <c r="E11" s="64"/>
      <c r="F11" s="64"/>
    </row>
    <row r="12" spans="1:6" ht="18.75">
      <c r="A12" s="65" t="s">
        <v>58</v>
      </c>
      <c r="B12" s="65"/>
      <c r="C12" s="65"/>
      <c r="D12" s="65"/>
      <c r="E12" s="65"/>
      <c r="F12" s="65"/>
    </row>
    <row r="13" spans="1:6" ht="23.25">
      <c r="A13" s="66" t="s">
        <v>59</v>
      </c>
      <c r="B13" s="66"/>
      <c r="C13" s="66"/>
      <c r="D13" s="66"/>
      <c r="E13" s="66"/>
      <c r="F13" s="66"/>
    </row>
    <row r="14" spans="1:6" ht="18">
      <c r="A14" s="61" t="s">
        <v>60</v>
      </c>
      <c r="B14" s="61"/>
      <c r="C14" s="61"/>
      <c r="D14" s="61"/>
      <c r="E14" s="61"/>
      <c r="F14" s="61"/>
    </row>
    <row r="15" spans="1:6" s="5" customFormat="1" ht="15.75" thickBot="1">
      <c r="A15" s="67" t="s">
        <v>32</v>
      </c>
      <c r="B15" s="67"/>
      <c r="C15" s="67"/>
      <c r="D15" s="67"/>
      <c r="E15" s="67"/>
      <c r="F15" s="67"/>
    </row>
    <row r="16" spans="1:6" ht="16.5">
      <c r="A16" s="68" t="s">
        <v>3</v>
      </c>
      <c r="B16" s="69"/>
      <c r="C16" s="69"/>
      <c r="D16" s="69" t="s">
        <v>33</v>
      </c>
      <c r="E16" s="69"/>
      <c r="F16" s="69"/>
    </row>
    <row r="17" spans="1:6" ht="16.5">
      <c r="A17" s="70"/>
      <c r="B17" s="71"/>
      <c r="C17" s="36"/>
      <c r="D17" s="72" t="s">
        <v>4</v>
      </c>
      <c r="E17" s="71"/>
      <c r="F17" s="56">
        <v>257453.08</v>
      </c>
    </row>
    <row r="18" spans="1:6" ht="33">
      <c r="A18" s="38" t="s">
        <v>5</v>
      </c>
      <c r="B18" s="38" t="s">
        <v>6</v>
      </c>
      <c r="C18" s="38" t="s">
        <v>7</v>
      </c>
      <c r="D18" s="38" t="s">
        <v>8</v>
      </c>
      <c r="E18" s="38" t="s">
        <v>9</v>
      </c>
      <c r="F18" s="38" t="s">
        <v>10</v>
      </c>
    </row>
    <row r="19" spans="1:6">
      <c r="A19" s="45">
        <v>42465</v>
      </c>
      <c r="B19" s="57">
        <v>569</v>
      </c>
      <c r="C19" s="49" t="s">
        <v>38</v>
      </c>
      <c r="D19" s="52"/>
      <c r="E19" s="52">
        <v>0</v>
      </c>
      <c r="F19" s="37">
        <f>+F17+D19-E19</f>
        <v>257453.08</v>
      </c>
    </row>
    <row r="20" spans="1:6">
      <c r="A20" s="45">
        <v>42465</v>
      </c>
      <c r="B20" s="57">
        <v>570</v>
      </c>
      <c r="C20" s="49" t="s">
        <v>38</v>
      </c>
      <c r="D20" s="52"/>
      <c r="E20" s="52">
        <v>0</v>
      </c>
      <c r="F20" s="37">
        <f>+F19+D20-E20</f>
        <v>257453.08</v>
      </c>
    </row>
    <row r="21" spans="1:6">
      <c r="A21" s="45">
        <v>42465</v>
      </c>
      <c r="B21" s="57">
        <v>571</v>
      </c>
      <c r="C21" s="49" t="s">
        <v>43</v>
      </c>
      <c r="D21" s="52"/>
      <c r="E21" s="52">
        <v>11300</v>
      </c>
      <c r="F21" s="37">
        <f>+F20+D21-E21</f>
        <v>246153.08</v>
      </c>
    </row>
    <row r="22" spans="1:6">
      <c r="A22" s="45">
        <v>42472</v>
      </c>
      <c r="B22" s="57">
        <v>572</v>
      </c>
      <c r="C22" s="49" t="s">
        <v>38</v>
      </c>
      <c r="D22" s="52"/>
      <c r="E22" s="52">
        <v>0</v>
      </c>
      <c r="F22" s="37">
        <f t="shared" ref="F22:F45" si="0">+F21+D22-E22</f>
        <v>246153.08</v>
      </c>
    </row>
    <row r="23" spans="1:6">
      <c r="A23" s="45">
        <v>42472</v>
      </c>
      <c r="B23" s="57">
        <v>573</v>
      </c>
      <c r="C23" s="49" t="s">
        <v>38</v>
      </c>
      <c r="D23" s="52"/>
      <c r="E23" s="52">
        <v>0</v>
      </c>
      <c r="F23" s="37">
        <f t="shared" si="0"/>
        <v>246153.08</v>
      </c>
    </row>
    <row r="24" spans="1:6">
      <c r="A24" s="45">
        <v>42472</v>
      </c>
      <c r="B24" s="57">
        <v>574</v>
      </c>
      <c r="C24" s="49" t="s">
        <v>39</v>
      </c>
      <c r="D24" s="52"/>
      <c r="E24" s="52">
        <v>6215</v>
      </c>
      <c r="F24" s="37">
        <f t="shared" si="0"/>
        <v>239938.08</v>
      </c>
    </row>
    <row r="25" spans="1:6">
      <c r="A25" s="45">
        <v>42472</v>
      </c>
      <c r="B25" s="57">
        <v>575</v>
      </c>
      <c r="C25" s="49" t="s">
        <v>38</v>
      </c>
      <c r="D25" s="52"/>
      <c r="E25" s="52">
        <v>0</v>
      </c>
      <c r="F25" s="37">
        <f t="shared" si="0"/>
        <v>239938.08</v>
      </c>
    </row>
    <row r="26" spans="1:6">
      <c r="A26" s="45">
        <v>42472</v>
      </c>
      <c r="B26" s="57">
        <v>576</v>
      </c>
      <c r="C26" s="49" t="s">
        <v>44</v>
      </c>
      <c r="D26" s="52"/>
      <c r="E26" s="52">
        <v>6215</v>
      </c>
      <c r="F26" s="37">
        <f t="shared" si="0"/>
        <v>233723.08</v>
      </c>
    </row>
    <row r="27" spans="1:6">
      <c r="A27" s="45">
        <v>42472</v>
      </c>
      <c r="B27" s="42" t="s">
        <v>36</v>
      </c>
      <c r="C27" s="43" t="s">
        <v>45</v>
      </c>
      <c r="D27" s="52">
        <v>1479884.65</v>
      </c>
      <c r="E27" s="52"/>
      <c r="F27" s="37">
        <f t="shared" si="0"/>
        <v>1713607.73</v>
      </c>
    </row>
    <row r="28" spans="1:6">
      <c r="A28" s="41">
        <v>42479</v>
      </c>
      <c r="B28" s="42" t="s">
        <v>36</v>
      </c>
      <c r="C28" s="43" t="s">
        <v>37</v>
      </c>
      <c r="D28" s="52">
        <v>288109.76</v>
      </c>
      <c r="E28" s="52"/>
      <c r="F28" s="37">
        <f t="shared" si="0"/>
        <v>2001717.49</v>
      </c>
    </row>
    <row r="29" spans="1:6">
      <c r="A29" s="45">
        <v>42481</v>
      </c>
      <c r="B29" s="57">
        <v>577</v>
      </c>
      <c r="C29" s="49" t="s">
        <v>38</v>
      </c>
      <c r="D29" s="52"/>
      <c r="E29" s="52"/>
      <c r="F29" s="37">
        <f t="shared" si="0"/>
        <v>2001717.49</v>
      </c>
    </row>
    <row r="30" spans="1:6">
      <c r="A30" s="45">
        <v>42481</v>
      </c>
      <c r="B30" s="57">
        <v>578</v>
      </c>
      <c r="C30" s="49" t="s">
        <v>41</v>
      </c>
      <c r="D30" s="52"/>
      <c r="E30" s="52">
        <v>50500</v>
      </c>
      <c r="F30" s="37">
        <f t="shared" si="0"/>
        <v>1951217.49</v>
      </c>
    </row>
    <row r="31" spans="1:6">
      <c r="A31" s="45">
        <v>42481</v>
      </c>
      <c r="B31" s="57">
        <v>578</v>
      </c>
      <c r="C31" s="49" t="s">
        <v>41</v>
      </c>
      <c r="D31" s="52"/>
      <c r="E31" s="52">
        <v>18900</v>
      </c>
      <c r="F31" s="37">
        <f t="shared" si="0"/>
        <v>1932317.49</v>
      </c>
    </row>
    <row r="32" spans="1:6">
      <c r="A32" s="45">
        <v>42481</v>
      </c>
      <c r="B32" s="57">
        <v>579</v>
      </c>
      <c r="C32" s="49" t="s">
        <v>38</v>
      </c>
      <c r="D32" s="52"/>
      <c r="E32" s="52"/>
      <c r="F32" s="37">
        <f t="shared" si="0"/>
        <v>1932317.49</v>
      </c>
    </row>
    <row r="33" spans="1:6">
      <c r="A33" s="46">
        <v>42481</v>
      </c>
      <c r="B33" s="58">
        <v>580</v>
      </c>
      <c r="C33" s="50" t="s">
        <v>46</v>
      </c>
      <c r="D33" s="53"/>
      <c r="E33" s="53">
        <v>50500</v>
      </c>
      <c r="F33" s="37">
        <f t="shared" si="0"/>
        <v>1881817.49</v>
      </c>
    </row>
    <row r="34" spans="1:6">
      <c r="A34" s="47">
        <v>42481</v>
      </c>
      <c r="B34" s="59">
        <v>580</v>
      </c>
      <c r="C34" s="51" t="s">
        <v>46</v>
      </c>
      <c r="D34" s="54"/>
      <c r="E34" s="54">
        <v>18900</v>
      </c>
      <c r="F34" s="37">
        <f t="shared" si="0"/>
        <v>1862917.49</v>
      </c>
    </row>
    <row r="35" spans="1:6">
      <c r="A35" s="40" t="s">
        <v>42</v>
      </c>
      <c r="B35" s="60">
        <v>581</v>
      </c>
      <c r="C35" s="51" t="s">
        <v>38</v>
      </c>
      <c r="D35" s="54"/>
      <c r="E35" s="54">
        <v>0</v>
      </c>
      <c r="F35" s="37">
        <f t="shared" si="0"/>
        <v>1862917.49</v>
      </c>
    </row>
    <row r="36" spans="1:6">
      <c r="A36" s="40" t="s">
        <v>42</v>
      </c>
      <c r="B36" s="60">
        <v>582</v>
      </c>
      <c r="C36" s="51" t="s">
        <v>38</v>
      </c>
      <c r="D36" s="54"/>
      <c r="E36" s="54">
        <v>0</v>
      </c>
      <c r="F36" s="37">
        <f t="shared" si="0"/>
        <v>1862917.49</v>
      </c>
    </row>
    <row r="37" spans="1:6">
      <c r="A37" s="40" t="s">
        <v>42</v>
      </c>
      <c r="B37" s="60">
        <v>583</v>
      </c>
      <c r="C37" s="51" t="s">
        <v>38</v>
      </c>
      <c r="D37" s="54"/>
      <c r="E37" s="54">
        <v>0</v>
      </c>
      <c r="F37" s="37">
        <f t="shared" si="0"/>
        <v>1862917.49</v>
      </c>
    </row>
    <row r="38" spans="1:6">
      <c r="A38" s="40" t="s">
        <v>42</v>
      </c>
      <c r="B38" s="60">
        <v>584</v>
      </c>
      <c r="C38" s="51" t="s">
        <v>38</v>
      </c>
      <c r="D38" s="54"/>
      <c r="E38" s="54">
        <v>0</v>
      </c>
      <c r="F38" s="37">
        <f t="shared" si="0"/>
        <v>1862917.49</v>
      </c>
    </row>
    <row r="39" spans="1:6">
      <c r="A39" s="40" t="s">
        <v>42</v>
      </c>
      <c r="B39" s="60">
        <v>585</v>
      </c>
      <c r="C39" s="51" t="s">
        <v>38</v>
      </c>
      <c r="D39" s="54"/>
      <c r="E39" s="54">
        <v>0</v>
      </c>
      <c r="F39" s="37">
        <f t="shared" si="0"/>
        <v>1862917.49</v>
      </c>
    </row>
    <row r="40" spans="1:6">
      <c r="A40" s="40" t="s">
        <v>42</v>
      </c>
      <c r="B40" s="60">
        <v>586</v>
      </c>
      <c r="C40" s="40" t="s">
        <v>40</v>
      </c>
      <c r="D40" s="54"/>
      <c r="E40" s="44">
        <v>58000</v>
      </c>
      <c r="F40" s="37">
        <f t="shared" si="0"/>
        <v>1804917.49</v>
      </c>
    </row>
    <row r="41" spans="1:6">
      <c r="A41" s="40" t="s">
        <v>42</v>
      </c>
      <c r="B41" s="60">
        <v>587</v>
      </c>
      <c r="C41" s="40" t="s">
        <v>38</v>
      </c>
      <c r="D41" s="54"/>
      <c r="E41" s="44">
        <v>0</v>
      </c>
      <c r="F41" s="37">
        <f t="shared" si="0"/>
        <v>1804917.49</v>
      </c>
    </row>
    <row r="42" spans="1:6">
      <c r="A42" s="40" t="s">
        <v>42</v>
      </c>
      <c r="B42" s="60">
        <v>588</v>
      </c>
      <c r="C42" s="40" t="s">
        <v>47</v>
      </c>
      <c r="D42" s="54"/>
      <c r="E42" s="44">
        <v>44100</v>
      </c>
      <c r="F42" s="37">
        <f t="shared" si="0"/>
        <v>1760817.49</v>
      </c>
    </row>
    <row r="43" spans="1:6">
      <c r="A43" s="40" t="s">
        <v>42</v>
      </c>
      <c r="B43" s="60">
        <v>589</v>
      </c>
      <c r="C43" s="40" t="s">
        <v>38</v>
      </c>
      <c r="D43" s="54"/>
      <c r="E43" s="44">
        <v>0</v>
      </c>
      <c r="F43" s="37">
        <f t="shared" si="0"/>
        <v>1760817.49</v>
      </c>
    </row>
    <row r="44" spans="1:6">
      <c r="A44" s="40" t="s">
        <v>42</v>
      </c>
      <c r="B44" s="60">
        <v>590</v>
      </c>
      <c r="C44" s="40" t="s">
        <v>40</v>
      </c>
      <c r="D44" s="54"/>
      <c r="E44" s="44">
        <v>52500</v>
      </c>
      <c r="F44" s="37">
        <f t="shared" si="0"/>
        <v>1708317.49</v>
      </c>
    </row>
    <row r="45" spans="1:6">
      <c r="A45" s="48">
        <v>42490</v>
      </c>
      <c r="B45" s="59"/>
      <c r="C45" s="40" t="s">
        <v>35</v>
      </c>
      <c r="D45" s="54"/>
      <c r="E45" s="54">
        <v>619.09</v>
      </c>
      <c r="F45" s="37">
        <f t="shared" si="0"/>
        <v>1707698.4</v>
      </c>
    </row>
  </sheetData>
  <mergeCells count="11">
    <mergeCell ref="A15:F15"/>
    <mergeCell ref="A16:C16"/>
    <mergeCell ref="D16:F16"/>
    <mergeCell ref="A17:B17"/>
    <mergeCell ref="D17:E17"/>
    <mergeCell ref="A14:F14"/>
    <mergeCell ref="A9:F9"/>
    <mergeCell ref="A10:F10"/>
    <mergeCell ref="A11:F11"/>
    <mergeCell ref="A12:F12"/>
    <mergeCell ref="A13:F13"/>
  </mergeCells>
  <pageMargins left="0.7" right="0.7" top="0.75" bottom="0.75" header="0.3" footer="0.3"/>
  <pageSetup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5" sqref="E15"/>
    </sheetView>
  </sheetViews>
  <sheetFormatPr baseColWidth="10" defaultRowHeight="15"/>
  <cols>
    <col min="2" max="2" width="11.42578125" style="5"/>
    <col min="3" max="3" width="49.42578125" bestFit="1" customWidth="1"/>
    <col min="4" max="4" width="14.85546875" customWidth="1"/>
    <col min="5" max="5" width="22.42578125" bestFit="1" customWidth="1"/>
  </cols>
  <sheetData>
    <row r="1" spans="1:5" ht="25.5">
      <c r="A1" s="2" t="s">
        <v>11</v>
      </c>
      <c r="B1" s="2" t="s">
        <v>29</v>
      </c>
      <c r="C1" s="3" t="s">
        <v>12</v>
      </c>
      <c r="D1" s="4" t="s">
        <v>13</v>
      </c>
      <c r="E1" s="1"/>
    </row>
    <row r="2" spans="1:5">
      <c r="A2" s="40">
        <v>581</v>
      </c>
      <c r="B2" s="40" t="s">
        <v>42</v>
      </c>
      <c r="C2" s="51" t="s">
        <v>38</v>
      </c>
      <c r="D2" s="54">
        <v>0</v>
      </c>
    </row>
    <row r="3" spans="1:5">
      <c r="A3" s="40">
        <v>582</v>
      </c>
      <c r="B3" s="40" t="s">
        <v>42</v>
      </c>
      <c r="C3" s="51" t="s">
        <v>38</v>
      </c>
      <c r="D3" s="54">
        <v>0</v>
      </c>
    </row>
    <row r="4" spans="1:5">
      <c r="A4" s="40">
        <v>583</v>
      </c>
      <c r="B4" s="40" t="s">
        <v>42</v>
      </c>
      <c r="C4" s="51" t="s">
        <v>38</v>
      </c>
      <c r="D4" s="54">
        <v>0</v>
      </c>
    </row>
    <row r="5" spans="1:5">
      <c r="A5" s="40">
        <v>584</v>
      </c>
      <c r="B5" s="40" t="s">
        <v>42</v>
      </c>
      <c r="C5" s="51" t="s">
        <v>38</v>
      </c>
      <c r="D5" s="54">
        <v>0</v>
      </c>
    </row>
    <row r="6" spans="1:5">
      <c r="A6" s="40">
        <v>585</v>
      </c>
      <c r="B6" s="40" t="s">
        <v>42</v>
      </c>
      <c r="C6" s="51" t="s">
        <v>38</v>
      </c>
      <c r="D6" s="54">
        <v>0</v>
      </c>
    </row>
    <row r="7" spans="1:5">
      <c r="A7" s="40">
        <v>586</v>
      </c>
      <c r="B7" s="40" t="s">
        <v>42</v>
      </c>
      <c r="C7" s="40" t="s">
        <v>40</v>
      </c>
      <c r="D7" s="44">
        <v>58000</v>
      </c>
    </row>
    <row r="8" spans="1:5">
      <c r="A8" s="40">
        <v>587</v>
      </c>
      <c r="B8" s="40" t="s">
        <v>42</v>
      </c>
      <c r="C8" s="40" t="s">
        <v>38</v>
      </c>
      <c r="D8" s="44">
        <v>0</v>
      </c>
    </row>
    <row r="9" spans="1:5">
      <c r="A9" s="40">
        <v>588</v>
      </c>
      <c r="B9" s="40" t="s">
        <v>42</v>
      </c>
      <c r="C9" s="40" t="s">
        <v>47</v>
      </c>
      <c r="D9" s="44">
        <v>44100</v>
      </c>
    </row>
    <row r="10" spans="1:5">
      <c r="A10" s="40">
        <v>589</v>
      </c>
      <c r="B10" s="40" t="s">
        <v>42</v>
      </c>
      <c r="C10" s="40" t="s">
        <v>38</v>
      </c>
      <c r="D10" s="44">
        <v>0</v>
      </c>
    </row>
    <row r="11" spans="1:5">
      <c r="A11" s="40">
        <v>590</v>
      </c>
      <c r="B11" s="40" t="s">
        <v>42</v>
      </c>
      <c r="C11" s="40" t="s">
        <v>40</v>
      </c>
      <c r="D11" s="44">
        <v>52500</v>
      </c>
    </row>
    <row r="12" spans="1:5">
      <c r="A12" s="40"/>
      <c r="B12" s="51"/>
      <c r="C12" s="55" t="s">
        <v>48</v>
      </c>
      <c r="D12" s="39">
        <f>SUM(D2:D11)</f>
        <v>154600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25" zoomScale="160" zoomScaleNormal="160" workbookViewId="0">
      <selection activeCell="B2" sqref="B2"/>
    </sheetView>
  </sheetViews>
  <sheetFormatPr baseColWidth="10" defaultRowHeight="15"/>
  <cols>
    <col min="2" max="2" width="40.5703125" bestFit="1" customWidth="1"/>
    <col min="6" max="6" width="19.140625" customWidth="1"/>
  </cols>
  <sheetData>
    <row r="1" spans="1:7">
      <c r="A1" s="5"/>
      <c r="B1" s="6"/>
      <c r="C1" s="7"/>
      <c r="D1" s="8"/>
      <c r="E1" s="7"/>
      <c r="F1" s="9"/>
      <c r="G1" s="5"/>
    </row>
    <row r="2" spans="1:7">
      <c r="A2" s="5"/>
      <c r="B2" s="6"/>
      <c r="C2" s="7"/>
      <c r="D2" s="8"/>
      <c r="E2" s="7"/>
      <c r="F2" s="9"/>
      <c r="G2" s="5"/>
    </row>
    <row r="3" spans="1:7">
      <c r="A3" s="5"/>
      <c r="B3" s="6"/>
      <c r="C3" s="7"/>
      <c r="D3" s="8"/>
      <c r="E3" s="7"/>
      <c r="F3" s="9"/>
      <c r="G3" s="5"/>
    </row>
    <row r="4" spans="1:7">
      <c r="A4" s="5"/>
      <c r="B4" s="6"/>
      <c r="C4" s="7"/>
      <c r="D4" s="8"/>
      <c r="E4" s="7"/>
      <c r="F4" s="9"/>
      <c r="G4" s="5"/>
    </row>
    <row r="5" spans="1:7">
      <c r="A5" s="5"/>
      <c r="B5" s="6"/>
      <c r="C5" s="7"/>
      <c r="D5" s="8"/>
      <c r="E5" s="7"/>
      <c r="F5" s="9"/>
      <c r="G5" s="5"/>
    </row>
    <row r="6" spans="1:7">
      <c r="A6" s="5"/>
      <c r="B6" s="6"/>
      <c r="C6" s="7"/>
      <c r="D6" s="8"/>
      <c r="E6" s="7"/>
      <c r="F6" s="9"/>
      <c r="G6" s="5"/>
    </row>
    <row r="7" spans="1:7">
      <c r="A7" s="5"/>
      <c r="B7" s="6"/>
      <c r="C7" s="7"/>
      <c r="D7" s="8"/>
      <c r="E7" s="7"/>
      <c r="F7" s="9"/>
      <c r="G7" s="5"/>
    </row>
    <row r="8" spans="1:7">
      <c r="A8" s="5"/>
      <c r="B8" s="6"/>
      <c r="C8" s="7"/>
      <c r="D8" s="8"/>
      <c r="E8" s="7"/>
      <c r="F8" s="9"/>
      <c r="G8" s="5"/>
    </row>
    <row r="9" spans="1:7" ht="23.25">
      <c r="A9" s="74" t="s">
        <v>0</v>
      </c>
      <c r="B9" s="74"/>
      <c r="C9" s="74"/>
      <c r="D9" s="74"/>
      <c r="E9" s="74"/>
      <c r="F9" s="74"/>
      <c r="G9" s="74"/>
    </row>
    <row r="10" spans="1:7" ht="20.25">
      <c r="A10" s="75" t="s">
        <v>1</v>
      </c>
      <c r="B10" s="75"/>
      <c r="C10" s="75"/>
      <c r="D10" s="75"/>
      <c r="E10" s="75"/>
      <c r="F10" s="75"/>
      <c r="G10" s="75"/>
    </row>
    <row r="11" spans="1:7" ht="18">
      <c r="A11" s="76" t="s">
        <v>2</v>
      </c>
      <c r="B11" s="76"/>
      <c r="C11" s="76"/>
      <c r="D11" s="76"/>
      <c r="E11" s="76"/>
      <c r="F11" s="76"/>
      <c r="G11" s="76"/>
    </row>
    <row r="12" spans="1:7" ht="20.25">
      <c r="A12" s="75" t="s">
        <v>31</v>
      </c>
      <c r="B12" s="75"/>
      <c r="C12" s="75"/>
      <c r="D12" s="75"/>
      <c r="E12" s="75"/>
      <c r="F12" s="75"/>
      <c r="G12" s="75"/>
    </row>
    <row r="13" spans="1:7" ht="23.25">
      <c r="A13" s="77" t="s">
        <v>14</v>
      </c>
      <c r="B13" s="77"/>
      <c r="C13" s="77"/>
      <c r="D13" s="77"/>
      <c r="E13" s="77"/>
      <c r="F13" s="77"/>
      <c r="G13" s="77"/>
    </row>
    <row r="14" spans="1:7" ht="18">
      <c r="A14" s="78" t="s">
        <v>30</v>
      </c>
      <c r="B14" s="78"/>
      <c r="C14" s="78"/>
      <c r="D14" s="78"/>
      <c r="E14" s="78"/>
      <c r="F14" s="78"/>
      <c r="G14" s="78"/>
    </row>
    <row r="15" spans="1:7" ht="18">
      <c r="A15" s="73" t="s">
        <v>49</v>
      </c>
      <c r="B15" s="73"/>
      <c r="C15" s="73"/>
      <c r="D15" s="73"/>
      <c r="E15" s="73"/>
      <c r="F15" s="73"/>
      <c r="G15" s="73"/>
    </row>
    <row r="16" spans="1:7">
      <c r="A16" s="10"/>
      <c r="B16" s="10"/>
      <c r="C16" s="10"/>
      <c r="D16" s="10"/>
      <c r="E16" s="10"/>
      <c r="F16" s="10"/>
      <c r="G16" s="10"/>
    </row>
    <row r="17" spans="1:7" ht="15.75" thickBot="1">
      <c r="A17" s="11" t="s">
        <v>50</v>
      </c>
      <c r="B17" s="11"/>
      <c r="C17" s="11"/>
      <c r="D17" s="11"/>
      <c r="E17" s="12" t="s">
        <v>15</v>
      </c>
      <c r="F17" s="13">
        <f>+'LIBRO BANCO '!F17</f>
        <v>257453.08</v>
      </c>
      <c r="G17" s="14"/>
    </row>
    <row r="18" spans="1:7" ht="15.75" thickTop="1">
      <c r="A18" s="11"/>
      <c r="B18" s="11"/>
      <c r="C18" s="11"/>
      <c r="D18" s="11"/>
      <c r="E18" s="12"/>
      <c r="F18" s="15"/>
      <c r="G18" s="14"/>
    </row>
    <row r="19" spans="1:7">
      <c r="A19" s="16" t="s">
        <v>16</v>
      </c>
      <c r="B19" s="10" t="s">
        <v>17</v>
      </c>
      <c r="C19" s="10"/>
      <c r="D19" s="10"/>
      <c r="E19" s="10"/>
      <c r="F19" s="17">
        <v>1767994.41</v>
      </c>
      <c r="G19" s="10"/>
    </row>
    <row r="20" spans="1:7">
      <c r="A20" s="16" t="s">
        <v>18</v>
      </c>
      <c r="B20" s="10" t="s">
        <v>19</v>
      </c>
      <c r="C20" s="10"/>
      <c r="D20" s="10"/>
      <c r="E20" s="10"/>
      <c r="F20" s="17">
        <v>317749.09000000003</v>
      </c>
      <c r="G20" s="10"/>
    </row>
    <row r="21" spans="1:7">
      <c r="A21" s="16"/>
      <c r="B21" s="10"/>
      <c r="C21" s="10"/>
      <c r="D21" s="10"/>
      <c r="E21" s="10"/>
      <c r="F21" s="17"/>
      <c r="G21" s="10"/>
    </row>
    <row r="22" spans="1:7" ht="15.75" thickBot="1">
      <c r="A22" s="16" t="s">
        <v>51</v>
      </c>
      <c r="B22" s="10"/>
      <c r="C22" s="10"/>
      <c r="D22" s="18"/>
      <c r="E22" s="12" t="s">
        <v>15</v>
      </c>
      <c r="F22" s="19">
        <f>+F17+F19-F20</f>
        <v>1707698.4</v>
      </c>
      <c r="G22" s="10"/>
    </row>
    <row r="23" spans="1:7" ht="15.75" thickTop="1">
      <c r="A23" s="16"/>
      <c r="B23" s="10"/>
      <c r="C23" s="10"/>
      <c r="D23" s="18"/>
      <c r="E23" s="12"/>
      <c r="F23" s="17"/>
      <c r="G23" s="10"/>
    </row>
    <row r="24" spans="1:7">
      <c r="A24" s="16"/>
      <c r="B24" s="10"/>
      <c r="C24" s="10"/>
      <c r="D24" s="10"/>
      <c r="E24" s="10"/>
      <c r="F24" s="20"/>
      <c r="G24" s="10"/>
    </row>
    <row r="25" spans="1:7" ht="15.75" thickBot="1">
      <c r="A25" s="11" t="s">
        <v>52</v>
      </c>
      <c r="B25" s="10"/>
      <c r="C25" s="10"/>
      <c r="D25" s="10"/>
      <c r="E25" s="12" t="s">
        <v>15</v>
      </c>
      <c r="F25" s="13">
        <f>+F22</f>
        <v>1707698.4</v>
      </c>
      <c r="G25" s="10"/>
    </row>
    <row r="26" spans="1:7" ht="15.75" thickTop="1">
      <c r="A26" s="11"/>
      <c r="B26" s="18"/>
      <c r="C26" s="18"/>
      <c r="D26" s="18"/>
      <c r="E26" s="10"/>
      <c r="F26" s="21"/>
      <c r="G26" s="18"/>
    </row>
    <row r="27" spans="1:7">
      <c r="A27" s="11"/>
      <c r="B27" s="18"/>
      <c r="C27" s="18"/>
      <c r="D27" s="18"/>
      <c r="E27" s="10"/>
      <c r="F27" s="21"/>
      <c r="G27" s="18"/>
    </row>
    <row r="28" spans="1:7">
      <c r="A28" s="16"/>
      <c r="B28" s="18"/>
      <c r="C28" s="18"/>
      <c r="D28" s="18"/>
      <c r="E28" s="10"/>
      <c r="F28" s="21"/>
      <c r="G28" s="18"/>
    </row>
    <row r="29" spans="1:7" ht="15.75" thickBot="1">
      <c r="A29" s="16" t="s">
        <v>53</v>
      </c>
      <c r="B29" s="18"/>
      <c r="C29" s="18"/>
      <c r="D29" s="18"/>
      <c r="E29" s="12" t="s">
        <v>15</v>
      </c>
      <c r="F29" s="19">
        <v>1862298.4</v>
      </c>
      <c r="G29" s="22"/>
    </row>
    <row r="30" spans="1:7" ht="15.75" thickTop="1">
      <c r="A30" s="16"/>
      <c r="B30" s="18"/>
      <c r="C30" s="18"/>
      <c r="D30" s="18"/>
      <c r="E30" s="12"/>
      <c r="F30" s="17"/>
      <c r="G30" s="22"/>
    </row>
    <row r="31" spans="1:7">
      <c r="A31" s="16" t="s">
        <v>20</v>
      </c>
      <c r="B31" s="10" t="s">
        <v>21</v>
      </c>
      <c r="C31" s="35"/>
      <c r="D31" s="10"/>
      <c r="E31" s="23"/>
      <c r="F31" s="24">
        <v>0</v>
      </c>
      <c r="G31" s="22"/>
    </row>
    <row r="32" spans="1:7">
      <c r="A32" s="16" t="s">
        <v>22</v>
      </c>
      <c r="B32" s="10" t="s">
        <v>23</v>
      </c>
      <c r="C32" s="10"/>
      <c r="D32" s="10"/>
      <c r="E32" s="10"/>
      <c r="F32" s="17">
        <f>+'TRANSITOS '!D12</f>
        <v>154600</v>
      </c>
      <c r="G32" s="22"/>
    </row>
    <row r="33" spans="1:7">
      <c r="A33" s="16"/>
      <c r="B33" s="10"/>
      <c r="C33" s="10"/>
      <c r="D33" s="10"/>
      <c r="E33" s="10"/>
      <c r="F33" s="17"/>
      <c r="G33" s="22"/>
    </row>
    <row r="34" spans="1:7">
      <c r="A34" s="16"/>
      <c r="B34" s="10"/>
      <c r="C34" s="10"/>
      <c r="D34" s="10"/>
      <c r="E34" s="10"/>
      <c r="F34" s="17"/>
      <c r="G34" s="25"/>
    </row>
    <row r="35" spans="1:7" ht="15.75" thickBot="1">
      <c r="A35" s="16" t="s">
        <v>24</v>
      </c>
      <c r="B35" s="10"/>
      <c r="C35" s="10"/>
      <c r="D35" s="10"/>
      <c r="E35" s="12" t="s">
        <v>15</v>
      </c>
      <c r="F35" s="26">
        <f>+F29+F31-F32</f>
        <v>1707698.4</v>
      </c>
      <c r="G35" s="10"/>
    </row>
    <row r="36" spans="1:7" ht="15.75" thickTop="1">
      <c r="A36" s="11"/>
      <c r="B36" s="11"/>
      <c r="C36" s="11"/>
      <c r="D36" s="11"/>
      <c r="E36" s="11"/>
      <c r="F36" s="27"/>
      <c r="G36" s="25"/>
    </row>
    <row r="37" spans="1:7">
      <c r="A37" s="10"/>
      <c r="B37" s="10"/>
      <c r="C37" s="10"/>
      <c r="D37" s="10"/>
      <c r="E37" s="10"/>
      <c r="F37" s="20"/>
      <c r="G37" s="10"/>
    </row>
    <row r="38" spans="1:7">
      <c r="A38" s="10"/>
      <c r="B38" s="10"/>
      <c r="C38" s="10"/>
      <c r="D38" s="10"/>
      <c r="E38" s="10"/>
      <c r="F38" s="28"/>
      <c r="G38" s="10"/>
    </row>
    <row r="39" spans="1:7" ht="15.75" thickBot="1">
      <c r="A39" s="11" t="s">
        <v>54</v>
      </c>
      <c r="B39" s="11"/>
      <c r="C39" s="11"/>
      <c r="D39" s="11"/>
      <c r="E39" s="12" t="s">
        <v>15</v>
      </c>
      <c r="F39" s="13">
        <f>+F35</f>
        <v>1707698.4</v>
      </c>
      <c r="G39" s="29"/>
    </row>
    <row r="40" spans="1:7" ht="15.75" thickTop="1">
      <c r="A40" s="10"/>
      <c r="B40" s="10"/>
      <c r="C40" s="10"/>
      <c r="D40" s="10" t="s">
        <v>25</v>
      </c>
      <c r="E40" s="10"/>
      <c r="F40" s="28">
        <f>+F25-F39</f>
        <v>0</v>
      </c>
      <c r="G40" s="30"/>
    </row>
    <row r="41" spans="1:7">
      <c r="A41" s="10"/>
      <c r="B41" s="10"/>
      <c r="C41" s="10"/>
      <c r="D41" s="10" t="s">
        <v>34</v>
      </c>
      <c r="E41" s="10"/>
      <c r="F41" s="28"/>
      <c r="G41" s="10"/>
    </row>
    <row r="42" spans="1:7">
      <c r="A42" s="10"/>
      <c r="B42" s="10"/>
      <c r="C42" s="10"/>
      <c r="D42" s="10"/>
      <c r="E42" s="10"/>
      <c r="F42" s="10"/>
      <c r="G42" s="10"/>
    </row>
    <row r="43" spans="1:7">
      <c r="A43" s="11" t="s">
        <v>26</v>
      </c>
      <c r="B43" s="11"/>
      <c r="C43" s="11" t="s">
        <v>27</v>
      </c>
      <c r="D43" s="11"/>
      <c r="E43" s="11"/>
      <c r="F43" s="11" t="s">
        <v>28</v>
      </c>
      <c r="G43" s="10"/>
    </row>
    <row r="44" spans="1:7">
      <c r="A44" s="31"/>
      <c r="B44" s="10"/>
      <c r="C44" s="32"/>
      <c r="D44" s="32"/>
      <c r="E44" s="33"/>
      <c r="F44" s="32"/>
      <c r="G44" s="32"/>
    </row>
  </sheetData>
  <mergeCells count="7">
    <mergeCell ref="A15:G15"/>
    <mergeCell ref="A9:G9"/>
    <mergeCell ref="A10:G10"/>
    <mergeCell ref="A11:G11"/>
    <mergeCell ref="A12:G12"/>
    <mergeCell ref="A13:G13"/>
    <mergeCell ref="A14:G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BANCO </vt:lpstr>
      <vt:lpstr>TRANSITOS </vt:lpstr>
      <vt:lpstr>CONCILIACION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2019-04-03T20:05:09Z</dcterms:modified>
</cp:coreProperties>
</file>