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760" firstSheet="1" activeTab="1"/>
  </bookViews>
  <sheets>
    <sheet name="EJECUCION" sheetId="7" r:id="rId1"/>
    <sheet name="LIBRO" sheetId="6" r:id="rId2"/>
  </sheets>
  <definedNames>
    <definedName name="_xlnm._FilterDatabase" localSheetId="1" hidden="1">LIBRO!$A$13:$I$13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7" l="1"/>
  <c r="E222" i="7"/>
  <c r="F221" i="7"/>
  <c r="E221" i="7"/>
  <c r="F216" i="7"/>
  <c r="E216" i="7"/>
  <c r="F212" i="7"/>
  <c r="E212" i="7"/>
  <c r="F204" i="7"/>
  <c r="E204" i="7"/>
  <c r="F200" i="7"/>
  <c r="F197" i="7" s="1"/>
  <c r="E200" i="7"/>
  <c r="E197" i="7"/>
  <c r="F192" i="7"/>
  <c r="E192" i="7"/>
  <c r="F183" i="7"/>
  <c r="E183" i="7"/>
  <c r="E182" i="7" s="1"/>
  <c r="F179" i="7"/>
  <c r="E179" i="7"/>
  <c r="F175" i="7"/>
  <c r="F174" i="7" s="1"/>
  <c r="E175" i="7"/>
  <c r="E174" i="7" s="1"/>
  <c r="F164" i="7"/>
  <c r="E164" i="7"/>
  <c r="F154" i="7"/>
  <c r="E154" i="7"/>
  <c r="F139" i="7"/>
  <c r="E139" i="7"/>
  <c r="F132" i="7"/>
  <c r="E132" i="7"/>
  <c r="F129" i="7"/>
  <c r="E129" i="7"/>
  <c r="F122" i="7"/>
  <c r="E122" i="7"/>
  <c r="F117" i="7"/>
  <c r="E117" i="7"/>
  <c r="F111" i="7"/>
  <c r="E111" i="7"/>
  <c r="F110" i="7"/>
  <c r="E110" i="7"/>
  <c r="F104" i="7"/>
  <c r="E104" i="7"/>
  <c r="F88" i="7"/>
  <c r="E88" i="7"/>
  <c r="F76" i="7"/>
  <c r="E76" i="7"/>
  <c r="F71" i="7"/>
  <c r="E71" i="7"/>
  <c r="F64" i="7"/>
  <c r="E64" i="7"/>
  <c r="F59" i="7"/>
  <c r="E59" i="7"/>
  <c r="F55" i="7"/>
  <c r="E55" i="7"/>
  <c r="F51" i="7"/>
  <c r="E51" i="7"/>
  <c r="F43" i="7"/>
  <c r="E43" i="7"/>
  <c r="F42" i="7"/>
  <c r="E42" i="7"/>
  <c r="F37" i="7"/>
  <c r="E37" i="7"/>
  <c r="F33" i="7"/>
  <c r="E33" i="7"/>
  <c r="F26" i="7"/>
  <c r="E26" i="7"/>
  <c r="F22" i="7"/>
  <c r="E22" i="7"/>
  <c r="F19" i="7"/>
  <c r="E19" i="7"/>
  <c r="F14" i="7"/>
  <c r="E14" i="7"/>
  <c r="F10" i="7"/>
  <c r="F9" i="7" s="1"/>
  <c r="E10" i="7"/>
  <c r="E9" i="7"/>
  <c r="E225" i="7" l="1"/>
  <c r="F182" i="7"/>
  <c r="F225" i="7" s="1"/>
  <c r="G14" i="6" l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</calcChain>
</file>

<file path=xl/sharedStrings.xml><?xml version="1.0" encoding="utf-8"?>
<sst xmlns="http://schemas.openxmlformats.org/spreadsheetml/2006/main" count="1101" uniqueCount="765">
  <si>
    <t>240-016503-8</t>
  </si>
  <si>
    <t>Fecha</t>
  </si>
  <si>
    <t>LUIS ALBERTO FRANCO REYES</t>
  </si>
  <si>
    <t>CLARY HAYDEE DIAZ MINAYA</t>
  </si>
  <si>
    <t>03/08/2017</t>
  </si>
  <si>
    <t>25003 / 004544</t>
  </si>
  <si>
    <t>TATIANA ALTAGRACIA DE LA CRUZ MARTINEZ</t>
  </si>
  <si>
    <t>07/08/2017</t>
  </si>
  <si>
    <t>25019 / 004560</t>
  </si>
  <si>
    <t>PEDRO ALBERTO OZUNA</t>
  </si>
  <si>
    <t>25027 / 004568</t>
  </si>
  <si>
    <t>MIGUEL ROA FLORENTINO</t>
  </si>
  <si>
    <t>14/08/2017</t>
  </si>
  <si>
    <t>25066 / 004607</t>
  </si>
  <si>
    <t>MANUEL EMILIO ENCARNACION</t>
  </si>
  <si>
    <t>18/08/2017</t>
  </si>
  <si>
    <t>25079 / 004620</t>
  </si>
  <si>
    <t>VANESSA ALTAGRACIA DURAN MARIZAN</t>
  </si>
  <si>
    <t>25080 / 004621</t>
  </si>
  <si>
    <t>ADOLFO REYES REYNOSO</t>
  </si>
  <si>
    <t>25081 / 004622</t>
  </si>
  <si>
    <t>DANNY OMAR OGANDO FLORES</t>
  </si>
  <si>
    <t>25082 / 004623</t>
  </si>
  <si>
    <t>FRANKLIN FRIAS UPIA</t>
  </si>
  <si>
    <t>25083 / 004624</t>
  </si>
  <si>
    <t>VICTOR MANUEL ROSARIO BRITO</t>
  </si>
  <si>
    <t>25084 / 004625</t>
  </si>
  <si>
    <t>25086 / 004627</t>
  </si>
  <si>
    <t>NULO</t>
  </si>
  <si>
    <t>25088 / 004629</t>
  </si>
  <si>
    <t>MARCOS NIVAR JAVIER</t>
  </si>
  <si>
    <t>21/08/2017</t>
  </si>
  <si>
    <t>25089 / 004630</t>
  </si>
  <si>
    <t>VIAMAR, SA</t>
  </si>
  <si>
    <t>25093 / 004632</t>
  </si>
  <si>
    <t>IDALIA ANTONIA ARACENA SILIE</t>
  </si>
  <si>
    <t>25101 / 004637</t>
  </si>
  <si>
    <t>RAFAEL ANIBAL PEÑA BERNABEL</t>
  </si>
  <si>
    <t>25102 / 004638</t>
  </si>
  <si>
    <t>RAFAEL GENEROSO CABRAL ROSARIO</t>
  </si>
  <si>
    <t>25103 / 004639</t>
  </si>
  <si>
    <t>JUAN DOMINGO RINCON DECENA</t>
  </si>
  <si>
    <t>22/08/2017</t>
  </si>
  <si>
    <t>25107 / 004643</t>
  </si>
  <si>
    <t>LUIS RICARDO VALERA TINEO</t>
  </si>
  <si>
    <t>25110 / 004646</t>
  </si>
  <si>
    <t>ML MECANICA EUROPEA, SRL</t>
  </si>
  <si>
    <t>25114 / 004650</t>
  </si>
  <si>
    <t>FELIPINA DE LA PAZ RAMIREZ</t>
  </si>
  <si>
    <t>25115 / 004651</t>
  </si>
  <si>
    <t>JESUS ROLANDO DE LOS SANTOS ENCARNACION</t>
  </si>
  <si>
    <t>25119 / 004655</t>
  </si>
  <si>
    <t>25123 / 004659</t>
  </si>
  <si>
    <t>ELISANIA JOSEFINA MEJIA TAVERAS</t>
  </si>
  <si>
    <t>25124 / 004660</t>
  </si>
  <si>
    <t>EVENTOS Y SERVICIOS VERALEE, SRL</t>
  </si>
  <si>
    <t>23/08/2017</t>
  </si>
  <si>
    <t>25125 / 004661</t>
  </si>
  <si>
    <t>COMPAÑIA DE LUZ Y FUERZA DE LAS TERRENAS, S.A.</t>
  </si>
  <si>
    <t>25126 / 004662</t>
  </si>
  <si>
    <t>LOGOMOTION, SRL</t>
  </si>
  <si>
    <t>24/08/2017</t>
  </si>
  <si>
    <t>25128 / 004664</t>
  </si>
  <si>
    <t>CARLOS EDUARDO PEÑA LOPEZ</t>
  </si>
  <si>
    <t>25129 / 004665</t>
  </si>
  <si>
    <t>LESDIA FERNEDALISA RODRIGUEZ LARA DE ZAPATA</t>
  </si>
  <si>
    <t>25130 / 004666</t>
  </si>
  <si>
    <t>25131 / 004667</t>
  </si>
  <si>
    <t>25132 / 004668</t>
  </si>
  <si>
    <t>FRANCISCO ALBERTO SOÑE ALFONSECA</t>
  </si>
  <si>
    <t>25/08/2017</t>
  </si>
  <si>
    <t>25133 / 004669</t>
  </si>
  <si>
    <t>EVA ELIZABETH FERNANDEZ GONZALEZ</t>
  </si>
  <si>
    <t>25135 / 004671</t>
  </si>
  <si>
    <t>25136 / 004672</t>
  </si>
  <si>
    <t>COMPAÑIA DE LUZ Y FUERZA DE LAS TERRENAS, SA</t>
  </si>
  <si>
    <t>25137 / 004673</t>
  </si>
  <si>
    <t>MIGUEL ANGEL PEGUERO MATOS</t>
  </si>
  <si>
    <t>25141 / 004677</t>
  </si>
  <si>
    <t>SUNIX PETROLEUM, SRL</t>
  </si>
  <si>
    <t>25145 / 004681</t>
  </si>
  <si>
    <t>ALTICE HISPANIOLA, SA</t>
  </si>
  <si>
    <t>25146 / 004682</t>
  </si>
  <si>
    <t>25148 / 004684</t>
  </si>
  <si>
    <t>GLENYS VICTORIA LINARES BATISTA</t>
  </si>
  <si>
    <t>25149 / 004685</t>
  </si>
  <si>
    <t>LEASING DE LA HISPANIOLA, SRL</t>
  </si>
  <si>
    <t>28/08/2017</t>
  </si>
  <si>
    <t>25150 / 004686</t>
  </si>
  <si>
    <t>PEDRO ANTONIO TEJADA DE LOS SANTOS</t>
  </si>
  <si>
    <t>25151 / 004687</t>
  </si>
  <si>
    <t>ELVIN JOSE GARCIA SANCHEZ</t>
  </si>
  <si>
    <t>25152 / 004688</t>
  </si>
  <si>
    <t>CESARIO LUCIANO LUCIANO</t>
  </si>
  <si>
    <t>25153 / 004689</t>
  </si>
  <si>
    <t>BIL ANTONIO INOA ALCANTARA</t>
  </si>
  <si>
    <t>25154 / 004690</t>
  </si>
  <si>
    <t>25155 / 004691</t>
  </si>
  <si>
    <t>OSVALDO DAMIAN SERRANT HERNANDEZ</t>
  </si>
  <si>
    <t>25156 / 004692</t>
  </si>
  <si>
    <t>25157 / 004693</t>
  </si>
  <si>
    <t>25158 / 004694</t>
  </si>
  <si>
    <t>MELVIN MONTILLA DE LEON</t>
  </si>
  <si>
    <t>25159 / 004695</t>
  </si>
  <si>
    <t>25160 / 004696</t>
  </si>
  <si>
    <t>LUIS EDUARDO DE LEON MENDEZ</t>
  </si>
  <si>
    <t>25161 / 004697</t>
  </si>
  <si>
    <t>YANIA DE JESUS LOPEZ VASQUEZ</t>
  </si>
  <si>
    <t>25162 / 004698</t>
  </si>
  <si>
    <t>25163 / 004699</t>
  </si>
  <si>
    <t>25164 / 004700</t>
  </si>
  <si>
    <t>25165 / 004701</t>
  </si>
  <si>
    <t>25166 / 004702</t>
  </si>
  <si>
    <t>RAFELINA INFANTE NUÑEZ</t>
  </si>
  <si>
    <t>25167 / 004703</t>
  </si>
  <si>
    <t>PERLA FRANGIL MENDEZ BREA</t>
  </si>
  <si>
    <t>25168 / 004704</t>
  </si>
  <si>
    <t>29/08/2017</t>
  </si>
  <si>
    <t>25169 / 004705</t>
  </si>
  <si>
    <t>JULIO ANIBAL FERNANDEZ JAVIER</t>
  </si>
  <si>
    <t>25170 / 004706</t>
  </si>
  <si>
    <t>MARIANA DEL CARMEN MEJIA GONZALEZ</t>
  </si>
  <si>
    <t>25171 / 004707</t>
  </si>
  <si>
    <t>ABREU FAST PRINT, SRL</t>
  </si>
  <si>
    <t>25172 / 004708</t>
  </si>
  <si>
    <t>INACO IMPORTADORA NACIONAL DE COMESTIBLES, SRL</t>
  </si>
  <si>
    <t>25173 / 004709</t>
  </si>
  <si>
    <t>IKONOS AUDIOVISUAL GROUP IAG, SRL</t>
  </si>
  <si>
    <t>25174 / 004710</t>
  </si>
  <si>
    <t>NG Media, SRL</t>
  </si>
  <si>
    <t>25175 / 004711</t>
  </si>
  <si>
    <t>PLAZA NACO HOTEL, SRL</t>
  </si>
  <si>
    <t>25176 / 004712</t>
  </si>
  <si>
    <t>25177 / 004713</t>
  </si>
  <si>
    <t>International Flowers Juan Disla, SRL</t>
  </si>
  <si>
    <t>25178 / 004714</t>
  </si>
  <si>
    <t>RAFAEL ELIAS GONZALEZ PERALTA</t>
  </si>
  <si>
    <t>25179 / 004715</t>
  </si>
  <si>
    <t>KELVYN ORIOLIS ALCANTARA DIAZ</t>
  </si>
  <si>
    <t>25180 / 004716</t>
  </si>
  <si>
    <t>25181 / 004717</t>
  </si>
  <si>
    <t>WILSON RAFAEL FERNANDEZ QUIÑONES</t>
  </si>
  <si>
    <t>30/08/2017</t>
  </si>
  <si>
    <t>25182 / 004718</t>
  </si>
  <si>
    <t>25183 / 004719</t>
  </si>
  <si>
    <t>ESCUELA DOMINICANA DE NEGOCIOS EDN, SRL</t>
  </si>
  <si>
    <t>31/08/2017</t>
  </si>
  <si>
    <t>25184 / 004720</t>
  </si>
  <si>
    <t>DLH LAN / WAN SERVICE, SRL</t>
  </si>
  <si>
    <t>25185 / 004721</t>
  </si>
  <si>
    <t>SARAH ELAINE DEL JESUS RODRIGUEZ MATEO</t>
  </si>
  <si>
    <t>25186 / 004722</t>
  </si>
  <si>
    <t>ELIZABETH BATISTA DE MATOS</t>
  </si>
  <si>
    <t>25187 / 004723</t>
  </si>
  <si>
    <t>YANIRIS ESTELA PEREZ TAVERAS / EVENTS PLANNER</t>
  </si>
  <si>
    <t>25188 / 004724</t>
  </si>
  <si>
    <t>25189 / 004725</t>
  </si>
  <si>
    <t>CENTRO CUESTA NACIONAL, SAS</t>
  </si>
  <si>
    <t>25190 / 004726</t>
  </si>
  <si>
    <t>TALLERES ORTIZ CARELA DIESEL, SRL</t>
  </si>
  <si>
    <t>25191 / 004727</t>
  </si>
  <si>
    <t>HOSTAL LUIS V, SRL</t>
  </si>
  <si>
    <t>25192 / 004728</t>
  </si>
  <si>
    <t>25193 / 004729</t>
  </si>
  <si>
    <t>25194 / 004730</t>
  </si>
  <si>
    <t>25195 / 004731</t>
  </si>
  <si>
    <t>TONER DEPOT INTERNATIONAL ARC, SRL</t>
  </si>
  <si>
    <t>25196 / 004732</t>
  </si>
  <si>
    <t>25197 / 004733</t>
  </si>
  <si>
    <t>AUTOCENTRO NAVARRO, SRL</t>
  </si>
  <si>
    <t>25198 / 004734</t>
  </si>
  <si>
    <t>25199 / 004735</t>
  </si>
  <si>
    <t>ANABEL GUILLEN DE SANCHEZ</t>
  </si>
  <si>
    <t>25200 / 004736</t>
  </si>
  <si>
    <t>25201 / 004737</t>
  </si>
  <si>
    <t>ALONZO JUNIOR ROSARIO CHALAS</t>
  </si>
  <si>
    <t>25202 / 004738</t>
  </si>
  <si>
    <t>DISTRIBUIDORA ESCOLAR, SA</t>
  </si>
  <si>
    <t>25203 / 004739</t>
  </si>
  <si>
    <t>INVERSIONES GRETMON, SRL</t>
  </si>
  <si>
    <t>25204 / 004740</t>
  </si>
  <si>
    <t>25205 / 004741</t>
  </si>
  <si>
    <t>DELICIAS NANI CATERING &amp; ALGO MAS, EIRL</t>
  </si>
  <si>
    <t>02/08/2017</t>
  </si>
  <si>
    <t>24976 / 004517</t>
  </si>
  <si>
    <t>PAGO NOMINA - IB</t>
  </si>
  <si>
    <t>24977 / 004518</t>
  </si>
  <si>
    <t>24978 / 004519</t>
  </si>
  <si>
    <t>GREGORY ROMILIO DE LEON PAULINO</t>
  </si>
  <si>
    <t>24979 / 004520</t>
  </si>
  <si>
    <t>ISIS NINOSKA RODRIGUEZ BAUTISTA</t>
  </si>
  <si>
    <t>24980 / 004521</t>
  </si>
  <si>
    <t>24981 / 004522</t>
  </si>
  <si>
    <t>DORIS LEONOR ESPINAL MARTINEZ</t>
  </si>
  <si>
    <t>24982 / 004523</t>
  </si>
  <si>
    <t>EDDY ANTONIO SOSA PERALTA</t>
  </si>
  <si>
    <t>TRANSF. PROPIA CTA. CTE.</t>
  </si>
  <si>
    <t>24983 / 004524</t>
  </si>
  <si>
    <t>NOMINA VIA NETBANKING</t>
  </si>
  <si>
    <t>24984 / 004525</t>
  </si>
  <si>
    <t>24985 / 004526</t>
  </si>
  <si>
    <t>LESDIA FERNEDALISA RODRIGUEZ LARA</t>
  </si>
  <si>
    <t>24986 / 004527</t>
  </si>
  <si>
    <t>24987 / 004528</t>
  </si>
  <si>
    <t>ISRAEL MACDONNA NUÑEZ</t>
  </si>
  <si>
    <t>TRANS. CREDITO A CTA. CTE.</t>
  </si>
  <si>
    <t>24988 / 004529</t>
  </si>
  <si>
    <t>24989 / 004530</t>
  </si>
  <si>
    <t>24990 / 004531</t>
  </si>
  <si>
    <t>LUIS ALFREDO BELEN DOMINGUEZ</t>
  </si>
  <si>
    <t>24991 / 004532</t>
  </si>
  <si>
    <t>24992 / 004533</t>
  </si>
  <si>
    <t>LISS SOLUTIONS PLANTS, SRL</t>
  </si>
  <si>
    <t>24993 / 004534</t>
  </si>
  <si>
    <t>CLN TASACIONES Y MAS, SRL</t>
  </si>
  <si>
    <t>24994 / 004535</t>
  </si>
  <si>
    <t>AYUNTAMIENTO DEL DISTRITO NACIONAL</t>
  </si>
  <si>
    <t>24995 / 004536</t>
  </si>
  <si>
    <t>24996 / 004537</t>
  </si>
  <si>
    <t>24997 / 004538</t>
  </si>
  <si>
    <t>24998 / 004539</t>
  </si>
  <si>
    <t>24999 / 004540</t>
  </si>
  <si>
    <t>25000 / 004541</t>
  </si>
  <si>
    <t>25001 / 004542</t>
  </si>
  <si>
    <t>25002 / 004543</t>
  </si>
  <si>
    <t>JOSE ALEJANDRO VELAZQUEZ JIMENEZ</t>
  </si>
  <si>
    <t>25004 / 004545</t>
  </si>
  <si>
    <t>25005 / 004546</t>
  </si>
  <si>
    <t>25006 / 004547</t>
  </si>
  <si>
    <t>25007 / 004548</t>
  </si>
  <si>
    <t>04/08/2017</t>
  </si>
  <si>
    <t>25008 / 004549</t>
  </si>
  <si>
    <t>25009 / 004550</t>
  </si>
  <si>
    <t>25010 / 004551</t>
  </si>
  <si>
    <t>IVAN VLADIMIR DE PAULA DE LA CRUZ</t>
  </si>
  <si>
    <t>25011 / 004552</t>
  </si>
  <si>
    <t>25012 / 004553</t>
  </si>
  <si>
    <t>JULIANI AMPARO SOTO DISLA</t>
  </si>
  <si>
    <t>25013 / 004554</t>
  </si>
  <si>
    <t>25014 / 004555</t>
  </si>
  <si>
    <t>LETRAX , SAS</t>
  </si>
  <si>
    <t>25015 / 004556</t>
  </si>
  <si>
    <t>25016 / 004557</t>
  </si>
  <si>
    <t>RAMON ARIEL VARGAS RODRIGUEZ</t>
  </si>
  <si>
    <t>25017 / 004558</t>
  </si>
  <si>
    <t>25018 / 004559</t>
  </si>
  <si>
    <t>25020 / 004561</t>
  </si>
  <si>
    <t>25021 / 004562</t>
  </si>
  <si>
    <t>25022 / 004563</t>
  </si>
  <si>
    <t>25023 / 004564</t>
  </si>
  <si>
    <t>25024 / 004565</t>
  </si>
  <si>
    <t>25025 / 004566</t>
  </si>
  <si>
    <t>25026 / 004567</t>
  </si>
  <si>
    <t>25028 / 004569</t>
  </si>
  <si>
    <t>25029 / 004570</t>
  </si>
  <si>
    <t>25030 / 004571</t>
  </si>
  <si>
    <t>25031 / 004572</t>
  </si>
  <si>
    <t>25032 / 004573</t>
  </si>
  <si>
    <t>25033 / 004574</t>
  </si>
  <si>
    <t>SUPPORT SOLUTIONS NUGUER, SRL</t>
  </si>
  <si>
    <t>25034 / 004575</t>
  </si>
  <si>
    <t>08/08/2017</t>
  </si>
  <si>
    <t>25035 / 004576</t>
  </si>
  <si>
    <t>25036 / 004577</t>
  </si>
  <si>
    <t>ANDRY GALLARDO MARTE</t>
  </si>
  <si>
    <t>25037 / 004578</t>
  </si>
  <si>
    <t>25038 / 004579</t>
  </si>
  <si>
    <t>25039 / 004580</t>
  </si>
  <si>
    <t>BRYAN ANTONIO BREA LOPEZ</t>
  </si>
  <si>
    <t>25040 / 004581</t>
  </si>
  <si>
    <t>BRENDA ELIANA NUÑEZ BAUTISTA</t>
  </si>
  <si>
    <t>25041 / 004582</t>
  </si>
  <si>
    <t>25042 / 004583</t>
  </si>
  <si>
    <t>FABIANNY CRUZ TEJEDA</t>
  </si>
  <si>
    <t>25043 / 004584</t>
  </si>
  <si>
    <t>LUISA MERCEDES JORGE GRULLON</t>
  </si>
  <si>
    <t>09/08/2017</t>
  </si>
  <si>
    <t>25044 / 004585</t>
  </si>
  <si>
    <t>CONSULTORIA TECNOLOGICA EDUCATIVA CTE, SRL</t>
  </si>
  <si>
    <t>25045 / 004586</t>
  </si>
  <si>
    <t>25046 / 004587</t>
  </si>
  <si>
    <t>EMILIO PORFIRIO DOÑE PIÑA</t>
  </si>
  <si>
    <t>25047 / 004588</t>
  </si>
  <si>
    <t>25048 / 004589</t>
  </si>
  <si>
    <t>NAP DEL CARIBE, INC</t>
  </si>
  <si>
    <t>25049 / 004590</t>
  </si>
  <si>
    <t>AGENCIA GENERALES, SRL</t>
  </si>
  <si>
    <t>25050 / 004591</t>
  </si>
  <si>
    <t>EDEESTE</t>
  </si>
  <si>
    <t>10/08/2017</t>
  </si>
  <si>
    <t>25051 / 004592</t>
  </si>
  <si>
    <t>25052 / 004593</t>
  </si>
  <si>
    <t>11/08/2017</t>
  </si>
  <si>
    <t>25053 / 004594</t>
  </si>
  <si>
    <t>25054 / 004595</t>
  </si>
  <si>
    <t>25055 / 004596</t>
  </si>
  <si>
    <t>25056 / 004597</t>
  </si>
  <si>
    <t>25057 / 004598</t>
  </si>
  <si>
    <t>25058 / 004599</t>
  </si>
  <si>
    <t>EFRIN SALVADOR GONZALEZ VALENTIN</t>
  </si>
  <si>
    <t>25059 / 004600</t>
  </si>
  <si>
    <t>25060 / 004601</t>
  </si>
  <si>
    <t>ANTONIO GARIBALDY PEREZ URBAEZ</t>
  </si>
  <si>
    <t>25061 / 004602</t>
  </si>
  <si>
    <t>CAROLINA GORDILLO BLANCO</t>
  </si>
  <si>
    <t>25062 / 004603</t>
  </si>
  <si>
    <t>25063 / 004604</t>
  </si>
  <si>
    <t>EDENORTE</t>
  </si>
  <si>
    <t>25064 / 004605</t>
  </si>
  <si>
    <t>SILKGLOBAL DOMINICANA, SRL</t>
  </si>
  <si>
    <t>25065 / 004606</t>
  </si>
  <si>
    <t>COLUMBUS NETWORKS DOMINICANA, SA</t>
  </si>
  <si>
    <t>25067 / 004608</t>
  </si>
  <si>
    <t>25068 / 004609</t>
  </si>
  <si>
    <t>25069 / 004610</t>
  </si>
  <si>
    <t>25070 / 004611</t>
  </si>
  <si>
    <t>15/08/2017</t>
  </si>
  <si>
    <t>25071 / 004612</t>
  </si>
  <si>
    <t>25072 / 004613</t>
  </si>
  <si>
    <t>25073 / 004614</t>
  </si>
  <si>
    <t>25074 / 004615</t>
  </si>
  <si>
    <t>YARCELA SUPLIDORA, SRL</t>
  </si>
  <si>
    <t>25075 / 004616</t>
  </si>
  <si>
    <t>COMPAÑIA DOMINICANA DE TELEFONOS S A</t>
  </si>
  <si>
    <t>25076 / 004617</t>
  </si>
  <si>
    <t>25077 / 004618</t>
  </si>
  <si>
    <t>25078 / 004619</t>
  </si>
  <si>
    <t>25085 / 004626</t>
  </si>
  <si>
    <t>25087 / 004628</t>
  </si>
  <si>
    <t>ELECTRICA CAMPOS, SRL</t>
  </si>
  <si>
    <t>25090 / 004631</t>
  </si>
  <si>
    <t>Sistema Solar, SRL</t>
  </si>
  <si>
    <t>25095 / 004633</t>
  </si>
  <si>
    <t>EDESUR</t>
  </si>
  <si>
    <t>25096 / 004634</t>
  </si>
  <si>
    <t>DW SUPLIDORES &amp; SERVICIOS, EIRL</t>
  </si>
  <si>
    <t>25097 / 004635</t>
  </si>
  <si>
    <t>25098 / 004636</t>
  </si>
  <si>
    <t>GOMEZ MAGALLANES INGENIERIA &amp; SERVICIOS GENERALES, SRL</t>
  </si>
  <si>
    <t>25104 / 004640</t>
  </si>
  <si>
    <t>SERVICIO SISTEMA MOTRIZ AMG, EIRL</t>
  </si>
  <si>
    <t>25105 / 004641</t>
  </si>
  <si>
    <t>25106 / 004642</t>
  </si>
  <si>
    <t>VICTOR OSIRIS POCHET FIGUEROA</t>
  </si>
  <si>
    <t>25108 / 004644</t>
  </si>
  <si>
    <t>Importadora Elionor, SRL</t>
  </si>
  <si>
    <t>25109 / 004645</t>
  </si>
  <si>
    <t>SERGIO AUGUSTO NOVA MENDEZ</t>
  </si>
  <si>
    <t>25111 / 004647</t>
  </si>
  <si>
    <t>IMPRESORA MI CASA, EIRL</t>
  </si>
  <si>
    <t>25112 / 004648</t>
  </si>
  <si>
    <t>INVERSIONES EDYMAT, SRL</t>
  </si>
  <si>
    <t>25113 / 004649</t>
  </si>
  <si>
    <t>25116 / 004652</t>
  </si>
  <si>
    <t>25117 / 004653</t>
  </si>
  <si>
    <t>25118 / 004654</t>
  </si>
  <si>
    <t>25120 / 004656</t>
  </si>
  <si>
    <t>LEASING AUTOMOTRIZ DEL SUR, SRL</t>
  </si>
  <si>
    <t>25121 / 004657</t>
  </si>
  <si>
    <t>25122 / 004658</t>
  </si>
  <si>
    <t>25127 / 004663</t>
  </si>
  <si>
    <t>25134 / 004670</t>
  </si>
  <si>
    <t>GRUPO MARTE ROMAN, SRL</t>
  </si>
  <si>
    <t>25138 / 004674</t>
  </si>
  <si>
    <t>CUCINA DI YARI, SRL</t>
  </si>
  <si>
    <t>25139 / 004675</t>
  </si>
  <si>
    <t>EVENCA SUPPLY, SRL</t>
  </si>
  <si>
    <t>25140 / 004676</t>
  </si>
  <si>
    <t>GZ SERVIGLOBAL, SRL</t>
  </si>
  <si>
    <t>25142 / 004678</t>
  </si>
  <si>
    <t>SOLUGRAL, SRL</t>
  </si>
  <si>
    <t>25143 / 004679</t>
  </si>
  <si>
    <t>25144 / 004680</t>
  </si>
  <si>
    <t>25147 / 004683</t>
  </si>
  <si>
    <t>VICE-PRESIDENCIA DE LA REPUBLICA DOMINICANA</t>
  </si>
  <si>
    <t>Gabinete de Coodinacion de Politicas Sociales</t>
  </si>
  <si>
    <t>Programa Progresando Con Solidaridad</t>
  </si>
  <si>
    <t>Libro Banco</t>
  </si>
  <si>
    <t>Del  01 al 31 de Agosto del 2017</t>
  </si>
  <si>
    <t>NOMBRE DE LA CTA: PROGRESANDO CON SOLIDARIDAD-CENTROS TECNOLOGICOS COMUNITARIOS (CTC)</t>
  </si>
  <si>
    <t xml:space="preserve">Cuenta Bancaria No: </t>
  </si>
  <si>
    <t xml:space="preserve">Balance Inicial: </t>
  </si>
  <si>
    <t>No. Ck/Transf.</t>
  </si>
  <si>
    <t>Descripcion</t>
  </si>
  <si>
    <t>Ref.</t>
  </si>
  <si>
    <t>Debito</t>
  </si>
  <si>
    <t>Credito</t>
  </si>
  <si>
    <t>Balance</t>
  </si>
  <si>
    <t>REGISTRO CUOTA DE JULIO 2017</t>
  </si>
  <si>
    <t>DEPOSITO EFECTIVO</t>
  </si>
  <si>
    <t>TRANSF. TERCEROS IB</t>
  </si>
  <si>
    <t>Depósito a cuenta corriente</t>
  </si>
  <si>
    <t>CR transferencia a cta cte</t>
  </si>
  <si>
    <t>REGISTRO CUOTA DE AGOSTO 2017</t>
  </si>
  <si>
    <t>31/08/2018</t>
  </si>
  <si>
    <t>CARGOS BANCARIOS</t>
  </si>
  <si>
    <t xml:space="preserve">VICEPRESIDENCIA DE LA REPUBLICA DOMINICANA </t>
  </si>
  <si>
    <t xml:space="preserve">GABINETE DE COORDINACION DE LA POLITICA SOCIAL </t>
  </si>
  <si>
    <t>EJECUCION PRESUPUESTARIA DEL PROGRAMA  PROSOLI- CTC</t>
  </si>
  <si>
    <t>MES DE AGOSTO-2017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</si>
  <si>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</si>
  <si>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</si>
  <si>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</si>
  <si>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</si>
  <si>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</si>
  <si>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</si>
  <si>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</si>
  <si>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</si>
  <si>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</si>
  <si>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</si>
  <si>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</si>
  <si>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</si>
  <si>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</si>
  <si>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</si>
  <si>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</si>
  <si>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</si>
  <si>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</si>
  <si>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</si>
  <si>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 xml:space="preserve">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</si>
  <si>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</si>
  <si>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</si>
  <si>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</si>
  <si>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</si>
  <si>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</si>
  <si>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</si>
  <si>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</si>
  <si>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</si>
  <si>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</si>
  <si>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</si>
  <si>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</si>
  <si>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</si>
  <si>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</si>
  <si>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</si>
  <si>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</si>
  <si>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</si>
  <si>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</si>
  <si>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</si>
  <si>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</si>
  <si>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</si>
  <si>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</si>
  <si>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</si>
  <si>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</si>
  <si>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</si>
  <si>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</si>
  <si>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</si>
  <si>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</si>
  <si>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</si>
  <si>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</si>
  <si>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</si>
  <si>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2.1.3.1.02</t>
  </si>
  <si>
    <t>Dietas en el exterior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</si>
  <si>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</si>
  <si>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</si>
  <si>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</si>
  <si>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</si>
  <si>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</si>
  <si>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</si>
  <si>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</si>
  <si>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</si>
  <si>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</si>
  <si>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</si>
  <si>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</si>
  <si>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</si>
  <si>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</si>
  <si>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</si>
  <si>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</si>
  <si>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</si>
  <si>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</si>
  <si>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2.2.1.6.01</t>
  </si>
  <si>
    <t xml:space="preserve">Electricidad </t>
  </si>
  <si>
    <t>2.2.1.7.01</t>
  </si>
  <si>
    <t xml:space="preserve">Agua </t>
  </si>
  <si>
    <t>2.2.1.8.08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</si>
  <si>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</si>
  <si>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</si>
  <si>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</si>
  <si>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</si>
  <si>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</si>
  <si>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</si>
  <si>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</si>
  <si>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</si>
  <si>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</si>
  <si>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</si>
  <si>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</si>
  <si>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</si>
  <si>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</si>
  <si>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</si>
  <si>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</si>
  <si>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</si>
  <si>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</si>
  <si>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</si>
  <si>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</si>
  <si>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</si>
  <si>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</si>
  <si>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</si>
  <si>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</si>
  <si>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</si>
  <si>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</si>
  <si>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</si>
  <si>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</si>
  <si>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</si>
  <si>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</si>
  <si>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</si>
  <si>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</si>
  <si>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</si>
  <si>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</si>
  <si>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</si>
  <si>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</si>
  <si>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</si>
  <si>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</si>
  <si>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</si>
  <si>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</si>
  <si>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</si>
  <si>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</si>
  <si>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</si>
  <si>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</si>
  <si>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</si>
  <si>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</si>
  <si>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</si>
  <si>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</si>
  <si>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</si>
  <si>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</si>
  <si>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</si>
  <si>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</si>
  <si>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</si>
  <si>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</si>
  <si>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2.2.7.2.1</t>
  </si>
  <si>
    <t>Mantenimiento Equipo de oficina</t>
  </si>
  <si>
    <t>2.2.7.2.4</t>
  </si>
  <si>
    <t xml:space="preserve">Reparaciones de Maquinarias y Equipos </t>
  </si>
  <si>
    <t>2.2.7.2.6</t>
  </si>
  <si>
    <t>Mantenimiento y reparacion  de Equipos de Transporte</t>
  </si>
  <si>
    <t>2.2.7.2.8</t>
  </si>
  <si>
    <t>Servicios  de Mantenimiento,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</si>
  <si>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</si>
  <si>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</si>
  <si>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</si>
  <si>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</si>
  <si>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</si>
  <si>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</si>
  <si>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2,2,8,2,01</t>
  </si>
  <si>
    <t>Comisiones y gastos bancarios</t>
  </si>
  <si>
    <t>2.2.8.3.1</t>
  </si>
  <si>
    <t xml:space="preserve">Servicios Medicos sanitarios 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</si>
  <si>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</si>
  <si>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</si>
  <si>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</si>
  <si>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</si>
  <si>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</si>
  <si>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</si>
  <si>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</si>
  <si>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</si>
  <si>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</si>
  <si>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</si>
  <si>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2.2.8.7,01</t>
  </si>
  <si>
    <t>Servicios Estudios, Investigaciones y Analisis de Factibilidad</t>
  </si>
  <si>
    <t>2.2.8.7.2</t>
  </si>
  <si>
    <t>Servicios Técnicos Juridicos</t>
  </si>
  <si>
    <t>2.2.8.7.3</t>
  </si>
  <si>
    <t>Servicio de Contabilidad y Auditoria</t>
  </si>
  <si>
    <t>2.2.8.7.5</t>
  </si>
  <si>
    <t>Servicios DE informatica y Sistema Comptarizados</t>
  </si>
  <si>
    <t>2.2.8.7.6</t>
  </si>
  <si>
    <t>Otros Servicios Técnicos y Profesionales</t>
  </si>
  <si>
    <t>2.2.8.7.04</t>
  </si>
  <si>
    <t>Servicios de Capacitación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</si>
  <si>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</si>
  <si>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</si>
  <si>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</si>
  <si>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</si>
  <si>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</si>
  <si>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</si>
  <si>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</si>
  <si>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</si>
  <si>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</si>
  <si>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Comiison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</si>
  <si>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</si>
  <si>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</si>
  <si>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</si>
  <si>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</si>
  <si>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</si>
  <si>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</si>
  <si>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</si>
  <si>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</si>
  <si>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</si>
  <si>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</si>
  <si>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</si>
  <si>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</si>
  <si>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</si>
  <si>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</si>
  <si>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</si>
  <si>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</si>
  <si>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</si>
  <si>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</si>
  <si>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</si>
  <si>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</si>
  <si>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</si>
  <si>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</si>
  <si>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</si>
  <si>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</si>
  <si>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</si>
  <si>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</si>
  <si>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</si>
  <si>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</si>
  <si>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</si>
  <si>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</si>
  <si>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</si>
  <si>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</si>
  <si>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</si>
  <si>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</si>
  <si>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</si>
  <si>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</si>
  <si>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</si>
  <si>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</si>
  <si>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</si>
  <si>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</si>
  <si>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</si>
  <si>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</si>
  <si>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</si>
  <si>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</si>
  <si>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</si>
  <si>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</si>
  <si>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</si>
  <si>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</si>
  <si>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</si>
  <si>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</si>
  <si>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</si>
  <si>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</si>
  <si>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</si>
  <si>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</si>
  <si>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</si>
  <si>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</si>
  <si>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</si>
  <si>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</si>
  <si>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</si>
  <si>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</si>
  <si>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</si>
  <si>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</si>
  <si>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</si>
  <si>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</si>
  <si>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</si>
  <si>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</si>
  <si>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</si>
  <si>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</si>
  <si>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</si>
  <si>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</si>
  <si>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</si>
  <si>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</si>
  <si>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</si>
  <si>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</si>
  <si>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</si>
  <si>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</si>
  <si>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</si>
  <si>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</si>
  <si>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</si>
  <si>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</si>
  <si>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</si>
  <si>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</si>
  <si>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Gas-GLP</t>
  </si>
  <si>
    <t>2.3.7.1.05</t>
  </si>
  <si>
    <t xml:space="preserve">Aceites y Grasas </t>
  </si>
  <si>
    <t>2.3.7.1.06</t>
  </si>
  <si>
    <t xml:space="preserve">Lubricantes </t>
  </si>
  <si>
    <t>2.3.7.2.02</t>
  </si>
  <si>
    <t>Productos Fotoquímicos</t>
  </si>
  <si>
    <t>2.3.7.2.05</t>
  </si>
  <si>
    <t>Insecticida, Fumigantes</t>
  </si>
  <si>
    <t>2.3.7.2.06</t>
  </si>
  <si>
    <t>Pinturas, Lacas, Barnices, Diluyentes y Absorbentes para Pintura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</si>
  <si>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</si>
  <si>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</si>
  <si>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</si>
  <si>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</si>
  <si>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</si>
  <si>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</si>
  <si>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</si>
  <si>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</si>
  <si>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</si>
  <si>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</si>
  <si>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</si>
  <si>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</si>
  <si>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</si>
  <si>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</si>
  <si>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</si>
  <si>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</si>
  <si>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</si>
  <si>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Proudustos y Utiles variso  N. I . P.</t>
  </si>
  <si>
    <t>Transferencias Corrientes</t>
  </si>
  <si>
    <t>2.4.1</t>
  </si>
  <si>
    <t xml:space="preserve">Transferencias Corrientes al Sector Privado </t>
  </si>
  <si>
    <t>2.4.1.2</t>
  </si>
  <si>
    <t xml:space="preserve">Ayuda  y donaciones  a personas </t>
  </si>
  <si>
    <t>2.4.1.3</t>
  </si>
  <si>
    <t xml:space="preserve">Premios literarios, deportivos y artisticos 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</si>
  <si>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</si>
  <si>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</si>
  <si>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</si>
  <si>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</si>
  <si>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</si>
  <si>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</si>
  <si>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</si>
  <si>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</si>
  <si>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</si>
  <si>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</si>
  <si>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</si>
  <si>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</si>
  <si>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</si>
  <si>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</si>
  <si>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Electrodomestico</t>
  </si>
  <si>
    <t>2.6.1.5</t>
  </si>
  <si>
    <t xml:space="preserve">Equipos y Aparatos Audiovisuales </t>
  </si>
  <si>
    <t>2.6.1.9</t>
  </si>
  <si>
    <t>Otros Mobiliarios y Equipos No Identificados Precedentemente</t>
  </si>
  <si>
    <t>2.6.1.3.3</t>
  </si>
  <si>
    <t>Otros Equipos de Valor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</si>
  <si>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</si>
  <si>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</si>
  <si>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</si>
  <si>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</si>
  <si>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</si>
  <si>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 </t>
  </si>
  <si>
    <t>2.6.2.4</t>
  </si>
  <si>
    <t xml:space="preserve">Equipos Recreativos </t>
  </si>
  <si>
    <t>2.6.3</t>
  </si>
  <si>
    <t>EQUIPO E INSTRUMENTAL, CIENTIFICO Y LABORATORIO</t>
  </si>
  <si>
    <t>2.6.3.1</t>
  </si>
  <si>
    <t>Equipo Médico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</si>
  <si>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</si>
  <si>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</si>
  <si>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</si>
  <si>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</si>
  <si>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</si>
  <si>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</si>
  <si>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</si>
  <si>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</si>
  <si>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</si>
  <si>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</si>
  <si>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</si>
  <si>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Sistema de aire acondicionado y calefacion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</si>
  <si>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</si>
  <si>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</si>
  <si>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</si>
  <si>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</si>
  <si>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</si>
  <si>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</si>
  <si>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</si>
  <si>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</si>
  <si>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</si>
  <si>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</si>
  <si>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</si>
  <si>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</si>
  <si>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</si>
  <si>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</si>
  <si>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</si>
  <si>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</si>
  <si>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</si>
  <si>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</si>
  <si>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</si>
  <si>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</si>
  <si>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Obras </t>
  </si>
  <si>
    <t>2.7.1</t>
  </si>
  <si>
    <t>2.7.1.2</t>
  </si>
  <si>
    <t xml:space="preserve">Obras para Edificios  no residenciales </t>
  </si>
  <si>
    <t xml:space="preserve">Total General 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</si>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</sst>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dd\/mm\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6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indexed="63"/>
      <name val="Calibri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4" fontId="0" fillId="0" borderId="0" xfId="0" applyNumberFormat="1"/>
    <xf numFmtId="164" fontId="0" fillId="0" borderId="0" xfId="0" applyNumberFormat="1"/>
    <xf numFmtId="164" fontId="0" fillId="0" borderId="0" xfId="1" applyFont="1"/>
    <xf numFmtId="0" fontId="0" fillId="0" borderId="0" xfId="0" applyAlignment="1">
      <alignment horizontal="center"/>
    </xf>
    <xf numFmtId="0" fontId="4" fillId="0" borderId="1" xfId="0" applyFont="1" applyBorder="1" applyAlignment="1">
      <alignment vertical="top" readingOrder="1"/>
    </xf>
    <xf numFmtId="4" fontId="4" fillId="0" borderId="1" xfId="0" applyNumberFormat="1" applyFont="1" applyBorder="1" applyAlignment="1">
      <alignment vertical="top" readingOrder="1"/>
    </xf>
    <xf numFmtId="0" fontId="6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 applyAlignment="1">
      <alignment horizontal="right"/>
    </xf>
    <xf numFmtId="4" fontId="3" fillId="0" borderId="0" xfId="1" applyNumberFormat="1" applyFont="1" applyAlignment="1"/>
    <xf numFmtId="4" fontId="3" fillId="0" borderId="0" xfId="0" applyNumberFormat="1" applyFont="1"/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4" fontId="8" fillId="2" borderId="0" xfId="1" applyNumberFormat="1" applyFont="1" applyFill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horizontal="center" vertical="center"/>
    </xf>
    <xf numFmtId="4" fontId="8" fillId="4" borderId="0" xfId="1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4" fontId="8" fillId="3" borderId="15" xfId="0" applyNumberFormat="1" applyFont="1" applyFill="1" applyBorder="1" applyAlignment="1">
      <alignment horizontal="right" vertical="center"/>
    </xf>
    <xf numFmtId="4" fontId="9" fillId="3" borderId="7" xfId="1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vertical="top" readingOrder="1"/>
    </xf>
    <xf numFmtId="0" fontId="4" fillId="0" borderId="18" xfId="0" applyFont="1" applyBorder="1" applyAlignment="1">
      <alignment vertical="top" readingOrder="1"/>
    </xf>
    <xf numFmtId="0" fontId="3" fillId="0" borderId="18" xfId="0" applyFont="1" applyBorder="1"/>
    <xf numFmtId="4" fontId="3" fillId="0" borderId="18" xfId="0" applyNumberFormat="1" applyFont="1" applyBorder="1"/>
    <xf numFmtId="4" fontId="4" fillId="0" borderId="18" xfId="0" applyNumberFormat="1" applyFont="1" applyBorder="1" applyAlignment="1">
      <alignment vertical="top" readingOrder="1"/>
    </xf>
    <xf numFmtId="4" fontId="3" fillId="0" borderId="19" xfId="0" applyNumberFormat="1" applyFont="1" applyBorder="1"/>
    <xf numFmtId="0" fontId="4" fillId="0" borderId="20" xfId="0" applyFont="1" applyBorder="1" applyAlignment="1">
      <alignment vertical="top" readingOrder="1"/>
    </xf>
    <xf numFmtId="0" fontId="3" fillId="0" borderId="1" xfId="0" applyFont="1" applyBorder="1"/>
    <xf numFmtId="4" fontId="3" fillId="0" borderId="1" xfId="0" applyNumberFormat="1" applyFont="1" applyBorder="1"/>
    <xf numFmtId="4" fontId="3" fillId="0" borderId="21" xfId="0" applyNumberFormat="1" applyFont="1" applyBorder="1"/>
    <xf numFmtId="165" fontId="6" fillId="0" borderId="20" xfId="0" applyNumberFormat="1" applyFont="1" applyFill="1" applyBorder="1" applyAlignment="1">
      <alignment horizontal="left"/>
    </xf>
    <xf numFmtId="0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9" fillId="0" borderId="1" xfId="0" applyFont="1" applyBorder="1"/>
    <xf numFmtId="4" fontId="9" fillId="0" borderId="1" xfId="0" applyNumberFormat="1" applyFont="1" applyBorder="1"/>
    <xf numFmtId="0" fontId="2" fillId="0" borderId="0" xfId="0" applyFont="1"/>
    <xf numFmtId="0" fontId="4" fillId="0" borderId="22" xfId="0" applyFont="1" applyBorder="1" applyAlignment="1">
      <alignment vertical="top" readingOrder="1"/>
    </xf>
    <xf numFmtId="0" fontId="4" fillId="0" borderId="23" xfId="0" applyFont="1" applyBorder="1" applyAlignment="1">
      <alignment vertical="top" readingOrder="1"/>
    </xf>
    <xf numFmtId="0" fontId="3" fillId="0" borderId="23" xfId="0" applyFont="1" applyBorder="1"/>
    <xf numFmtId="4" fontId="3" fillId="0" borderId="23" xfId="0" applyNumberFormat="1" applyFont="1" applyBorder="1"/>
    <xf numFmtId="4" fontId="4" fillId="0" borderId="24" xfId="0" applyNumberFormat="1" applyFont="1" applyBorder="1" applyAlignment="1">
      <alignment vertical="top" readingOrder="1"/>
    </xf>
    <xf numFmtId="4" fontId="0" fillId="0" borderId="0" xfId="1" applyNumberFormat="1" applyFont="1"/>
    <xf numFmtId="0" fontId="16" fillId="0" borderId="30" xfId="0" applyFont="1" applyBorder="1"/>
    <xf numFmtId="0" fontId="16" fillId="0" borderId="31" xfId="0" applyFont="1" applyBorder="1"/>
    <xf numFmtId="0" fontId="16" fillId="0" borderId="32" xfId="0" applyFont="1" applyBorder="1"/>
    <xf numFmtId="0" fontId="16" fillId="0" borderId="6" xfId="0" applyFont="1" applyBorder="1" applyAlignment="1">
      <alignment horizontal="center" vertical="center" wrapText="1"/>
    </xf>
    <xf numFmtId="0" fontId="16" fillId="6" borderId="6" xfId="0" applyNumberFormat="1" applyFont="1" applyFill="1" applyBorder="1" applyAlignment="1">
      <alignment horizontal="center"/>
    </xf>
    <xf numFmtId="0" fontId="16" fillId="6" borderId="6" xfId="0" applyFont="1" applyFill="1" applyBorder="1"/>
    <xf numFmtId="164" fontId="16" fillId="6" borderId="6" xfId="1" applyFont="1" applyFill="1" applyBorder="1"/>
    <xf numFmtId="0" fontId="16" fillId="7" borderId="35" xfId="0" applyNumberFormat="1" applyFont="1" applyFill="1" applyBorder="1" applyAlignment="1">
      <alignment horizontal="center"/>
    </xf>
    <xf numFmtId="0" fontId="16" fillId="7" borderId="35" xfId="0" applyFont="1" applyFill="1" applyBorder="1"/>
    <xf numFmtId="164" fontId="16" fillId="7" borderId="35" xfId="1" applyFont="1" applyFill="1" applyBorder="1"/>
    <xf numFmtId="0" fontId="13" fillId="0" borderId="36" xfId="0" applyNumberFormat="1" applyFont="1" applyBorder="1" applyAlignment="1">
      <alignment horizontal="center"/>
    </xf>
    <xf numFmtId="0" fontId="13" fillId="0" borderId="36" xfId="0" applyFont="1" applyBorder="1"/>
    <xf numFmtId="164" fontId="13" fillId="0" borderId="36" xfId="1" applyFont="1" applyBorder="1"/>
    <xf numFmtId="0" fontId="13" fillId="5" borderId="36" xfId="0" applyFont="1" applyFill="1" applyBorder="1"/>
    <xf numFmtId="164" fontId="13" fillId="5" borderId="36" xfId="1" applyFont="1" applyFill="1" applyBorder="1"/>
    <xf numFmtId="0" fontId="16" fillId="7" borderId="36" xfId="0" applyNumberFormat="1" applyFont="1" applyFill="1" applyBorder="1" applyAlignment="1">
      <alignment horizontal="center"/>
    </xf>
    <xf numFmtId="0" fontId="16" fillId="7" borderId="36" xfId="0" applyFont="1" applyFill="1" applyBorder="1"/>
    <xf numFmtId="164" fontId="16" fillId="7" borderId="36" xfId="1" applyFont="1" applyFill="1" applyBorder="1"/>
    <xf numFmtId="0" fontId="13" fillId="0" borderId="37" xfId="0" applyFont="1" applyBorder="1"/>
    <xf numFmtId="0" fontId="13" fillId="0" borderId="38" xfId="0" applyNumberFormat="1" applyFont="1" applyBorder="1" applyAlignment="1">
      <alignment horizontal="center"/>
    </xf>
    <xf numFmtId="0" fontId="13" fillId="0" borderId="38" xfId="0" applyFont="1" applyBorder="1"/>
    <xf numFmtId="164" fontId="13" fillId="0" borderId="38" xfId="1" applyFont="1" applyBorder="1"/>
    <xf numFmtId="49" fontId="13" fillId="0" borderId="36" xfId="0" applyNumberFormat="1" applyFont="1" applyBorder="1" applyAlignment="1">
      <alignment horizontal="center"/>
    </xf>
    <xf numFmtId="0" fontId="0" fillId="0" borderId="0" xfId="0" quotePrefix="1"/>
    <xf numFmtId="164" fontId="13" fillId="0" borderId="36" xfId="1" applyFont="1" applyFill="1" applyBorder="1"/>
    <xf numFmtId="49" fontId="13" fillId="0" borderId="39" xfId="0" applyNumberFormat="1" applyFont="1" applyFill="1" applyBorder="1" applyAlignment="1">
      <alignment horizontal="center"/>
    </xf>
    <xf numFmtId="0" fontId="13" fillId="0" borderId="39" xfId="0" applyFont="1" applyBorder="1"/>
    <xf numFmtId="164" fontId="13" fillId="0" borderId="39" xfId="1" applyFont="1" applyBorder="1"/>
    <xf numFmtId="49" fontId="13" fillId="0" borderId="38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0" fontId="17" fillId="0" borderId="36" xfId="0" applyFont="1" applyBorder="1"/>
    <xf numFmtId="49" fontId="13" fillId="0" borderId="39" xfId="0" applyNumberFormat="1" applyFont="1" applyBorder="1" applyAlignment="1">
      <alignment horizontal="center"/>
    </xf>
    <xf numFmtId="0" fontId="16" fillId="7" borderId="39" xfId="0" applyFont="1" applyFill="1" applyBorder="1"/>
    <xf numFmtId="164" fontId="16" fillId="7" borderId="39" xfId="1" applyFont="1" applyFill="1" applyBorder="1"/>
    <xf numFmtId="0" fontId="16" fillId="7" borderId="40" xfId="0" applyNumberFormat="1" applyFont="1" applyFill="1" applyBorder="1" applyAlignment="1">
      <alignment horizontal="center"/>
    </xf>
    <xf numFmtId="0" fontId="16" fillId="7" borderId="40" xfId="0" applyFont="1" applyFill="1" applyBorder="1"/>
    <xf numFmtId="164" fontId="16" fillId="7" borderId="40" xfId="1" applyFont="1" applyFill="1" applyBorder="1" applyAlignment="1">
      <alignment horizontal="right"/>
    </xf>
    <xf numFmtId="4" fontId="3" fillId="0" borderId="41" xfId="0" applyNumberFormat="1" applyFont="1" applyBorder="1"/>
    <xf numFmtId="4" fontId="9" fillId="0" borderId="6" xfId="0" applyNumberFormat="1" applyFont="1" applyBorder="1"/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3" fillId="0" borderId="34" xfId="0" applyFont="1" applyBorder="1"/>
    <xf numFmtId="0" fontId="11" fillId="0" borderId="8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2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27" xfId="0" applyFont="1" applyBorder="1" applyAlignment="1" applyProtection="1">
      <alignment horizontal="center"/>
      <protection locked="0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832247</xdr:colOff>
      <xdr:row>7</xdr:row>
      <xdr:rowOff>66674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8172" cy="134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9"/>
  <sheetViews>
    <sheetView workbookViewId="0">
      <selection activeCell="B21" sqref="B21"/>
    </sheetView>
  </sheetViews>
  <sheetFormatPr baseColWidth="10" defaultRowHeight="15" x14ac:dyDescent="0.25"/>
  <cols>
    <col min="2" max="2" width="73.42578125" bestFit="1" customWidth="1"/>
    <col min="3" max="3" width="17.42578125" bestFit="1" customWidth="1"/>
    <col min="4" max="4" width="13" bestFit="1" customWidth="1"/>
    <col min="5" max="5" width="13.42578125" style="3" bestFit="1" customWidth="1"/>
    <col min="6" max="6" width="14.28515625" bestFit="1" customWidth="1"/>
  </cols>
  <sheetData>
    <row r="1" spans="1:9" ht="17.45" x14ac:dyDescent="0.3">
      <c r="A1" s="100" t="s">
        <v>396</v>
      </c>
      <c r="B1" s="101"/>
      <c r="C1" s="101"/>
      <c r="D1" s="101"/>
      <c r="E1" s="101"/>
      <c r="F1" s="102"/>
    </row>
    <row r="2" spans="1:9" ht="15.6" x14ac:dyDescent="0.3">
      <c r="A2" s="103" t="s">
        <v>397</v>
      </c>
      <c r="B2" s="104"/>
      <c r="C2" s="104"/>
      <c r="D2" s="104"/>
      <c r="E2" s="104"/>
      <c r="F2" s="105"/>
    </row>
    <row r="3" spans="1:9" ht="15.6" x14ac:dyDescent="0.3">
      <c r="A3" s="103" t="s">
        <v>398</v>
      </c>
      <c r="B3" s="104"/>
      <c r="C3" s="104"/>
      <c r="D3" s="104"/>
      <c r="E3" s="104"/>
      <c r="F3" s="105"/>
    </row>
    <row r="4" spans="1:9" ht="15.6" x14ac:dyDescent="0.3">
      <c r="A4" s="103" t="s">
        <v>399</v>
      </c>
      <c r="B4" s="104"/>
      <c r="C4" s="104"/>
      <c r="D4" s="104"/>
      <c r="E4" s="104"/>
      <c r="F4" s="105"/>
    </row>
    <row r="5" spans="1:9" ht="15.6" x14ac:dyDescent="0.3">
      <c r="A5" s="103" t="s">
        <v>400</v>
      </c>
      <c r="B5" s="104"/>
      <c r="C5" s="104"/>
      <c r="D5" s="104"/>
      <c r="E5" s="104"/>
      <c r="F5" s="105"/>
    </row>
    <row r="6" spans="1:9" thickBot="1" x14ac:dyDescent="0.35">
      <c r="A6" s="106"/>
      <c r="B6" s="107"/>
      <c r="C6" s="107"/>
      <c r="D6" s="107"/>
      <c r="E6" s="107"/>
      <c r="F6" s="108"/>
    </row>
    <row r="7" spans="1:9" ht="16.5" thickTop="1" thickBot="1" x14ac:dyDescent="0.3">
      <c r="A7" s="96" t="s">
        <v>401</v>
      </c>
      <c r="B7" s="98" t="s">
        <v>402</v>
      </c>
      <c r="C7" s="57" t="s">
        <v>401</v>
      </c>
      <c r="D7" s="58"/>
      <c r="E7" s="58"/>
      <c r="F7" s="59"/>
    </row>
    <row r="8" spans="1:9" ht="26.25" thickBot="1" x14ac:dyDescent="0.3">
      <c r="A8" s="97"/>
      <c r="B8" s="99"/>
      <c r="C8" s="60" t="s">
        <v>403</v>
      </c>
      <c r="D8" s="60" t="s">
        <v>404</v>
      </c>
      <c r="E8" s="60" t="s">
        <v>405</v>
      </c>
      <c r="F8" s="60" t="s">
        <v>406</v>
      </c>
    </row>
    <row r="9" spans="1:9" thickBot="1" x14ac:dyDescent="0.35">
      <c r="A9" s="61">
        <v>21</v>
      </c>
      <c r="B9" s="62" t="s">
        <v>407</v>
      </c>
      <c r="C9" s="62"/>
      <c r="D9" s="62"/>
      <c r="E9" s="63">
        <f>+E10+E14+E19+E22+E26++E33+E37</f>
        <v>6623087.4900000002</v>
      </c>
      <c r="F9" s="63">
        <f>+F10+F14+F19+F22+F26++F33+F37</f>
        <v>6623087.4900000002</v>
      </c>
    </row>
    <row r="10" spans="1:9" ht="14.45" x14ac:dyDescent="0.3">
      <c r="A10" s="64" t="s">
        <v>408</v>
      </c>
      <c r="B10" s="65" t="s">
        <v>409</v>
      </c>
      <c r="C10" s="65"/>
      <c r="D10" s="65"/>
      <c r="E10" s="66">
        <f>E11+E12</f>
        <v>3503167.5</v>
      </c>
      <c r="F10" s="66">
        <f>F11+F12</f>
        <v>3503167.5</v>
      </c>
    </row>
    <row r="11" spans="1:9" ht="14.45" x14ac:dyDescent="0.3">
      <c r="A11" s="67" t="s">
        <v>410</v>
      </c>
      <c r="B11" s="68" t="s">
        <v>411</v>
      </c>
      <c r="C11" s="68"/>
      <c r="D11" s="68"/>
      <c r="E11" s="69">
        <v>3503167.5</v>
      </c>
      <c r="F11" s="69">
        <v>3503167.5</v>
      </c>
    </row>
    <row r="12" spans="1:9" ht="14.45" x14ac:dyDescent="0.3">
      <c r="A12" s="67" t="s">
        <v>412</v>
      </c>
      <c r="B12" s="70" t="s">
        <v>413</v>
      </c>
      <c r="C12" s="70"/>
      <c r="D12" s="70"/>
      <c r="E12" s="71"/>
      <c r="F12" s="71"/>
    </row>
    <row r="13" spans="1:9" ht="14.45" x14ac:dyDescent="0.3">
      <c r="A13" s="67"/>
      <c r="B13" s="70"/>
      <c r="C13" s="70"/>
      <c r="D13" s="70"/>
      <c r="E13" s="71"/>
      <c r="F13" s="71"/>
    </row>
    <row r="14" spans="1:9" ht="14.45" x14ac:dyDescent="0.3">
      <c r="A14" s="72" t="s">
        <v>414</v>
      </c>
      <c r="B14" s="73" t="s">
        <v>415</v>
      </c>
      <c r="C14" s="73"/>
      <c r="D14" s="73"/>
      <c r="E14" s="74">
        <f>SUM(E15:E17)</f>
        <v>2197833.42</v>
      </c>
      <c r="F14" s="74">
        <f>SUM(F15:F17)</f>
        <v>2197833.42</v>
      </c>
    </row>
    <row r="15" spans="1:9" ht="14.45" x14ac:dyDescent="0.3">
      <c r="A15" s="67" t="s">
        <v>416</v>
      </c>
      <c r="B15" s="68" t="s">
        <v>417</v>
      </c>
      <c r="C15" s="68"/>
      <c r="D15" s="68"/>
      <c r="E15" s="69">
        <v>2197833.42</v>
      </c>
      <c r="F15" s="69">
        <v>2197833.42</v>
      </c>
      <c r="I15" t="s">
        <v>418</v>
      </c>
    </row>
    <row r="16" spans="1:9" ht="14.45" x14ac:dyDescent="0.3">
      <c r="A16" s="67" t="s">
        <v>419</v>
      </c>
      <c r="B16" s="68" t="s">
        <v>420</v>
      </c>
      <c r="C16" s="68"/>
      <c r="D16" s="68"/>
      <c r="E16" s="69"/>
      <c r="F16" s="69"/>
    </row>
    <row r="17" spans="1:6" ht="14.45" x14ac:dyDescent="0.3">
      <c r="A17" s="67" t="s">
        <v>421</v>
      </c>
      <c r="B17" s="68" t="s">
        <v>422</v>
      </c>
      <c r="C17" s="68"/>
      <c r="D17" s="68"/>
      <c r="E17" s="69"/>
      <c r="F17" s="69"/>
    </row>
    <row r="18" spans="1:6" ht="14.45" x14ac:dyDescent="0.3">
      <c r="A18" s="67"/>
      <c r="B18" s="68"/>
      <c r="C18" s="68"/>
      <c r="D18" s="68"/>
      <c r="E18" s="69"/>
      <c r="F18" s="69"/>
    </row>
    <row r="19" spans="1:6" x14ac:dyDescent="0.25">
      <c r="A19" s="72" t="s">
        <v>423</v>
      </c>
      <c r="B19" s="73" t="s">
        <v>424</v>
      </c>
      <c r="C19" s="73"/>
      <c r="D19" s="73"/>
      <c r="E19" s="74">
        <f>SUM(E20:E21)</f>
        <v>0</v>
      </c>
      <c r="F19" s="74">
        <f>SUM(F20:F21)</f>
        <v>0</v>
      </c>
    </row>
    <row r="20" spans="1:6" x14ac:dyDescent="0.25">
      <c r="A20" s="67" t="s">
        <v>425</v>
      </c>
      <c r="B20" s="68" t="s">
        <v>426</v>
      </c>
      <c r="C20" s="68"/>
      <c r="D20" s="68"/>
      <c r="E20" s="69">
        <v>0</v>
      </c>
      <c r="F20" s="69">
        <v>0</v>
      </c>
    </row>
    <row r="21" spans="1:6" ht="14.45" x14ac:dyDescent="0.3">
      <c r="A21" s="67"/>
      <c r="B21" s="68"/>
      <c r="C21" s="68"/>
      <c r="D21" s="68"/>
      <c r="E21" s="69"/>
      <c r="F21" s="69"/>
    </row>
    <row r="22" spans="1:6" ht="14.45" x14ac:dyDescent="0.3">
      <c r="A22" s="72" t="s">
        <v>427</v>
      </c>
      <c r="B22" s="73" t="s">
        <v>428</v>
      </c>
      <c r="C22" s="73"/>
      <c r="D22" s="73"/>
      <c r="E22" s="74">
        <f>SUM(E23:E24)</f>
        <v>23073.37</v>
      </c>
      <c r="F22" s="74">
        <f>SUM(F23:F24)</f>
        <v>23073.37</v>
      </c>
    </row>
    <row r="23" spans="1:6" x14ac:dyDescent="0.25">
      <c r="A23" s="67" t="s">
        <v>429</v>
      </c>
      <c r="B23" s="68" t="s">
        <v>430</v>
      </c>
      <c r="C23" s="68"/>
      <c r="D23" s="68"/>
      <c r="E23" s="69"/>
      <c r="F23" s="69"/>
    </row>
    <row r="24" spans="1:6" x14ac:dyDescent="0.25">
      <c r="A24" s="67" t="s">
        <v>431</v>
      </c>
      <c r="B24" s="68" t="s">
        <v>432</v>
      </c>
      <c r="C24" s="68"/>
      <c r="D24" s="68"/>
      <c r="E24" s="69">
        <v>23073.37</v>
      </c>
      <c r="F24" s="69">
        <v>23073.37</v>
      </c>
    </row>
    <row r="25" spans="1:6" ht="14.45" x14ac:dyDescent="0.3">
      <c r="A25" s="67"/>
      <c r="B25" s="68"/>
      <c r="C25" s="68"/>
      <c r="D25" s="68"/>
      <c r="E25" s="69"/>
      <c r="F25" s="69"/>
    </row>
    <row r="26" spans="1:6" x14ac:dyDescent="0.25">
      <c r="A26" s="72" t="s">
        <v>433</v>
      </c>
      <c r="B26" s="73" t="s">
        <v>434</v>
      </c>
      <c r="C26" s="73"/>
      <c r="D26" s="73"/>
      <c r="E26" s="74">
        <f>SUM(E27:E31)</f>
        <v>2768.8</v>
      </c>
      <c r="F26" s="74">
        <f>SUM(F27:F31)</f>
        <v>2768.8</v>
      </c>
    </row>
    <row r="27" spans="1:6" x14ac:dyDescent="0.25">
      <c r="A27" s="67" t="s">
        <v>435</v>
      </c>
      <c r="B27" s="68" t="s">
        <v>436</v>
      </c>
      <c r="C27" s="68"/>
      <c r="D27" s="68"/>
      <c r="E27" s="69">
        <v>0</v>
      </c>
      <c r="F27" s="69">
        <v>0</v>
      </c>
    </row>
    <row r="28" spans="1:6" x14ac:dyDescent="0.25">
      <c r="A28" s="67" t="s">
        <v>437</v>
      </c>
      <c r="B28" s="68" t="s">
        <v>438</v>
      </c>
      <c r="C28" s="68"/>
      <c r="D28" s="68"/>
      <c r="E28" s="69">
        <v>2768.8</v>
      </c>
      <c r="F28" s="69">
        <v>2768.8</v>
      </c>
    </row>
    <row r="29" spans="1:6" x14ac:dyDescent="0.25">
      <c r="A29" s="67" t="s">
        <v>439</v>
      </c>
      <c r="B29" s="68" t="s">
        <v>440</v>
      </c>
      <c r="C29" s="68"/>
      <c r="D29" s="68"/>
      <c r="E29" s="69"/>
      <c r="F29" s="69"/>
    </row>
    <row r="30" spans="1:6" x14ac:dyDescent="0.25">
      <c r="A30" s="67" t="s">
        <v>441</v>
      </c>
      <c r="B30" s="68" t="s">
        <v>442</v>
      </c>
      <c r="C30" s="68"/>
      <c r="D30" s="68"/>
      <c r="E30" s="69">
        <v>0</v>
      </c>
      <c r="F30" s="69">
        <v>0</v>
      </c>
    </row>
    <row r="31" spans="1:6" x14ac:dyDescent="0.25">
      <c r="A31" s="67" t="s">
        <v>443</v>
      </c>
      <c r="B31" s="68" t="s">
        <v>444</v>
      </c>
      <c r="C31" s="68"/>
      <c r="D31" s="68"/>
      <c r="E31" s="69"/>
      <c r="F31" s="69"/>
    </row>
    <row r="32" spans="1:6" x14ac:dyDescent="0.25">
      <c r="A32" s="67"/>
      <c r="B32" s="68"/>
      <c r="C32" s="68"/>
      <c r="D32" s="68"/>
      <c r="E32" s="69"/>
      <c r="F32" s="69"/>
    </row>
    <row r="33" spans="1:6" x14ac:dyDescent="0.25">
      <c r="A33" s="72" t="s">
        <v>445</v>
      </c>
      <c r="B33" s="73" t="s">
        <v>446</v>
      </c>
      <c r="C33" s="73"/>
      <c r="D33" s="73"/>
      <c r="E33" s="74">
        <f>SUM(E34:E35)</f>
        <v>47930.400000000001</v>
      </c>
      <c r="F33" s="74">
        <f>SUM(F34:F35)</f>
        <v>47930.400000000001</v>
      </c>
    </row>
    <row r="34" spans="1:6" x14ac:dyDescent="0.25">
      <c r="A34" s="67" t="s">
        <v>447</v>
      </c>
      <c r="B34" s="68" t="s">
        <v>448</v>
      </c>
      <c r="C34" s="68"/>
      <c r="D34" s="68"/>
      <c r="E34" s="69">
        <v>0</v>
      </c>
      <c r="F34" s="69">
        <v>0</v>
      </c>
    </row>
    <row r="35" spans="1:6" x14ac:dyDescent="0.25">
      <c r="A35" s="67" t="s">
        <v>449</v>
      </c>
      <c r="B35" s="68" t="s">
        <v>450</v>
      </c>
      <c r="C35" s="68"/>
      <c r="D35" s="68"/>
      <c r="E35" s="69">
        <v>47930.400000000001</v>
      </c>
      <c r="F35" s="69">
        <v>47930.400000000001</v>
      </c>
    </row>
    <row r="36" spans="1:6" x14ac:dyDescent="0.25">
      <c r="A36" s="67"/>
      <c r="B36" s="68"/>
      <c r="C36" s="68"/>
      <c r="D36" s="68"/>
      <c r="E36" s="69"/>
      <c r="F36" s="69"/>
    </row>
    <row r="37" spans="1:6" x14ac:dyDescent="0.25">
      <c r="A37" s="72" t="s">
        <v>451</v>
      </c>
      <c r="B37" s="73" t="s">
        <v>452</v>
      </c>
      <c r="C37" s="73"/>
      <c r="D37" s="73"/>
      <c r="E37" s="74">
        <f>SUM(E38:E40)</f>
        <v>848314</v>
      </c>
      <c r="F37" s="74">
        <f>SUM(F38:F40)</f>
        <v>848314</v>
      </c>
    </row>
    <row r="38" spans="1:6" x14ac:dyDescent="0.25">
      <c r="A38" s="67" t="s">
        <v>453</v>
      </c>
      <c r="B38" s="68" t="s">
        <v>454</v>
      </c>
      <c r="C38" s="68"/>
      <c r="D38" s="68"/>
      <c r="E38" s="69">
        <v>395692.97</v>
      </c>
      <c r="F38" s="69">
        <v>395692.97</v>
      </c>
    </row>
    <row r="39" spans="1:6" x14ac:dyDescent="0.25">
      <c r="A39" s="67" t="s">
        <v>455</v>
      </c>
      <c r="B39" s="75" t="s">
        <v>456</v>
      </c>
      <c r="C39" s="75"/>
      <c r="D39" s="75"/>
      <c r="E39" s="69">
        <v>396251.06</v>
      </c>
      <c r="F39" s="69">
        <v>396251.06</v>
      </c>
    </row>
    <row r="40" spans="1:6" x14ac:dyDescent="0.25">
      <c r="A40" s="67" t="s">
        <v>457</v>
      </c>
      <c r="B40" s="75" t="s">
        <v>458</v>
      </c>
      <c r="C40" s="75"/>
      <c r="D40" s="75"/>
      <c r="E40" s="69">
        <v>56369.97</v>
      </c>
      <c r="F40" s="69">
        <v>56369.97</v>
      </c>
    </row>
    <row r="41" spans="1:6" ht="15.75" thickBot="1" x14ac:dyDescent="0.3">
      <c r="A41" s="76"/>
      <c r="B41" s="77"/>
      <c r="C41" s="77"/>
      <c r="D41" s="77"/>
      <c r="E41" s="78"/>
      <c r="F41" s="78"/>
    </row>
    <row r="42" spans="1:6" ht="15.75" thickBot="1" x14ac:dyDescent="0.3">
      <c r="A42" s="61">
        <v>2.2000000000000002</v>
      </c>
      <c r="B42" s="62" t="s">
        <v>459</v>
      </c>
      <c r="C42" s="62"/>
      <c r="D42" s="62"/>
      <c r="E42" s="63">
        <f>+E43+E51+E55+E59+E64+E71+E76+E88+E104</f>
        <v>4996996.8800000008</v>
      </c>
      <c r="F42" s="63">
        <f>+F43+F51+F55+F59+F64+F71+F76+F88+F104</f>
        <v>4996996.8800000008</v>
      </c>
    </row>
    <row r="43" spans="1:6" x14ac:dyDescent="0.25">
      <c r="A43" s="64" t="s">
        <v>460</v>
      </c>
      <c r="B43" s="65" t="s">
        <v>461</v>
      </c>
      <c r="C43" s="65"/>
      <c r="D43" s="65"/>
      <c r="E43" s="66">
        <f>SUM(E44:E49)</f>
        <v>1540849.9300000002</v>
      </c>
      <c r="F43" s="66">
        <f>SUM(F44:F49)</f>
        <v>1540849.9300000002</v>
      </c>
    </row>
    <row r="44" spans="1:6" x14ac:dyDescent="0.25">
      <c r="A44" s="67" t="s">
        <v>462</v>
      </c>
      <c r="B44" s="68" t="s">
        <v>463</v>
      </c>
      <c r="C44" s="68"/>
      <c r="D44" s="68"/>
      <c r="E44" s="69">
        <v>0</v>
      </c>
      <c r="F44" s="69">
        <v>0</v>
      </c>
    </row>
    <row r="45" spans="1:6" x14ac:dyDescent="0.25">
      <c r="A45" s="67" t="s">
        <v>464</v>
      </c>
      <c r="B45" s="68" t="s">
        <v>465</v>
      </c>
      <c r="C45" s="68"/>
      <c r="D45" s="68"/>
      <c r="E45" s="69">
        <v>0</v>
      </c>
      <c r="F45" s="69">
        <v>0</v>
      </c>
    </row>
    <row r="46" spans="1:6" x14ac:dyDescent="0.25">
      <c r="A46" s="67" t="s">
        <v>466</v>
      </c>
      <c r="B46" s="68" t="s">
        <v>467</v>
      </c>
      <c r="C46" s="68"/>
      <c r="D46" s="68"/>
      <c r="E46" s="69">
        <v>610642.81000000006</v>
      </c>
      <c r="F46" s="69">
        <v>610642.81000000006</v>
      </c>
    </row>
    <row r="47" spans="1:6" x14ac:dyDescent="0.25">
      <c r="A47" s="67" t="s">
        <v>468</v>
      </c>
      <c r="B47" s="68" t="s">
        <v>469</v>
      </c>
      <c r="C47" s="68"/>
      <c r="D47" s="68"/>
      <c r="E47" s="69">
        <v>928301.12</v>
      </c>
      <c r="F47" s="69">
        <v>928301.12</v>
      </c>
    </row>
    <row r="48" spans="1:6" x14ac:dyDescent="0.25">
      <c r="A48" s="67" t="s">
        <v>470</v>
      </c>
      <c r="B48" s="68" t="s">
        <v>471</v>
      </c>
      <c r="C48" s="68"/>
      <c r="D48" s="68"/>
      <c r="E48" s="69"/>
      <c r="F48" s="69"/>
    </row>
    <row r="49" spans="1:6" x14ac:dyDescent="0.25">
      <c r="A49" s="67" t="s">
        <v>472</v>
      </c>
      <c r="B49" s="68" t="s">
        <v>473</v>
      </c>
      <c r="C49" s="68"/>
      <c r="D49" s="68"/>
      <c r="E49" s="69">
        <v>1906</v>
      </c>
      <c r="F49" s="69">
        <v>1906</v>
      </c>
    </row>
    <row r="50" spans="1:6" x14ac:dyDescent="0.25">
      <c r="A50" s="67"/>
      <c r="B50" s="68"/>
      <c r="C50" s="68"/>
      <c r="D50" s="68"/>
      <c r="E50" s="69"/>
      <c r="F50" s="69"/>
    </row>
    <row r="51" spans="1:6" x14ac:dyDescent="0.25">
      <c r="A51" s="72" t="s">
        <v>474</v>
      </c>
      <c r="B51" s="73" t="s">
        <v>475</v>
      </c>
      <c r="C51" s="73"/>
      <c r="D51" s="73"/>
      <c r="E51" s="74">
        <f>SUM(E52:E53)</f>
        <v>105062.51</v>
      </c>
      <c r="F51" s="74">
        <f>SUM(F52:F53)</f>
        <v>105062.51</v>
      </c>
    </row>
    <row r="52" spans="1:6" x14ac:dyDescent="0.25">
      <c r="A52" s="79" t="s">
        <v>476</v>
      </c>
      <c r="B52" s="68" t="s">
        <v>477</v>
      </c>
      <c r="C52" s="68"/>
      <c r="D52" s="68"/>
      <c r="E52" s="69">
        <v>0</v>
      </c>
      <c r="F52" s="69">
        <v>0</v>
      </c>
    </row>
    <row r="53" spans="1:6" x14ac:dyDescent="0.25">
      <c r="A53" s="79" t="s">
        <v>478</v>
      </c>
      <c r="B53" s="68" t="s">
        <v>479</v>
      </c>
      <c r="C53" s="68"/>
      <c r="D53" s="68"/>
      <c r="E53" s="69">
        <v>105062.51</v>
      </c>
      <c r="F53" s="69">
        <v>105062.51</v>
      </c>
    </row>
    <row r="54" spans="1:6" x14ac:dyDescent="0.25">
      <c r="A54" s="67"/>
      <c r="B54" s="68"/>
      <c r="C54" s="68"/>
      <c r="D54" s="68"/>
      <c r="E54" s="69"/>
      <c r="F54" s="69"/>
    </row>
    <row r="55" spans="1:6" x14ac:dyDescent="0.25">
      <c r="A55" s="72" t="s">
        <v>480</v>
      </c>
      <c r="B55" s="73" t="s">
        <v>481</v>
      </c>
      <c r="C55" s="73"/>
      <c r="D55" s="73"/>
      <c r="E55" s="74">
        <f>SUM(E56:E57)</f>
        <v>619200</v>
      </c>
      <c r="F55" s="74">
        <f>SUM(F56:F57)</f>
        <v>619200</v>
      </c>
    </row>
    <row r="56" spans="1:6" x14ac:dyDescent="0.25">
      <c r="A56" s="67" t="s">
        <v>482</v>
      </c>
      <c r="B56" s="68" t="s">
        <v>483</v>
      </c>
      <c r="C56" s="68"/>
      <c r="D56" s="68"/>
      <c r="E56" s="69">
        <v>619200</v>
      </c>
      <c r="F56" s="69">
        <v>619200</v>
      </c>
    </row>
    <row r="57" spans="1:6" x14ac:dyDescent="0.25">
      <c r="A57" s="67" t="s">
        <v>484</v>
      </c>
      <c r="B57" s="68" t="s">
        <v>485</v>
      </c>
      <c r="C57" s="68"/>
      <c r="D57" s="68"/>
      <c r="E57" s="69">
        <v>0</v>
      </c>
      <c r="F57" s="69">
        <v>0</v>
      </c>
    </row>
    <row r="58" spans="1:6" x14ac:dyDescent="0.25">
      <c r="A58" s="67"/>
      <c r="B58" s="68"/>
      <c r="C58" s="68"/>
      <c r="D58" s="68"/>
      <c r="E58" s="69"/>
      <c r="F58" s="69"/>
    </row>
    <row r="59" spans="1:6" x14ac:dyDescent="0.25">
      <c r="A59" s="72" t="s">
        <v>486</v>
      </c>
      <c r="B59" s="73" t="s">
        <v>487</v>
      </c>
      <c r="C59" s="73"/>
      <c r="D59" s="73"/>
      <c r="E59" s="74">
        <f>SUM(E60:E62)</f>
        <v>607176.6</v>
      </c>
      <c r="F59" s="74">
        <f>SUM(F60:F62)</f>
        <v>607176.6</v>
      </c>
    </row>
    <row r="60" spans="1:6" x14ac:dyDescent="0.25">
      <c r="A60" s="79" t="s">
        <v>488</v>
      </c>
      <c r="B60" s="68" t="s">
        <v>489</v>
      </c>
      <c r="C60" s="68"/>
      <c r="D60" s="68"/>
      <c r="E60" s="69">
        <v>597516.6</v>
      </c>
      <c r="F60" s="69">
        <v>597516.6</v>
      </c>
    </row>
    <row r="61" spans="1:6" x14ac:dyDescent="0.25">
      <c r="A61" s="79" t="s">
        <v>490</v>
      </c>
      <c r="B61" s="68" t="s">
        <v>491</v>
      </c>
      <c r="C61" s="68"/>
      <c r="D61" s="68"/>
      <c r="E61" s="69"/>
      <c r="F61" s="69"/>
    </row>
    <row r="62" spans="1:6" x14ac:dyDescent="0.25">
      <c r="A62" s="79" t="s">
        <v>492</v>
      </c>
      <c r="B62" s="68" t="s">
        <v>493</v>
      </c>
      <c r="C62" s="68"/>
      <c r="D62" s="68"/>
      <c r="E62" s="69">
        <v>9660</v>
      </c>
      <c r="F62" s="69">
        <v>9660</v>
      </c>
    </row>
    <row r="63" spans="1:6" x14ac:dyDescent="0.25">
      <c r="A63" s="67"/>
      <c r="B63" s="68"/>
      <c r="C63" s="68"/>
      <c r="D63" s="68"/>
      <c r="E63" s="69"/>
      <c r="F63" s="69"/>
    </row>
    <row r="64" spans="1:6" x14ac:dyDescent="0.25">
      <c r="A64" s="72" t="s">
        <v>494</v>
      </c>
      <c r="B64" s="73" t="s">
        <v>495</v>
      </c>
      <c r="C64" s="73"/>
      <c r="D64" s="73"/>
      <c r="E64" s="74">
        <f>SUM(E65:E69)</f>
        <v>1112645.5</v>
      </c>
      <c r="F64" s="74">
        <f>SUM(F65:F69)</f>
        <v>1112645.5</v>
      </c>
    </row>
    <row r="65" spans="1:6" x14ac:dyDescent="0.25">
      <c r="A65" s="79" t="s">
        <v>496</v>
      </c>
      <c r="B65" s="68" t="s">
        <v>497</v>
      </c>
      <c r="C65" s="68"/>
      <c r="D65" s="68"/>
      <c r="E65" s="69">
        <v>0</v>
      </c>
      <c r="F65" s="69">
        <v>0</v>
      </c>
    </row>
    <row r="66" spans="1:6" x14ac:dyDescent="0.25">
      <c r="A66" s="79" t="s">
        <v>498</v>
      </c>
      <c r="B66" s="68" t="s">
        <v>499</v>
      </c>
      <c r="C66" s="68"/>
      <c r="D66" s="68"/>
      <c r="E66" s="69">
        <v>0</v>
      </c>
      <c r="F66" s="69">
        <v>0</v>
      </c>
    </row>
    <row r="67" spans="1:6" x14ac:dyDescent="0.25">
      <c r="A67" s="79" t="s">
        <v>500</v>
      </c>
      <c r="B67" s="68" t="s">
        <v>501</v>
      </c>
      <c r="C67" s="68"/>
      <c r="D67" s="68"/>
      <c r="E67" s="69"/>
      <c r="F67" s="69"/>
    </row>
    <row r="68" spans="1:6" x14ac:dyDescent="0.25">
      <c r="A68" s="79" t="s">
        <v>502</v>
      </c>
      <c r="B68" s="68" t="s">
        <v>503</v>
      </c>
      <c r="C68" s="68"/>
      <c r="D68" s="68"/>
      <c r="E68" s="69">
        <v>356275.61</v>
      </c>
      <c r="F68" s="69">
        <v>356275.61</v>
      </c>
    </row>
    <row r="69" spans="1:6" x14ac:dyDescent="0.25">
      <c r="A69" s="79" t="s">
        <v>504</v>
      </c>
      <c r="B69" s="68" t="s">
        <v>505</v>
      </c>
      <c r="C69" s="68"/>
      <c r="D69" s="68"/>
      <c r="E69" s="69">
        <v>756369.89</v>
      </c>
      <c r="F69" s="69">
        <v>756369.89</v>
      </c>
    </row>
    <row r="70" spans="1:6" x14ac:dyDescent="0.25">
      <c r="A70" s="67"/>
      <c r="B70" s="68"/>
      <c r="C70" s="68"/>
      <c r="D70" s="68"/>
      <c r="E70" s="69"/>
      <c r="F70" s="69"/>
    </row>
    <row r="71" spans="1:6" x14ac:dyDescent="0.25">
      <c r="A71" s="72" t="s">
        <v>506</v>
      </c>
      <c r="B71" s="73" t="s">
        <v>507</v>
      </c>
      <c r="C71" s="73"/>
      <c r="D71" s="73"/>
      <c r="E71" s="74">
        <f>SUM(E72:E74)</f>
        <v>0</v>
      </c>
      <c r="F71" s="74">
        <f>SUM(F72:F74)</f>
        <v>0</v>
      </c>
    </row>
    <row r="72" spans="1:6" x14ac:dyDescent="0.25">
      <c r="A72" s="79" t="s">
        <v>508</v>
      </c>
      <c r="B72" s="68" t="s">
        <v>509</v>
      </c>
      <c r="C72" s="68"/>
      <c r="D72" s="68"/>
      <c r="E72" s="69"/>
      <c r="F72" s="69"/>
    </row>
    <row r="73" spans="1:6" x14ac:dyDescent="0.25">
      <c r="A73" s="79" t="s">
        <v>510</v>
      </c>
      <c r="B73" s="68" t="s">
        <v>511</v>
      </c>
      <c r="C73" s="68"/>
      <c r="D73" s="68"/>
      <c r="E73" s="69">
        <v>0</v>
      </c>
      <c r="F73" s="69">
        <v>0</v>
      </c>
    </row>
    <row r="74" spans="1:6" x14ac:dyDescent="0.25">
      <c r="A74" s="79" t="s">
        <v>512</v>
      </c>
      <c r="B74" s="68" t="s">
        <v>513</v>
      </c>
      <c r="C74" s="68"/>
      <c r="D74" s="68"/>
      <c r="E74" s="69">
        <v>0</v>
      </c>
      <c r="F74" s="69">
        <v>0</v>
      </c>
    </row>
    <row r="75" spans="1:6" x14ac:dyDescent="0.25">
      <c r="A75" s="67"/>
      <c r="B75" s="68"/>
      <c r="C75" s="68"/>
      <c r="D75" s="68"/>
      <c r="E75" s="69"/>
      <c r="F75" s="69"/>
    </row>
    <row r="76" spans="1:6" x14ac:dyDescent="0.25">
      <c r="A76" s="72" t="s">
        <v>514</v>
      </c>
      <c r="B76" s="73" t="s">
        <v>515</v>
      </c>
      <c r="C76" s="73"/>
      <c r="D76" s="73"/>
      <c r="E76" s="74">
        <f>SUM(E77:E86)</f>
        <v>850140.65999999992</v>
      </c>
      <c r="F76" s="74">
        <f>SUM(F77:F86)</f>
        <v>850140.65999999992</v>
      </c>
    </row>
    <row r="77" spans="1:6" x14ac:dyDescent="0.25">
      <c r="A77" s="79" t="s">
        <v>516</v>
      </c>
      <c r="B77" s="68" t="s">
        <v>517</v>
      </c>
      <c r="C77" s="68"/>
      <c r="D77" s="68"/>
      <c r="E77" s="69"/>
      <c r="F77" s="69"/>
    </row>
    <row r="78" spans="1:6" x14ac:dyDescent="0.25">
      <c r="A78" s="79" t="s">
        <v>518</v>
      </c>
      <c r="B78" s="68" t="s">
        <v>519</v>
      </c>
      <c r="C78" s="68"/>
      <c r="D78" s="68"/>
      <c r="E78" s="69">
        <v>433272.4</v>
      </c>
      <c r="F78" s="69">
        <v>433272.4</v>
      </c>
    </row>
    <row r="79" spans="1:6" x14ac:dyDescent="0.25">
      <c r="A79" s="79" t="s">
        <v>520</v>
      </c>
      <c r="B79" s="68" t="s">
        <v>521</v>
      </c>
      <c r="C79" s="68"/>
      <c r="D79" s="68"/>
      <c r="E79" s="69">
        <v>33040</v>
      </c>
      <c r="F79" s="69">
        <v>33040</v>
      </c>
    </row>
    <row r="80" spans="1:6" x14ac:dyDescent="0.25">
      <c r="A80" s="79" t="s">
        <v>522</v>
      </c>
      <c r="B80" s="68" t="s">
        <v>523</v>
      </c>
      <c r="C80" s="68"/>
      <c r="D80" s="68"/>
      <c r="E80" s="69"/>
      <c r="F80" s="69"/>
    </row>
    <row r="81" spans="1:8" x14ac:dyDescent="0.25">
      <c r="A81" s="79" t="s">
        <v>524</v>
      </c>
      <c r="B81" s="68" t="s">
        <v>525</v>
      </c>
      <c r="C81" s="68"/>
      <c r="D81" s="68"/>
      <c r="E81" s="69"/>
      <c r="F81" s="69"/>
    </row>
    <row r="82" spans="1:8" x14ac:dyDescent="0.25">
      <c r="A82" s="79" t="s">
        <v>526</v>
      </c>
      <c r="B82" s="68" t="s">
        <v>527</v>
      </c>
      <c r="C82" s="68"/>
      <c r="D82" s="68"/>
      <c r="E82" s="69">
        <v>32273</v>
      </c>
      <c r="F82" s="69">
        <v>32273</v>
      </c>
    </row>
    <row r="83" spans="1:8" x14ac:dyDescent="0.25">
      <c r="A83" s="79" t="s">
        <v>528</v>
      </c>
      <c r="B83" s="68" t="s">
        <v>529</v>
      </c>
      <c r="C83" s="68"/>
      <c r="D83" s="68"/>
      <c r="E83" s="69"/>
      <c r="F83" s="69"/>
    </row>
    <row r="84" spans="1:8" x14ac:dyDescent="0.25">
      <c r="A84" s="79" t="s">
        <v>530</v>
      </c>
      <c r="B84" s="68" t="s">
        <v>531</v>
      </c>
      <c r="C84" s="68"/>
      <c r="D84" s="68"/>
      <c r="E84" s="69">
        <v>161469.06</v>
      </c>
      <c r="F84" s="69">
        <v>161469.06</v>
      </c>
    </row>
    <row r="85" spans="1:8" x14ac:dyDescent="0.25">
      <c r="A85" s="79" t="s">
        <v>532</v>
      </c>
      <c r="B85" s="68" t="s">
        <v>533</v>
      </c>
      <c r="C85" s="68"/>
      <c r="D85" s="68"/>
      <c r="E85" s="69">
        <v>190086.2</v>
      </c>
      <c r="F85" s="69">
        <v>190086.2</v>
      </c>
      <c r="H85" s="80"/>
    </row>
    <row r="86" spans="1:8" x14ac:dyDescent="0.25">
      <c r="A86" s="79" t="s">
        <v>534</v>
      </c>
      <c r="B86" s="68" t="s">
        <v>535</v>
      </c>
      <c r="C86" s="68"/>
      <c r="D86" s="68"/>
      <c r="E86" s="69"/>
      <c r="F86" s="69"/>
    </row>
    <row r="87" spans="1:8" x14ac:dyDescent="0.25">
      <c r="A87" s="79"/>
      <c r="B87" s="68"/>
      <c r="C87" s="68"/>
      <c r="D87" s="68"/>
      <c r="E87" s="69"/>
      <c r="F87" s="69"/>
    </row>
    <row r="88" spans="1:8" x14ac:dyDescent="0.25">
      <c r="A88" s="72" t="s">
        <v>536</v>
      </c>
      <c r="B88" s="73" t="s">
        <v>537</v>
      </c>
      <c r="C88" s="73"/>
      <c r="D88" s="73"/>
      <c r="E88" s="74">
        <f>SUM(E89:E102)</f>
        <v>129923.73999999999</v>
      </c>
      <c r="F88" s="74">
        <f>SUM(F89:F102)</f>
        <v>129923.73999999999</v>
      </c>
    </row>
    <row r="89" spans="1:8" x14ac:dyDescent="0.25">
      <c r="A89" s="79" t="s">
        <v>538</v>
      </c>
      <c r="B89" s="68" t="s">
        <v>539</v>
      </c>
      <c r="C89" s="68"/>
      <c r="D89" s="68"/>
      <c r="E89" s="69">
        <v>0</v>
      </c>
      <c r="F89" s="69">
        <v>0</v>
      </c>
    </row>
    <row r="90" spans="1:8" x14ac:dyDescent="0.25">
      <c r="A90" s="79" t="s">
        <v>540</v>
      </c>
      <c r="B90" s="68" t="s">
        <v>541</v>
      </c>
      <c r="C90" s="68"/>
      <c r="D90" s="68"/>
      <c r="E90" s="69">
        <v>31997.94</v>
      </c>
      <c r="F90" s="69">
        <v>31997.94</v>
      </c>
    </row>
    <row r="91" spans="1:8" x14ac:dyDescent="0.25">
      <c r="A91" s="79" t="s">
        <v>542</v>
      </c>
      <c r="B91" s="68" t="s">
        <v>543</v>
      </c>
      <c r="C91" s="68"/>
      <c r="D91" s="68"/>
      <c r="E91" s="69"/>
      <c r="F91" s="69"/>
    </row>
    <row r="92" spans="1:8" x14ac:dyDescent="0.25">
      <c r="A92" s="79" t="s">
        <v>544</v>
      </c>
      <c r="B92" s="68" t="s">
        <v>545</v>
      </c>
      <c r="C92" s="68"/>
      <c r="D92" s="68"/>
      <c r="E92" s="69"/>
      <c r="F92" s="69"/>
    </row>
    <row r="93" spans="1:8" x14ac:dyDescent="0.25">
      <c r="A93" s="79" t="s">
        <v>546</v>
      </c>
      <c r="B93" s="68" t="s">
        <v>547</v>
      </c>
      <c r="C93" s="68"/>
      <c r="D93" s="68"/>
      <c r="E93" s="69">
        <v>5675.8</v>
      </c>
      <c r="F93" s="69">
        <v>5675.8</v>
      </c>
    </row>
    <row r="94" spans="1:8" x14ac:dyDescent="0.25">
      <c r="A94" s="79" t="s">
        <v>548</v>
      </c>
      <c r="B94" s="68" t="s">
        <v>549</v>
      </c>
      <c r="C94" s="68"/>
      <c r="D94" s="68"/>
      <c r="E94" s="69"/>
      <c r="F94" s="69"/>
    </row>
    <row r="95" spans="1:8" x14ac:dyDescent="0.25">
      <c r="A95" s="79" t="s">
        <v>550</v>
      </c>
      <c r="B95" s="68" t="s">
        <v>551</v>
      </c>
      <c r="C95" s="68"/>
      <c r="D95" s="68"/>
      <c r="E95" s="81">
        <v>15000</v>
      </c>
      <c r="F95" s="81">
        <v>15000</v>
      </c>
    </row>
    <row r="96" spans="1:8" x14ac:dyDescent="0.25">
      <c r="A96" s="79" t="s">
        <v>552</v>
      </c>
      <c r="B96" s="68" t="s">
        <v>553</v>
      </c>
      <c r="C96" s="68"/>
      <c r="D96" s="68"/>
      <c r="E96" s="69"/>
      <c r="F96" s="69"/>
    </row>
    <row r="97" spans="1:6" x14ac:dyDescent="0.25">
      <c r="A97" s="79" t="s">
        <v>554</v>
      </c>
      <c r="B97" s="68" t="s">
        <v>555</v>
      </c>
      <c r="C97" s="68"/>
      <c r="D97" s="68"/>
      <c r="E97" s="69"/>
      <c r="F97" s="69"/>
    </row>
    <row r="98" spans="1:6" x14ac:dyDescent="0.25">
      <c r="A98" s="79" t="s">
        <v>556</v>
      </c>
      <c r="B98" s="68" t="s">
        <v>557</v>
      </c>
      <c r="C98" s="68"/>
      <c r="D98" s="68"/>
      <c r="E98" s="69"/>
      <c r="F98" s="69"/>
    </row>
    <row r="99" spans="1:6" x14ac:dyDescent="0.25">
      <c r="A99" s="79" t="s">
        <v>558</v>
      </c>
      <c r="B99" s="68" t="s">
        <v>559</v>
      </c>
      <c r="C99" s="68"/>
      <c r="D99" s="68"/>
      <c r="E99" s="69"/>
      <c r="F99" s="69"/>
    </row>
    <row r="100" spans="1:6" x14ac:dyDescent="0.25">
      <c r="A100" s="79" t="s">
        <v>560</v>
      </c>
      <c r="B100" s="68" t="s">
        <v>561</v>
      </c>
      <c r="C100" s="68"/>
      <c r="D100" s="68"/>
      <c r="E100" s="69"/>
      <c r="F100" s="69"/>
    </row>
    <row r="101" spans="1:6" x14ac:dyDescent="0.25">
      <c r="A101" s="79" t="s">
        <v>562</v>
      </c>
      <c r="B101" s="68" t="s">
        <v>563</v>
      </c>
      <c r="C101" s="68"/>
      <c r="D101" s="68"/>
      <c r="E101" s="69"/>
      <c r="F101" s="69"/>
    </row>
    <row r="102" spans="1:6" x14ac:dyDescent="0.25">
      <c r="A102" s="79" t="s">
        <v>564</v>
      </c>
      <c r="B102" s="68" t="s">
        <v>565</v>
      </c>
      <c r="C102" s="68"/>
      <c r="D102" s="68"/>
      <c r="E102" s="69">
        <v>77250</v>
      </c>
      <c r="F102" s="69">
        <v>77250</v>
      </c>
    </row>
    <row r="103" spans="1:6" x14ac:dyDescent="0.25">
      <c r="A103" s="79"/>
      <c r="B103" s="68"/>
      <c r="C103" s="68"/>
      <c r="D103" s="68"/>
      <c r="E103" s="69"/>
      <c r="F103" s="69"/>
    </row>
    <row r="104" spans="1:6" x14ac:dyDescent="0.25">
      <c r="A104" s="72" t="s">
        <v>566</v>
      </c>
      <c r="B104" s="73" t="s">
        <v>567</v>
      </c>
      <c r="C104" s="73"/>
      <c r="D104" s="73"/>
      <c r="E104" s="74">
        <f>SUM(E105:E108)</f>
        <v>31997.94</v>
      </c>
      <c r="F104" s="74">
        <f>SUM(F105:F108)</f>
        <v>31997.94</v>
      </c>
    </row>
    <row r="105" spans="1:6" x14ac:dyDescent="0.25">
      <c r="A105" s="79" t="s">
        <v>568</v>
      </c>
      <c r="B105" s="68" t="s">
        <v>569</v>
      </c>
      <c r="C105" s="68"/>
      <c r="D105" s="68"/>
      <c r="E105" s="69">
        <v>0</v>
      </c>
      <c r="F105" s="69">
        <v>0</v>
      </c>
    </row>
    <row r="106" spans="1:6" x14ac:dyDescent="0.25">
      <c r="A106" s="79" t="s">
        <v>570</v>
      </c>
      <c r="B106" s="68" t="s">
        <v>571</v>
      </c>
      <c r="C106" s="68"/>
      <c r="D106" s="68"/>
      <c r="E106" s="69"/>
      <c r="F106" s="69">
        <v>0</v>
      </c>
    </row>
    <row r="107" spans="1:6" x14ac:dyDescent="0.25">
      <c r="A107" s="79" t="s">
        <v>572</v>
      </c>
      <c r="B107" s="68" t="s">
        <v>573</v>
      </c>
      <c r="C107" s="68"/>
      <c r="D107" s="68"/>
      <c r="E107" s="69"/>
      <c r="F107" s="69">
        <v>0</v>
      </c>
    </row>
    <row r="108" spans="1:6" x14ac:dyDescent="0.25">
      <c r="A108" s="82" t="s">
        <v>574</v>
      </c>
      <c r="B108" s="83" t="s">
        <v>575</v>
      </c>
      <c r="C108" s="83"/>
      <c r="D108" s="83"/>
      <c r="E108" s="84">
        <v>31997.94</v>
      </c>
      <c r="F108" s="84">
        <v>31997.94</v>
      </c>
    </row>
    <row r="109" spans="1:6" ht="15.75" thickBot="1" x14ac:dyDescent="0.3">
      <c r="A109" s="85"/>
      <c r="B109" s="77"/>
      <c r="C109" s="77"/>
      <c r="D109" s="77"/>
      <c r="E109" s="78"/>
      <c r="F109" s="78"/>
    </row>
    <row r="110" spans="1:6" ht="15.75" thickBot="1" x14ac:dyDescent="0.3">
      <c r="A110" s="61">
        <v>2.2999999999999998</v>
      </c>
      <c r="B110" s="62" t="s">
        <v>576</v>
      </c>
      <c r="C110" s="62"/>
      <c r="D110" s="62"/>
      <c r="E110" s="63">
        <f>+E111+E117+E122+E129+E132+E139+E154+E164</f>
        <v>3771660.3</v>
      </c>
      <c r="F110" s="63">
        <f>+F111+F117+F122+F129+F132+F139+F154+F164</f>
        <v>3771660.3</v>
      </c>
    </row>
    <row r="111" spans="1:6" x14ac:dyDescent="0.25">
      <c r="A111" s="72" t="s">
        <v>577</v>
      </c>
      <c r="B111" s="73" t="s">
        <v>578</v>
      </c>
      <c r="C111" s="73"/>
      <c r="D111" s="73"/>
      <c r="E111" s="74">
        <f>SUM(E112:E115)</f>
        <v>938616.74</v>
      </c>
      <c r="F111" s="74">
        <f>SUM(F112:F115)</f>
        <v>938616.74</v>
      </c>
    </row>
    <row r="112" spans="1:6" x14ac:dyDescent="0.25">
      <c r="A112" s="79" t="s">
        <v>579</v>
      </c>
      <c r="B112" s="68" t="s">
        <v>580</v>
      </c>
      <c r="C112" s="68"/>
      <c r="D112" s="68"/>
      <c r="E112" s="69">
        <v>894445.54</v>
      </c>
      <c r="F112" s="69">
        <v>894445.54</v>
      </c>
    </row>
    <row r="113" spans="1:10" x14ac:dyDescent="0.25">
      <c r="A113" s="79" t="s">
        <v>581</v>
      </c>
      <c r="B113" s="68" t="s">
        <v>582</v>
      </c>
      <c r="C113" s="68"/>
      <c r="D113" s="68"/>
      <c r="E113" s="69"/>
      <c r="F113" s="69"/>
    </row>
    <row r="114" spans="1:10" x14ac:dyDescent="0.25">
      <c r="A114" s="79" t="s">
        <v>583</v>
      </c>
      <c r="B114" s="68" t="s">
        <v>584</v>
      </c>
      <c r="C114" s="68"/>
      <c r="D114" s="68"/>
      <c r="E114" s="69">
        <v>44171.199999999997</v>
      </c>
      <c r="F114" s="69">
        <v>44171.199999999997</v>
      </c>
    </row>
    <row r="115" spans="1:10" x14ac:dyDescent="0.25">
      <c r="A115" s="79" t="s">
        <v>585</v>
      </c>
      <c r="B115" s="68" t="s">
        <v>586</v>
      </c>
      <c r="C115" s="68"/>
      <c r="D115" s="68"/>
      <c r="E115" s="69"/>
      <c r="F115" s="69"/>
      <c r="J115" t="s">
        <v>418</v>
      </c>
    </row>
    <row r="116" spans="1:10" x14ac:dyDescent="0.25">
      <c r="A116" s="67"/>
      <c r="B116" s="68"/>
      <c r="C116" s="68"/>
      <c r="D116" s="68"/>
      <c r="E116" s="69"/>
      <c r="F116" s="69"/>
    </row>
    <row r="117" spans="1:10" x14ac:dyDescent="0.25">
      <c r="A117" s="72" t="s">
        <v>587</v>
      </c>
      <c r="B117" s="73" t="s">
        <v>588</v>
      </c>
      <c r="C117" s="73"/>
      <c r="D117" s="73"/>
      <c r="E117" s="74">
        <f>SUM(E118:E120)</f>
        <v>123546</v>
      </c>
      <c r="F117" s="74">
        <f>SUM(F118:F120)</f>
        <v>123546</v>
      </c>
    </row>
    <row r="118" spans="1:10" x14ac:dyDescent="0.25">
      <c r="A118" s="79" t="s">
        <v>589</v>
      </c>
      <c r="B118" s="68" t="s">
        <v>590</v>
      </c>
      <c r="C118" s="68"/>
      <c r="D118" s="68"/>
      <c r="E118" s="69"/>
      <c r="F118" s="69"/>
    </row>
    <row r="119" spans="1:10" x14ac:dyDescent="0.25">
      <c r="A119" s="79" t="s">
        <v>591</v>
      </c>
      <c r="B119" s="68" t="s">
        <v>592</v>
      </c>
      <c r="C119" s="68"/>
      <c r="D119" s="68"/>
      <c r="E119" s="69">
        <v>50386</v>
      </c>
      <c r="F119" s="69">
        <v>50386</v>
      </c>
    </row>
    <row r="120" spans="1:10" x14ac:dyDescent="0.25">
      <c r="A120" s="79" t="s">
        <v>593</v>
      </c>
      <c r="B120" s="68" t="s">
        <v>594</v>
      </c>
      <c r="C120" s="68"/>
      <c r="D120" s="68"/>
      <c r="E120" s="69">
        <v>73160</v>
      </c>
      <c r="F120" s="69">
        <v>73160</v>
      </c>
    </row>
    <row r="121" spans="1:10" x14ac:dyDescent="0.25">
      <c r="A121" s="67"/>
      <c r="B121" s="68"/>
      <c r="C121" s="68"/>
      <c r="D121" s="68"/>
      <c r="E121" s="69"/>
      <c r="F121" s="69"/>
    </row>
    <row r="122" spans="1:10" x14ac:dyDescent="0.25">
      <c r="A122" s="72" t="s">
        <v>595</v>
      </c>
      <c r="B122" s="73" t="s">
        <v>596</v>
      </c>
      <c r="C122" s="73"/>
      <c r="D122" s="73"/>
      <c r="E122" s="74">
        <f>SUM(E123:E127)</f>
        <v>529304.73</v>
      </c>
      <c r="F122" s="74">
        <f>SUM(F123:F127)</f>
        <v>529304.73</v>
      </c>
    </row>
    <row r="123" spans="1:10" x14ac:dyDescent="0.25">
      <c r="A123" s="79" t="s">
        <v>597</v>
      </c>
      <c r="B123" s="68" t="s">
        <v>598</v>
      </c>
      <c r="C123" s="68"/>
      <c r="D123" s="68"/>
      <c r="E123" s="69">
        <v>0</v>
      </c>
      <c r="F123" s="69">
        <v>0</v>
      </c>
    </row>
    <row r="124" spans="1:10" x14ac:dyDescent="0.25">
      <c r="A124" s="79" t="s">
        <v>599</v>
      </c>
      <c r="B124" s="68" t="s">
        <v>600</v>
      </c>
      <c r="C124" s="68"/>
      <c r="D124" s="68"/>
      <c r="E124" s="69">
        <v>478.73</v>
      </c>
      <c r="F124" s="69">
        <v>478.73</v>
      </c>
    </row>
    <row r="125" spans="1:10" x14ac:dyDescent="0.25">
      <c r="A125" s="79" t="s">
        <v>601</v>
      </c>
      <c r="B125" s="68" t="s">
        <v>602</v>
      </c>
      <c r="C125" s="68"/>
      <c r="D125" s="68"/>
      <c r="E125" s="69">
        <v>116230</v>
      </c>
      <c r="F125" s="69">
        <v>116230</v>
      </c>
    </row>
    <row r="126" spans="1:10" x14ac:dyDescent="0.25">
      <c r="A126" s="79" t="s">
        <v>603</v>
      </c>
      <c r="B126" s="68" t="s">
        <v>604</v>
      </c>
      <c r="C126" s="68"/>
      <c r="D126" s="68"/>
      <c r="E126" s="69">
        <v>412596</v>
      </c>
      <c r="F126" s="69">
        <v>412596</v>
      </c>
    </row>
    <row r="127" spans="1:10" x14ac:dyDescent="0.25">
      <c r="A127" s="79" t="s">
        <v>605</v>
      </c>
      <c r="B127" s="68" t="s">
        <v>606</v>
      </c>
      <c r="C127" s="68"/>
      <c r="D127" s="68"/>
      <c r="E127" s="69">
        <v>0</v>
      </c>
      <c r="F127" s="69">
        <v>0</v>
      </c>
    </row>
    <row r="128" spans="1:10" x14ac:dyDescent="0.25">
      <c r="A128" s="67"/>
      <c r="B128" s="68"/>
      <c r="C128" s="68"/>
      <c r="D128" s="68"/>
      <c r="E128" s="69"/>
      <c r="F128" s="69"/>
    </row>
    <row r="129" spans="1:6" x14ac:dyDescent="0.25">
      <c r="A129" s="72" t="s">
        <v>607</v>
      </c>
      <c r="B129" s="73" t="s">
        <v>608</v>
      </c>
      <c r="C129" s="73"/>
      <c r="D129" s="73"/>
      <c r="E129" s="74">
        <f>SUM(E130:E130)</f>
        <v>0</v>
      </c>
      <c r="F129" s="74">
        <f>SUM(F130:F130)</f>
        <v>0</v>
      </c>
    </row>
    <row r="130" spans="1:6" x14ac:dyDescent="0.25">
      <c r="A130" s="79" t="s">
        <v>609</v>
      </c>
      <c r="B130" s="68" t="s">
        <v>610</v>
      </c>
      <c r="C130" s="68"/>
      <c r="D130" s="68"/>
      <c r="E130" s="69">
        <v>0</v>
      </c>
      <c r="F130" s="69">
        <v>0</v>
      </c>
    </row>
    <row r="131" spans="1:6" x14ac:dyDescent="0.25">
      <c r="A131" s="79"/>
      <c r="B131" s="68"/>
      <c r="C131" s="68"/>
      <c r="D131" s="68"/>
      <c r="E131" s="69"/>
      <c r="F131" s="69"/>
    </row>
    <row r="132" spans="1:6" x14ac:dyDescent="0.25">
      <c r="A132" s="72" t="s">
        <v>611</v>
      </c>
      <c r="B132" s="73" t="s">
        <v>612</v>
      </c>
      <c r="C132" s="73"/>
      <c r="D132" s="73"/>
      <c r="E132" s="74">
        <f>SUM(E133:E137)</f>
        <v>11164.9</v>
      </c>
      <c r="F132" s="74">
        <f>SUM(F133:F137)</f>
        <v>11164.9</v>
      </c>
    </row>
    <row r="133" spans="1:6" x14ac:dyDescent="0.25">
      <c r="A133" s="79" t="s">
        <v>613</v>
      </c>
      <c r="B133" s="68" t="s">
        <v>614</v>
      </c>
      <c r="C133" s="68"/>
      <c r="D133" s="68"/>
      <c r="E133" s="69">
        <v>0</v>
      </c>
      <c r="F133" s="69">
        <v>0</v>
      </c>
    </row>
    <row r="134" spans="1:6" x14ac:dyDescent="0.25">
      <c r="A134" s="79" t="s">
        <v>615</v>
      </c>
      <c r="B134" s="68" t="s">
        <v>616</v>
      </c>
      <c r="C134" s="68"/>
      <c r="D134" s="68"/>
      <c r="E134" s="69">
        <v>0</v>
      </c>
      <c r="F134" s="69">
        <v>0</v>
      </c>
    </row>
    <row r="135" spans="1:6" x14ac:dyDescent="0.25">
      <c r="A135" s="79" t="s">
        <v>617</v>
      </c>
      <c r="B135" s="68" t="s">
        <v>618</v>
      </c>
      <c r="C135" s="68"/>
      <c r="D135" s="68"/>
      <c r="E135" s="69">
        <v>0</v>
      </c>
      <c r="F135" s="69">
        <v>0</v>
      </c>
    </row>
    <row r="136" spans="1:6" x14ac:dyDescent="0.25">
      <c r="A136" s="79" t="s">
        <v>619</v>
      </c>
      <c r="B136" s="68" t="s">
        <v>620</v>
      </c>
      <c r="C136" s="68"/>
      <c r="D136" s="68"/>
      <c r="E136" s="69">
        <v>0</v>
      </c>
      <c r="F136" s="69"/>
    </row>
    <row r="137" spans="1:6" x14ac:dyDescent="0.25">
      <c r="A137" s="79" t="s">
        <v>621</v>
      </c>
      <c r="B137" s="68" t="s">
        <v>622</v>
      </c>
      <c r="C137" s="68"/>
      <c r="D137" s="68"/>
      <c r="E137" s="69">
        <v>11164.9</v>
      </c>
      <c r="F137" s="69">
        <v>11164.9</v>
      </c>
    </row>
    <row r="138" spans="1:6" x14ac:dyDescent="0.25">
      <c r="A138" s="67"/>
      <c r="B138" s="68"/>
      <c r="C138" s="68"/>
      <c r="D138" s="68"/>
      <c r="E138" s="69"/>
      <c r="F138" s="69"/>
    </row>
    <row r="139" spans="1:6" x14ac:dyDescent="0.25">
      <c r="A139" s="72" t="s">
        <v>623</v>
      </c>
      <c r="B139" s="73" t="s">
        <v>624</v>
      </c>
      <c r="C139" s="73"/>
      <c r="D139" s="73"/>
      <c r="E139" s="74">
        <f>SUM(E140:E152)</f>
        <v>40474</v>
      </c>
      <c r="F139" s="74">
        <f>SUM(F140:F152)</f>
        <v>40474</v>
      </c>
    </row>
    <row r="140" spans="1:6" x14ac:dyDescent="0.25">
      <c r="A140" s="79" t="s">
        <v>625</v>
      </c>
      <c r="B140" s="68" t="s">
        <v>626</v>
      </c>
      <c r="C140" s="68"/>
      <c r="D140" s="68"/>
      <c r="E140" s="69">
        <v>0</v>
      </c>
      <c r="F140" s="69">
        <v>0</v>
      </c>
    </row>
    <row r="141" spans="1:6" x14ac:dyDescent="0.25">
      <c r="A141" s="79" t="s">
        <v>627</v>
      </c>
      <c r="B141" s="68" t="s">
        <v>628</v>
      </c>
      <c r="C141" s="68"/>
      <c r="D141" s="68"/>
      <c r="E141" s="69">
        <v>0</v>
      </c>
      <c r="F141" s="69">
        <v>0</v>
      </c>
    </row>
    <row r="142" spans="1:6" x14ac:dyDescent="0.25">
      <c r="A142" s="79" t="s">
        <v>629</v>
      </c>
      <c r="B142" s="68" t="s">
        <v>630</v>
      </c>
      <c r="C142" s="68"/>
      <c r="D142" s="68"/>
      <c r="E142" s="69">
        <v>0</v>
      </c>
      <c r="F142" s="69">
        <v>0</v>
      </c>
    </row>
    <row r="143" spans="1:6" x14ac:dyDescent="0.25">
      <c r="A143" s="79" t="s">
        <v>631</v>
      </c>
      <c r="B143" s="68" t="s">
        <v>632</v>
      </c>
      <c r="C143" s="68"/>
      <c r="D143" s="68"/>
      <c r="E143" s="69">
        <v>0</v>
      </c>
      <c r="F143" s="69">
        <v>0</v>
      </c>
    </row>
    <row r="144" spans="1:6" x14ac:dyDescent="0.25">
      <c r="A144" s="79" t="s">
        <v>633</v>
      </c>
      <c r="B144" s="68" t="s">
        <v>634</v>
      </c>
      <c r="C144" s="68"/>
      <c r="D144" s="68"/>
      <c r="E144" s="69">
        <v>0</v>
      </c>
      <c r="F144" s="69">
        <v>0</v>
      </c>
    </row>
    <row r="145" spans="1:6" x14ac:dyDescent="0.25">
      <c r="A145" s="79" t="s">
        <v>635</v>
      </c>
      <c r="B145" s="68" t="s">
        <v>636</v>
      </c>
      <c r="C145" s="68"/>
      <c r="D145" s="68"/>
      <c r="E145" s="69">
        <v>0</v>
      </c>
      <c r="F145" s="69">
        <v>0</v>
      </c>
    </row>
    <row r="146" spans="1:6" x14ac:dyDescent="0.25">
      <c r="A146" s="79" t="s">
        <v>637</v>
      </c>
      <c r="B146" s="68" t="s">
        <v>638</v>
      </c>
      <c r="C146" s="68"/>
      <c r="D146" s="68"/>
      <c r="E146" s="69">
        <v>0</v>
      </c>
      <c r="F146" s="69">
        <v>0</v>
      </c>
    </row>
    <row r="147" spans="1:6" x14ac:dyDescent="0.25">
      <c r="A147" s="79" t="s">
        <v>639</v>
      </c>
      <c r="B147" s="68" t="s">
        <v>640</v>
      </c>
      <c r="C147" s="68"/>
      <c r="D147" s="68"/>
      <c r="E147" s="69">
        <v>35400</v>
      </c>
      <c r="F147" s="69">
        <v>35400</v>
      </c>
    </row>
    <row r="148" spans="1:6" x14ac:dyDescent="0.25">
      <c r="A148" s="79" t="s">
        <v>641</v>
      </c>
      <c r="B148" s="68" t="s">
        <v>642</v>
      </c>
      <c r="C148" s="68"/>
      <c r="D148" s="68"/>
      <c r="E148" s="69"/>
      <c r="F148" s="69"/>
    </row>
    <row r="149" spans="1:6" x14ac:dyDescent="0.25">
      <c r="A149" s="79" t="s">
        <v>643</v>
      </c>
      <c r="B149" s="68" t="s">
        <v>644</v>
      </c>
      <c r="C149" s="68"/>
      <c r="D149" s="68"/>
      <c r="E149" s="69">
        <v>5074</v>
      </c>
      <c r="F149" s="69">
        <v>5074</v>
      </c>
    </row>
    <row r="150" spans="1:6" x14ac:dyDescent="0.25">
      <c r="A150" s="79" t="s">
        <v>645</v>
      </c>
      <c r="B150" s="68" t="s">
        <v>646</v>
      </c>
      <c r="C150" s="68"/>
      <c r="D150" s="68"/>
      <c r="E150" s="69">
        <v>0</v>
      </c>
      <c r="F150" s="69">
        <v>0</v>
      </c>
    </row>
    <row r="151" spans="1:6" x14ac:dyDescent="0.25">
      <c r="A151" s="79" t="s">
        <v>647</v>
      </c>
      <c r="B151" s="68" t="s">
        <v>648</v>
      </c>
      <c r="C151" s="68"/>
      <c r="D151" s="68"/>
      <c r="E151" s="69">
        <v>0</v>
      </c>
      <c r="F151" s="69">
        <v>0</v>
      </c>
    </row>
    <row r="152" spans="1:6" x14ac:dyDescent="0.25">
      <c r="A152" s="79" t="s">
        <v>649</v>
      </c>
      <c r="B152" s="68" t="s">
        <v>650</v>
      </c>
      <c r="C152" s="68"/>
      <c r="D152" s="68"/>
      <c r="E152" s="69">
        <v>0</v>
      </c>
      <c r="F152" s="69">
        <v>0</v>
      </c>
    </row>
    <row r="153" spans="1:6" x14ac:dyDescent="0.25">
      <c r="A153" s="67"/>
      <c r="B153" s="68"/>
      <c r="C153" s="68"/>
      <c r="D153" s="68"/>
      <c r="E153" s="69"/>
      <c r="F153" s="69"/>
    </row>
    <row r="154" spans="1:6" x14ac:dyDescent="0.25">
      <c r="A154" s="72" t="s">
        <v>651</v>
      </c>
      <c r="B154" s="73" t="s">
        <v>652</v>
      </c>
      <c r="C154" s="73"/>
      <c r="D154" s="73"/>
      <c r="E154" s="74">
        <f>SUM(E155:E162)</f>
        <v>297572.77</v>
      </c>
      <c r="F154" s="74">
        <f>SUM(F155:F162)</f>
        <v>297572.77</v>
      </c>
    </row>
    <row r="155" spans="1:6" x14ac:dyDescent="0.25">
      <c r="A155" s="79" t="s">
        <v>653</v>
      </c>
      <c r="B155" s="68" t="s">
        <v>654</v>
      </c>
      <c r="C155" s="68"/>
      <c r="D155" s="68"/>
      <c r="E155" s="69">
        <v>8870</v>
      </c>
      <c r="F155" s="69">
        <v>8870</v>
      </c>
    </row>
    <row r="156" spans="1:6" x14ac:dyDescent="0.25">
      <c r="A156" s="79" t="s">
        <v>655</v>
      </c>
      <c r="B156" s="68" t="s">
        <v>656</v>
      </c>
      <c r="C156" s="68"/>
      <c r="D156" s="68"/>
      <c r="E156" s="69">
        <v>184129.72</v>
      </c>
      <c r="F156" s="69">
        <v>184129.72</v>
      </c>
    </row>
    <row r="157" spans="1:6" x14ac:dyDescent="0.25">
      <c r="A157" s="79" t="s">
        <v>657</v>
      </c>
      <c r="B157" s="68" t="s">
        <v>658</v>
      </c>
      <c r="C157" s="68"/>
      <c r="D157" s="68"/>
      <c r="E157" s="69"/>
      <c r="F157" s="69"/>
    </row>
    <row r="158" spans="1:6" x14ac:dyDescent="0.25">
      <c r="A158" s="79" t="s">
        <v>659</v>
      </c>
      <c r="B158" s="68" t="s">
        <v>660</v>
      </c>
      <c r="C158" s="68"/>
      <c r="D158" s="68"/>
      <c r="E158" s="69">
        <v>89.95</v>
      </c>
      <c r="F158" s="69">
        <v>89.95</v>
      </c>
    </row>
    <row r="159" spans="1:6" x14ac:dyDescent="0.25">
      <c r="A159" s="79" t="s">
        <v>661</v>
      </c>
      <c r="B159" s="68" t="s">
        <v>662</v>
      </c>
      <c r="C159" s="68"/>
      <c r="D159" s="68"/>
      <c r="E159" s="69">
        <v>0</v>
      </c>
      <c r="F159" s="69">
        <v>0</v>
      </c>
    </row>
    <row r="160" spans="1:6" x14ac:dyDescent="0.25">
      <c r="A160" s="79" t="s">
        <v>663</v>
      </c>
      <c r="B160" s="68" t="s">
        <v>664</v>
      </c>
      <c r="C160" s="68"/>
      <c r="D160" s="68"/>
      <c r="E160" s="69"/>
      <c r="F160" s="69"/>
    </row>
    <row r="161" spans="1:6" x14ac:dyDescent="0.25">
      <c r="A161" s="79" t="s">
        <v>665</v>
      </c>
      <c r="B161" s="68" t="s">
        <v>666</v>
      </c>
      <c r="C161" s="68"/>
      <c r="D161" s="68"/>
      <c r="E161" s="69"/>
      <c r="F161" s="69"/>
    </row>
    <row r="162" spans="1:6" x14ac:dyDescent="0.25">
      <c r="A162" s="79" t="s">
        <v>667</v>
      </c>
      <c r="B162" s="68" t="s">
        <v>668</v>
      </c>
      <c r="C162" s="68"/>
      <c r="D162" s="68"/>
      <c r="E162" s="69">
        <v>104483.1</v>
      </c>
      <c r="F162" s="69">
        <v>104483.1</v>
      </c>
    </row>
    <row r="163" spans="1:6" x14ac:dyDescent="0.25">
      <c r="A163" s="79"/>
      <c r="B163" s="68"/>
      <c r="C163" s="68"/>
      <c r="D163" s="68"/>
      <c r="E163" s="69"/>
      <c r="F163" s="69"/>
    </row>
    <row r="164" spans="1:6" x14ac:dyDescent="0.25">
      <c r="A164" s="72" t="s">
        <v>669</v>
      </c>
      <c r="B164" s="73" t="s">
        <v>670</v>
      </c>
      <c r="C164" s="73"/>
      <c r="D164" s="73"/>
      <c r="E164" s="74">
        <f>SUM(E165:E172)</f>
        <v>1830981.16</v>
      </c>
      <c r="F164" s="74">
        <f>SUM(F165:F172)</f>
        <v>1830981.16</v>
      </c>
    </row>
    <row r="165" spans="1:6" x14ac:dyDescent="0.25">
      <c r="A165" s="79" t="s">
        <v>671</v>
      </c>
      <c r="B165" s="68" t="s">
        <v>672</v>
      </c>
      <c r="C165" s="68"/>
      <c r="D165" s="68"/>
      <c r="E165" s="81">
        <v>285518.90000000002</v>
      </c>
      <c r="F165" s="81">
        <v>285518.90000000002</v>
      </c>
    </row>
    <row r="166" spans="1:6" x14ac:dyDescent="0.25">
      <c r="A166" s="79" t="s">
        <v>673</v>
      </c>
      <c r="B166" s="68" t="s">
        <v>674</v>
      </c>
      <c r="C166" s="68"/>
      <c r="D166" s="68"/>
      <c r="E166" s="69">
        <v>399210.3</v>
      </c>
      <c r="F166" s="69">
        <v>399210.3</v>
      </c>
    </row>
    <row r="167" spans="1:6" x14ac:dyDescent="0.25">
      <c r="A167" s="79" t="s">
        <v>675</v>
      </c>
      <c r="B167" s="68" t="s">
        <v>676</v>
      </c>
      <c r="C167" s="68"/>
      <c r="D167" s="68"/>
      <c r="E167" s="69"/>
      <c r="F167" s="69"/>
    </row>
    <row r="168" spans="1:6" x14ac:dyDescent="0.25">
      <c r="A168" s="79" t="s">
        <v>677</v>
      </c>
      <c r="B168" s="68" t="s">
        <v>678</v>
      </c>
      <c r="C168" s="68"/>
      <c r="D168" s="68"/>
      <c r="E168" s="69"/>
      <c r="F168" s="69"/>
    </row>
    <row r="169" spans="1:6" x14ac:dyDescent="0.25">
      <c r="A169" s="79" t="s">
        <v>679</v>
      </c>
      <c r="B169" s="68" t="s">
        <v>680</v>
      </c>
      <c r="C169" s="68"/>
      <c r="D169" s="68"/>
      <c r="E169" s="69">
        <v>38969</v>
      </c>
      <c r="F169" s="69">
        <v>38969</v>
      </c>
    </row>
    <row r="170" spans="1:6" x14ac:dyDescent="0.25">
      <c r="A170" s="79" t="s">
        <v>681</v>
      </c>
      <c r="B170" s="68" t="s">
        <v>682</v>
      </c>
      <c r="C170" s="68"/>
      <c r="D170" s="68"/>
      <c r="E170" s="69">
        <v>1004807.62</v>
      </c>
      <c r="F170" s="69">
        <v>1004807.62</v>
      </c>
    </row>
    <row r="171" spans="1:6" x14ac:dyDescent="0.25">
      <c r="A171" s="79" t="s">
        <v>683</v>
      </c>
      <c r="B171" s="68" t="s">
        <v>684</v>
      </c>
      <c r="C171" s="68"/>
      <c r="D171" s="68"/>
      <c r="E171" s="69">
        <v>61714</v>
      </c>
      <c r="F171" s="69">
        <v>61714</v>
      </c>
    </row>
    <row r="172" spans="1:6" x14ac:dyDescent="0.25">
      <c r="A172" s="79" t="s">
        <v>685</v>
      </c>
      <c r="B172" s="68" t="s">
        <v>686</v>
      </c>
      <c r="C172" s="68"/>
      <c r="D172" s="68"/>
      <c r="E172" s="69">
        <v>40761.339999999997</v>
      </c>
      <c r="F172" s="69">
        <v>40761.339999999997</v>
      </c>
    </row>
    <row r="173" spans="1:6" ht="15.75" thickBot="1" x14ac:dyDescent="0.3">
      <c r="A173" s="79"/>
      <c r="B173" s="68"/>
      <c r="C173" s="68"/>
      <c r="D173" s="68"/>
      <c r="E173" s="69"/>
      <c r="F173" s="69"/>
    </row>
    <row r="174" spans="1:6" ht="15.75" thickBot="1" x14ac:dyDescent="0.3">
      <c r="A174" s="61">
        <v>2.4</v>
      </c>
      <c r="B174" s="62" t="s">
        <v>687</v>
      </c>
      <c r="C174" s="62"/>
      <c r="D174" s="62"/>
      <c r="E174" s="63">
        <f>E179+E175</f>
        <v>6107643.5199999996</v>
      </c>
      <c r="F174" s="63">
        <f>F179+F175</f>
        <v>6107643.5199999996</v>
      </c>
    </row>
    <row r="175" spans="1:6" x14ac:dyDescent="0.25">
      <c r="A175" s="72" t="s">
        <v>688</v>
      </c>
      <c r="B175" s="73" t="s">
        <v>689</v>
      </c>
      <c r="C175" s="73"/>
      <c r="D175" s="73"/>
      <c r="E175" s="74">
        <f>+E176+E177</f>
        <v>0</v>
      </c>
      <c r="F175" s="74">
        <f>+F176+F177</f>
        <v>0</v>
      </c>
    </row>
    <row r="176" spans="1:6" x14ac:dyDescent="0.25">
      <c r="A176" s="79" t="s">
        <v>690</v>
      </c>
      <c r="B176" s="68" t="s">
        <v>691</v>
      </c>
      <c r="C176" s="68"/>
      <c r="D176" s="68"/>
      <c r="E176" s="69">
        <v>0</v>
      </c>
      <c r="F176" s="69">
        <v>0</v>
      </c>
    </row>
    <row r="177" spans="1:6" x14ac:dyDescent="0.25">
      <c r="A177" s="79" t="s">
        <v>692</v>
      </c>
      <c r="B177" s="68" t="s">
        <v>693</v>
      </c>
      <c r="C177" s="68"/>
      <c r="D177" s="68"/>
      <c r="E177" s="69">
        <v>0</v>
      </c>
      <c r="F177" s="69">
        <v>0</v>
      </c>
    </row>
    <row r="178" spans="1:6" x14ac:dyDescent="0.25">
      <c r="A178" s="79"/>
      <c r="B178" s="68"/>
      <c r="C178" s="68"/>
      <c r="D178" s="68"/>
      <c r="E178" s="69"/>
      <c r="F178" s="69"/>
    </row>
    <row r="179" spans="1:6" x14ac:dyDescent="0.25">
      <c r="A179" s="72" t="s">
        <v>694</v>
      </c>
      <c r="B179" s="73" t="s">
        <v>695</v>
      </c>
      <c r="C179" s="73"/>
      <c r="D179" s="73"/>
      <c r="E179" s="74">
        <f>SUM(E180:E180)</f>
        <v>6107643.5199999996</v>
      </c>
      <c r="F179" s="74">
        <f>SUM(F180:F180)</f>
        <v>6107643.5199999996</v>
      </c>
    </row>
    <row r="180" spans="1:6" x14ac:dyDescent="0.25">
      <c r="A180" s="79" t="s">
        <v>696</v>
      </c>
      <c r="B180" s="68" t="s">
        <v>697</v>
      </c>
      <c r="C180" s="68"/>
      <c r="D180" s="68"/>
      <c r="E180" s="69">
        <v>6107643.5199999996</v>
      </c>
      <c r="F180" s="69">
        <v>6107643.5199999996</v>
      </c>
    </row>
    <row r="181" spans="1:6" ht="15.75" thickBot="1" x14ac:dyDescent="0.3">
      <c r="A181" s="67"/>
      <c r="B181" s="68"/>
      <c r="C181" s="68"/>
      <c r="D181" s="68"/>
      <c r="E181" s="69"/>
      <c r="F181" s="69"/>
    </row>
    <row r="182" spans="1:6" ht="15.75" thickBot="1" x14ac:dyDescent="0.3">
      <c r="A182" s="61">
        <v>2.6</v>
      </c>
      <c r="B182" s="62" t="s">
        <v>698</v>
      </c>
      <c r="C182" s="62"/>
      <c r="D182" s="62"/>
      <c r="E182" s="63">
        <f>+E183+E192+E200+E204+E212+E216+E197</f>
        <v>4867691.75</v>
      </c>
      <c r="F182" s="63">
        <f>+F183+F192+F200+F204+F212+F216+F197</f>
        <v>4867691.75</v>
      </c>
    </row>
    <row r="183" spans="1:6" x14ac:dyDescent="0.25">
      <c r="A183" s="64" t="s">
        <v>699</v>
      </c>
      <c r="B183" s="65" t="s">
        <v>700</v>
      </c>
      <c r="C183" s="65"/>
      <c r="D183" s="65"/>
      <c r="E183" s="66">
        <f>SUM(E184:E190)</f>
        <v>4044513.7600000002</v>
      </c>
      <c r="F183" s="66">
        <f>SUM(F184:F189)</f>
        <v>4044513.7600000002</v>
      </c>
    </row>
    <row r="184" spans="1:6" x14ac:dyDescent="0.25">
      <c r="A184" s="79" t="s">
        <v>701</v>
      </c>
      <c r="B184" s="68" t="s">
        <v>702</v>
      </c>
      <c r="C184" s="68"/>
      <c r="D184" s="68"/>
      <c r="E184" s="69">
        <v>2349321.04</v>
      </c>
      <c r="F184" s="69">
        <v>2349321.04</v>
      </c>
    </row>
    <row r="185" spans="1:6" x14ac:dyDescent="0.25">
      <c r="A185" s="79" t="s">
        <v>703</v>
      </c>
      <c r="B185" s="68" t="s">
        <v>704</v>
      </c>
      <c r="C185" s="68"/>
      <c r="D185" s="68"/>
      <c r="E185" s="69"/>
      <c r="F185" s="69"/>
    </row>
    <row r="186" spans="1:6" x14ac:dyDescent="0.25">
      <c r="A186" s="79" t="s">
        <v>705</v>
      </c>
      <c r="B186" s="68" t="s">
        <v>706</v>
      </c>
      <c r="C186" s="68"/>
      <c r="D186" s="68"/>
      <c r="E186" s="69">
        <v>1450810</v>
      </c>
      <c r="F186" s="69">
        <v>1450810</v>
      </c>
    </row>
    <row r="187" spans="1:6" x14ac:dyDescent="0.25">
      <c r="A187" s="79" t="s">
        <v>707</v>
      </c>
      <c r="B187" s="68" t="s">
        <v>708</v>
      </c>
      <c r="C187" s="68"/>
      <c r="D187" s="68"/>
      <c r="E187" s="69">
        <v>133363.6</v>
      </c>
      <c r="F187" s="69">
        <v>133363.6</v>
      </c>
    </row>
    <row r="188" spans="1:6" x14ac:dyDescent="0.25">
      <c r="A188" s="79" t="s">
        <v>709</v>
      </c>
      <c r="B188" s="68" t="s">
        <v>710</v>
      </c>
      <c r="C188" s="68"/>
      <c r="D188" s="68"/>
      <c r="E188" s="69"/>
      <c r="F188" s="69"/>
    </row>
    <row r="189" spans="1:6" x14ac:dyDescent="0.25">
      <c r="A189" s="79" t="s">
        <v>711</v>
      </c>
      <c r="B189" s="68" t="s">
        <v>712</v>
      </c>
      <c r="C189" s="68"/>
      <c r="D189" s="68"/>
      <c r="E189" s="69">
        <v>111019.12</v>
      </c>
      <c r="F189" s="69">
        <v>111019.12</v>
      </c>
    </row>
    <row r="190" spans="1:6" x14ac:dyDescent="0.25">
      <c r="A190" s="86" t="s">
        <v>713</v>
      </c>
      <c r="B190" s="87" t="s">
        <v>714</v>
      </c>
      <c r="C190" s="87"/>
      <c r="D190" s="87"/>
      <c r="E190" s="69"/>
      <c r="F190" s="69"/>
    </row>
    <row r="191" spans="1:6" x14ac:dyDescent="0.25">
      <c r="A191" s="79"/>
      <c r="B191" s="68"/>
      <c r="C191" s="68"/>
      <c r="D191" s="68"/>
      <c r="E191" s="69"/>
      <c r="F191" s="69"/>
    </row>
    <row r="192" spans="1:6" x14ac:dyDescent="0.25">
      <c r="A192" s="72" t="s">
        <v>715</v>
      </c>
      <c r="B192" s="73" t="s">
        <v>716</v>
      </c>
      <c r="C192" s="73"/>
      <c r="D192" s="73"/>
      <c r="E192" s="74">
        <f>+E193+E194+E195</f>
        <v>440376</v>
      </c>
      <c r="F192" s="74">
        <f>+F193+F194+F195</f>
        <v>440376</v>
      </c>
    </row>
    <row r="193" spans="1:6" x14ac:dyDescent="0.25">
      <c r="A193" s="79" t="s">
        <v>717</v>
      </c>
      <c r="B193" s="68" t="s">
        <v>718</v>
      </c>
      <c r="C193" s="68"/>
      <c r="D193" s="68"/>
      <c r="E193" s="69"/>
      <c r="F193" s="69"/>
    </row>
    <row r="194" spans="1:6" x14ac:dyDescent="0.25">
      <c r="A194" s="79" t="s">
        <v>719</v>
      </c>
      <c r="B194" s="68" t="s">
        <v>720</v>
      </c>
      <c r="C194" s="68"/>
      <c r="D194" s="68"/>
      <c r="E194" s="69">
        <v>440376</v>
      </c>
      <c r="F194" s="69">
        <v>440376</v>
      </c>
    </row>
    <row r="195" spans="1:6" x14ac:dyDescent="0.25">
      <c r="A195" s="79" t="s">
        <v>721</v>
      </c>
      <c r="B195" s="68" t="s">
        <v>722</v>
      </c>
      <c r="C195" s="68"/>
      <c r="D195" s="68"/>
      <c r="E195" s="69">
        <v>0</v>
      </c>
      <c r="F195" s="69">
        <v>0</v>
      </c>
    </row>
    <row r="196" spans="1:6" x14ac:dyDescent="0.25">
      <c r="A196" s="79"/>
      <c r="B196" s="68"/>
      <c r="C196" s="68"/>
      <c r="D196" s="68"/>
      <c r="E196" s="69"/>
      <c r="F196" s="69"/>
    </row>
    <row r="197" spans="1:6" x14ac:dyDescent="0.25">
      <c r="A197" s="72" t="s">
        <v>723</v>
      </c>
      <c r="B197" s="73" t="s">
        <v>724</v>
      </c>
      <c r="C197" s="73"/>
      <c r="D197" s="73"/>
      <c r="E197" s="74">
        <f>+E198</f>
        <v>20725.990000000002</v>
      </c>
      <c r="F197" s="74">
        <f>+F198+F199+F200</f>
        <v>20725.990000000002</v>
      </c>
    </row>
    <row r="198" spans="1:6" x14ac:dyDescent="0.25">
      <c r="A198" s="79" t="s">
        <v>725</v>
      </c>
      <c r="B198" s="68" t="s">
        <v>726</v>
      </c>
      <c r="C198" s="68"/>
      <c r="D198" s="68"/>
      <c r="E198" s="69">
        <v>20725.990000000002</v>
      </c>
      <c r="F198" s="69">
        <v>20725.990000000002</v>
      </c>
    </row>
    <row r="199" spans="1:6" x14ac:dyDescent="0.25">
      <c r="A199" s="79"/>
      <c r="B199" s="68"/>
      <c r="C199" s="68"/>
      <c r="D199" s="68"/>
      <c r="E199" s="69"/>
      <c r="F199" s="69"/>
    </row>
    <row r="200" spans="1:6" x14ac:dyDescent="0.25">
      <c r="A200" s="72" t="s">
        <v>727</v>
      </c>
      <c r="B200" s="73" t="s">
        <v>728</v>
      </c>
      <c r="C200" s="73"/>
      <c r="D200" s="73"/>
      <c r="E200" s="74">
        <f>E201+E202</f>
        <v>0</v>
      </c>
      <c r="F200" s="74">
        <f>F201+F202</f>
        <v>0</v>
      </c>
    </row>
    <row r="201" spans="1:6" x14ac:dyDescent="0.25">
      <c r="A201" s="79" t="s">
        <v>729</v>
      </c>
      <c r="B201" s="68" t="s">
        <v>730</v>
      </c>
      <c r="C201" s="68"/>
      <c r="D201" s="68"/>
      <c r="E201" s="69">
        <v>0</v>
      </c>
      <c r="F201" s="69">
        <v>0</v>
      </c>
    </row>
    <row r="202" spans="1:6" x14ac:dyDescent="0.25">
      <c r="A202" s="79" t="s">
        <v>731</v>
      </c>
      <c r="B202" s="68" t="s">
        <v>732</v>
      </c>
      <c r="C202" s="68"/>
      <c r="D202" s="68"/>
      <c r="E202" s="69"/>
      <c r="F202" s="69"/>
    </row>
    <row r="203" spans="1:6" x14ac:dyDescent="0.25">
      <c r="A203" s="79"/>
      <c r="B203" s="68"/>
      <c r="C203" s="68"/>
      <c r="D203" s="68"/>
      <c r="E203" s="69"/>
      <c r="F203" s="69"/>
    </row>
    <row r="204" spans="1:6" x14ac:dyDescent="0.25">
      <c r="A204" s="72" t="s">
        <v>733</v>
      </c>
      <c r="B204" s="73" t="s">
        <v>734</v>
      </c>
      <c r="C204" s="73"/>
      <c r="D204" s="73"/>
      <c r="E204" s="74">
        <f>SUM(E205:E210)</f>
        <v>362076</v>
      </c>
      <c r="F204" s="74">
        <f>SUM(F205:F210)</f>
        <v>362076</v>
      </c>
    </row>
    <row r="205" spans="1:6" x14ac:dyDescent="0.25">
      <c r="A205" s="79" t="s">
        <v>735</v>
      </c>
      <c r="B205" s="68" t="s">
        <v>736</v>
      </c>
      <c r="C205" s="68"/>
      <c r="D205" s="68"/>
      <c r="E205" s="69"/>
      <c r="F205" s="69"/>
    </row>
    <row r="206" spans="1:6" x14ac:dyDescent="0.25">
      <c r="A206" s="79" t="s">
        <v>737</v>
      </c>
      <c r="B206" s="68" t="s">
        <v>738</v>
      </c>
      <c r="C206" s="68"/>
      <c r="D206" s="68"/>
      <c r="E206" s="69">
        <v>69200</v>
      </c>
      <c r="F206" s="69">
        <v>69200</v>
      </c>
    </row>
    <row r="207" spans="1:6" x14ac:dyDescent="0.25">
      <c r="A207" s="79" t="s">
        <v>739</v>
      </c>
      <c r="B207" s="68" t="s">
        <v>740</v>
      </c>
      <c r="C207" s="68"/>
      <c r="D207" s="68"/>
      <c r="E207" s="69">
        <v>6608</v>
      </c>
      <c r="F207" s="69">
        <v>6608</v>
      </c>
    </row>
    <row r="208" spans="1:6" x14ac:dyDescent="0.25">
      <c r="A208" s="79" t="s">
        <v>741</v>
      </c>
      <c r="B208" s="68" t="s">
        <v>742</v>
      </c>
      <c r="C208" s="68"/>
      <c r="D208" s="68"/>
      <c r="E208" s="69">
        <v>103368</v>
      </c>
      <c r="F208" s="69">
        <v>103368</v>
      </c>
    </row>
    <row r="209" spans="1:6" x14ac:dyDescent="0.25">
      <c r="A209" s="79" t="s">
        <v>743</v>
      </c>
      <c r="B209" s="68" t="s">
        <v>744</v>
      </c>
      <c r="C209" s="68"/>
      <c r="D209" s="68"/>
      <c r="E209" s="69">
        <v>182900</v>
      </c>
      <c r="F209" s="69">
        <v>182900</v>
      </c>
    </row>
    <row r="210" spans="1:6" x14ac:dyDescent="0.25">
      <c r="A210" s="79" t="s">
        <v>745</v>
      </c>
      <c r="B210" s="68" t="s">
        <v>746</v>
      </c>
      <c r="C210" s="68"/>
      <c r="D210" s="68"/>
      <c r="E210" s="69">
        <v>0</v>
      </c>
      <c r="F210" s="69">
        <v>0</v>
      </c>
    </row>
    <row r="211" spans="1:6" x14ac:dyDescent="0.25">
      <c r="A211" s="79"/>
      <c r="B211" s="68"/>
      <c r="C211" s="68"/>
      <c r="D211" s="68"/>
      <c r="E211" s="69"/>
      <c r="F211" s="69"/>
    </row>
    <row r="212" spans="1:6" x14ac:dyDescent="0.25">
      <c r="A212" s="72" t="s">
        <v>747</v>
      </c>
      <c r="B212" s="73" t="s">
        <v>748</v>
      </c>
      <c r="C212" s="73"/>
      <c r="D212" s="73"/>
      <c r="E212" s="74">
        <f>SUM(E213:E214)</f>
        <v>0</v>
      </c>
      <c r="F212" s="74">
        <f>SUM(F213:F214)</f>
        <v>0</v>
      </c>
    </row>
    <row r="213" spans="1:6" x14ac:dyDescent="0.25">
      <c r="A213" s="79" t="s">
        <v>749</v>
      </c>
      <c r="B213" s="68" t="s">
        <v>750</v>
      </c>
      <c r="C213" s="68"/>
      <c r="D213" s="68"/>
      <c r="E213" s="69">
        <v>0</v>
      </c>
      <c r="F213" s="69"/>
    </row>
    <row r="214" spans="1:6" x14ac:dyDescent="0.25">
      <c r="A214" s="79" t="s">
        <v>751</v>
      </c>
      <c r="B214" s="68" t="s">
        <v>752</v>
      </c>
      <c r="C214" s="68"/>
      <c r="D214" s="68"/>
      <c r="E214" s="69"/>
      <c r="F214" s="69"/>
    </row>
    <row r="215" spans="1:6" x14ac:dyDescent="0.25">
      <c r="A215" s="67"/>
      <c r="B215" s="68"/>
      <c r="C215" s="68"/>
      <c r="D215" s="68"/>
      <c r="E215" s="69"/>
      <c r="F215" s="69"/>
    </row>
    <row r="216" spans="1:6" x14ac:dyDescent="0.25">
      <c r="A216" s="72" t="s">
        <v>753</v>
      </c>
      <c r="B216" s="73" t="s">
        <v>754</v>
      </c>
      <c r="C216" s="73"/>
      <c r="D216" s="73"/>
      <c r="E216" s="74">
        <f>SUM(E217:E219)</f>
        <v>0</v>
      </c>
      <c r="F216" s="74">
        <f>SUM(F217:F219)</f>
        <v>0</v>
      </c>
    </row>
    <row r="217" spans="1:6" x14ac:dyDescent="0.25">
      <c r="A217" s="79" t="s">
        <v>755</v>
      </c>
      <c r="B217" s="68" t="s">
        <v>756</v>
      </c>
      <c r="C217" s="68"/>
      <c r="D217" s="68"/>
      <c r="E217" s="69">
        <v>0</v>
      </c>
      <c r="F217" s="69">
        <v>0</v>
      </c>
    </row>
    <row r="218" spans="1:6" x14ac:dyDescent="0.25">
      <c r="A218" s="79" t="s">
        <v>757</v>
      </c>
      <c r="B218" s="68" t="s">
        <v>758</v>
      </c>
      <c r="C218" s="68"/>
      <c r="D218" s="68"/>
      <c r="E218" s="69"/>
      <c r="F218" s="69"/>
    </row>
    <row r="219" spans="1:6" x14ac:dyDescent="0.25">
      <c r="A219" s="79" t="s">
        <v>729</v>
      </c>
      <c r="B219" s="68" t="s">
        <v>730</v>
      </c>
      <c r="C219" s="68"/>
      <c r="D219" s="68"/>
      <c r="E219" s="69"/>
      <c r="F219" s="69"/>
    </row>
    <row r="220" spans="1:6" ht="15.75" thickBot="1" x14ac:dyDescent="0.3">
      <c r="A220" s="88"/>
      <c r="B220" s="83"/>
      <c r="C220" s="83"/>
      <c r="D220" s="83"/>
      <c r="E220" s="84"/>
      <c r="F220" s="84"/>
    </row>
    <row r="221" spans="1:6" ht="15.75" thickBot="1" x14ac:dyDescent="0.3">
      <c r="A221" s="61">
        <v>2.7</v>
      </c>
      <c r="B221" s="62" t="s">
        <v>759</v>
      </c>
      <c r="C221" s="62"/>
      <c r="D221" s="62"/>
      <c r="E221" s="63">
        <f>+E222</f>
        <v>3127513.7</v>
      </c>
      <c r="F221" s="63">
        <f>+F222</f>
        <v>3127513.7</v>
      </c>
    </row>
    <row r="222" spans="1:6" x14ac:dyDescent="0.25">
      <c r="A222" s="72" t="s">
        <v>760</v>
      </c>
      <c r="B222" s="73" t="s">
        <v>748</v>
      </c>
      <c r="C222" s="89"/>
      <c r="D222" s="89"/>
      <c r="E222" s="90">
        <f>+E223+E224</f>
        <v>3127513.7</v>
      </c>
      <c r="F222" s="90">
        <f>+F223+F224</f>
        <v>3127513.7</v>
      </c>
    </row>
    <row r="223" spans="1:6" x14ac:dyDescent="0.25">
      <c r="A223" s="88" t="s">
        <v>761</v>
      </c>
      <c r="B223" s="68" t="s">
        <v>762</v>
      </c>
      <c r="C223" s="83"/>
      <c r="D223" s="83"/>
      <c r="E223" s="84">
        <v>3127513.7</v>
      </c>
      <c r="F223" s="84">
        <v>3127513.7</v>
      </c>
    </row>
    <row r="224" spans="1:6" ht="15.75" thickBot="1" x14ac:dyDescent="0.3">
      <c r="A224" s="76"/>
      <c r="B224" s="77"/>
      <c r="C224" s="77"/>
      <c r="D224" s="77"/>
      <c r="E224" s="78"/>
      <c r="F224" s="78"/>
    </row>
    <row r="225" spans="1:6" ht="15.75" thickBot="1" x14ac:dyDescent="0.3">
      <c r="A225" s="91"/>
      <c r="B225" s="92" t="s">
        <v>763</v>
      </c>
      <c r="C225" s="92"/>
      <c r="D225" s="92"/>
      <c r="E225" s="93">
        <f>E182+E174+E110+E42+E9+E221</f>
        <v>29494593.640000004</v>
      </c>
      <c r="F225" s="93">
        <f>F182+F174+F110+F42+F9+F221</f>
        <v>29494593.640000004</v>
      </c>
    </row>
    <row r="226" spans="1:6" ht="15.75" thickTop="1" x14ac:dyDescent="0.25"/>
    <row r="229" spans="1:6" x14ac:dyDescent="0.25">
      <c r="F229" s="2"/>
    </row>
  </sheetData>
  <mergeCells count="8">
    <mergeCell ref="A7:A8"/>
    <mergeCell ref="B7:B8"/>
    <mergeCell ref="A1:F1"/>
    <mergeCell ref="A2:F2"/>
    <mergeCell ref="A3:F3"/>
    <mergeCell ref="A4:F4"/>
    <mergeCell ref="A5:F5"/>
    <mergeCell ref="A6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3"/>
  <sheetViews>
    <sheetView tabSelected="1" topLeftCell="A250" workbookViewId="0">
      <selection activeCell="G1" sqref="G1"/>
    </sheetView>
  </sheetViews>
  <sheetFormatPr baseColWidth="10" defaultRowHeight="15" x14ac:dyDescent="0.25"/>
  <cols>
    <col min="1" max="1" width="11.28515625" bestFit="1" customWidth="1"/>
    <col min="2" max="2" width="14" style="4" bestFit="1" customWidth="1"/>
    <col min="3" max="3" width="59.7109375" bestFit="1" customWidth="1"/>
    <col min="4" max="4" width="5.140625" customWidth="1"/>
    <col min="5" max="5" width="13.7109375" style="1" bestFit="1" customWidth="1"/>
    <col min="6" max="6" width="12.7109375" style="56" bestFit="1" customWidth="1"/>
    <col min="7" max="7" width="12.7109375" bestFit="1" customWidth="1"/>
  </cols>
  <sheetData>
    <row r="1" spans="1:7" ht="14.45" x14ac:dyDescent="0.3">
      <c r="A1" s="10"/>
      <c r="B1" s="10"/>
      <c r="C1" s="11"/>
      <c r="D1" s="10"/>
      <c r="E1" s="12"/>
      <c r="F1" s="13"/>
      <c r="G1" s="14"/>
    </row>
    <row r="2" spans="1:7" ht="14.45" x14ac:dyDescent="0.3">
      <c r="A2" s="10"/>
      <c r="B2" s="10"/>
      <c r="C2" s="11"/>
      <c r="D2" s="10"/>
      <c r="E2" s="12"/>
      <c r="F2" s="13"/>
      <c r="G2" s="14"/>
    </row>
    <row r="3" spans="1:7" ht="14.45" x14ac:dyDescent="0.3">
      <c r="A3" s="112" t="s">
        <v>374</v>
      </c>
      <c r="B3" s="112"/>
      <c r="C3" s="112"/>
      <c r="D3" s="112"/>
      <c r="E3" s="112"/>
      <c r="F3" s="112"/>
      <c r="G3" s="112"/>
    </row>
    <row r="4" spans="1:7" ht="14.45" x14ac:dyDescent="0.3">
      <c r="A4" s="113" t="s">
        <v>375</v>
      </c>
      <c r="B4" s="113"/>
      <c r="C4" s="113"/>
      <c r="D4" s="113"/>
      <c r="E4" s="113"/>
      <c r="F4" s="113"/>
      <c r="G4" s="113"/>
    </row>
    <row r="5" spans="1:7" ht="14.45" x14ac:dyDescent="0.3">
      <c r="A5" s="114" t="s">
        <v>376</v>
      </c>
      <c r="B5" s="114"/>
      <c r="C5" s="114"/>
      <c r="D5" s="114"/>
      <c r="E5" s="114"/>
      <c r="F5" s="114"/>
      <c r="G5" s="114"/>
    </row>
    <row r="6" spans="1:7" x14ac:dyDescent="0.25">
      <c r="A6" s="115" t="s">
        <v>764</v>
      </c>
      <c r="B6" s="115"/>
      <c r="C6" s="115"/>
      <c r="D6" s="115"/>
      <c r="E6" s="115"/>
      <c r="F6" s="115"/>
      <c r="G6" s="115"/>
    </row>
    <row r="7" spans="1:7" ht="14.45" x14ac:dyDescent="0.3">
      <c r="A7" s="116" t="s">
        <v>377</v>
      </c>
      <c r="B7" s="116"/>
      <c r="C7" s="116"/>
      <c r="D7" s="116"/>
      <c r="E7" s="116"/>
      <c r="F7" s="116"/>
      <c r="G7" s="116"/>
    </row>
    <row r="8" spans="1:7" ht="14.45" x14ac:dyDescent="0.3">
      <c r="A8" s="116" t="s">
        <v>378</v>
      </c>
      <c r="B8" s="116"/>
      <c r="C8" s="116"/>
      <c r="D8" s="116"/>
      <c r="E8" s="116"/>
      <c r="F8" s="116"/>
      <c r="G8" s="116"/>
    </row>
    <row r="9" spans="1:7" ht="14.45" x14ac:dyDescent="0.3">
      <c r="A9" s="15"/>
      <c r="B9" s="15"/>
      <c r="C9" s="15"/>
      <c r="D9" s="15"/>
      <c r="E9" s="16"/>
      <c r="F9" s="17"/>
      <c r="G9" s="14"/>
    </row>
    <row r="10" spans="1:7" thickBot="1" x14ac:dyDescent="0.35">
      <c r="A10" s="109" t="s">
        <v>379</v>
      </c>
      <c r="B10" s="109"/>
      <c r="C10" s="109"/>
      <c r="D10" s="109"/>
      <c r="E10" s="109"/>
      <c r="F10" s="109"/>
      <c r="G10" s="109"/>
    </row>
    <row r="11" spans="1:7" ht="14.45" x14ac:dyDescent="0.3">
      <c r="A11" s="110" t="s">
        <v>380</v>
      </c>
      <c r="B11" s="111"/>
      <c r="C11" s="18"/>
      <c r="D11" s="19" t="s">
        <v>0</v>
      </c>
      <c r="E11" s="20"/>
      <c r="F11" s="21"/>
      <c r="G11" s="20"/>
    </row>
    <row r="12" spans="1:7" thickBot="1" x14ac:dyDescent="0.35">
      <c r="A12" s="22"/>
      <c r="B12" s="23"/>
      <c r="C12" s="24"/>
      <c r="D12" s="25" t="s">
        <v>381</v>
      </c>
      <c r="E12" s="26"/>
      <c r="F12" s="27">
        <v>45441095.43</v>
      </c>
      <c r="G12" s="28"/>
    </row>
    <row r="13" spans="1:7" thickBot="1" x14ac:dyDescent="0.35">
      <c r="A13" s="29" t="s">
        <v>1</v>
      </c>
      <c r="B13" s="30" t="s">
        <v>382</v>
      </c>
      <c r="C13" s="31" t="s">
        <v>383</v>
      </c>
      <c r="D13" s="31" t="s">
        <v>384</v>
      </c>
      <c r="E13" s="32" t="s">
        <v>385</v>
      </c>
      <c r="F13" s="33" t="s">
        <v>386</v>
      </c>
      <c r="G13" s="34" t="s">
        <v>387</v>
      </c>
    </row>
    <row r="14" spans="1:7" ht="14.45" x14ac:dyDescent="0.3">
      <c r="A14" s="35" t="s">
        <v>183</v>
      </c>
      <c r="B14" s="36" t="s">
        <v>184</v>
      </c>
      <c r="C14" s="36" t="s">
        <v>157</v>
      </c>
      <c r="D14" s="37"/>
      <c r="E14" s="38"/>
      <c r="F14" s="39">
        <v>22316.35</v>
      </c>
      <c r="G14" s="40">
        <f>F12+E14-F14</f>
        <v>45418779.079999998</v>
      </c>
    </row>
    <row r="15" spans="1:7" ht="14.45" x14ac:dyDescent="0.3">
      <c r="A15" s="41" t="s">
        <v>183</v>
      </c>
      <c r="B15" s="5" t="s">
        <v>186</v>
      </c>
      <c r="C15" s="5" t="s">
        <v>72</v>
      </c>
      <c r="D15" s="42"/>
      <c r="E15" s="43"/>
      <c r="F15" s="6">
        <v>5800</v>
      </c>
      <c r="G15" s="44">
        <f>G14+E15-F15</f>
        <v>45412979.079999998</v>
      </c>
    </row>
    <row r="16" spans="1:7" ht="14.45" x14ac:dyDescent="0.3">
      <c r="A16" s="41" t="s">
        <v>183</v>
      </c>
      <c r="B16" s="5" t="s">
        <v>187</v>
      </c>
      <c r="C16" s="5" t="s">
        <v>188</v>
      </c>
      <c r="D16" s="42"/>
      <c r="E16" s="43"/>
      <c r="F16" s="6">
        <v>1200</v>
      </c>
      <c r="G16" s="44">
        <f t="shared" ref="G16:G79" si="0">G15+E16-F16</f>
        <v>45411779.079999998</v>
      </c>
    </row>
    <row r="17" spans="1:7" ht="14.45" x14ac:dyDescent="0.3">
      <c r="A17" s="41" t="s">
        <v>183</v>
      </c>
      <c r="B17" s="5" t="s">
        <v>189</v>
      </c>
      <c r="C17" s="5" t="s">
        <v>190</v>
      </c>
      <c r="D17" s="42"/>
      <c r="E17" s="43"/>
      <c r="F17" s="6">
        <v>1200</v>
      </c>
      <c r="G17" s="44">
        <f t="shared" si="0"/>
        <v>45410579.079999998</v>
      </c>
    </row>
    <row r="18" spans="1:7" ht="14.45" x14ac:dyDescent="0.3">
      <c r="A18" s="41" t="s">
        <v>183</v>
      </c>
      <c r="B18" s="5" t="s">
        <v>191</v>
      </c>
      <c r="C18" s="5" t="s">
        <v>188</v>
      </c>
      <c r="D18" s="42"/>
      <c r="E18" s="43"/>
      <c r="F18" s="6">
        <v>1260</v>
      </c>
      <c r="G18" s="44">
        <f t="shared" si="0"/>
        <v>45409319.079999998</v>
      </c>
    </row>
    <row r="19" spans="1:7" ht="14.45" x14ac:dyDescent="0.3">
      <c r="A19" s="41" t="s">
        <v>183</v>
      </c>
      <c r="B19" s="5" t="s">
        <v>192</v>
      </c>
      <c r="C19" s="5" t="s">
        <v>193</v>
      </c>
      <c r="D19" s="42"/>
      <c r="E19" s="43"/>
      <c r="F19" s="6">
        <v>1200</v>
      </c>
      <c r="G19" s="44">
        <f t="shared" si="0"/>
        <v>45408119.079999998</v>
      </c>
    </row>
    <row r="20" spans="1:7" ht="14.45" x14ac:dyDescent="0.3">
      <c r="A20" s="41" t="s">
        <v>183</v>
      </c>
      <c r="B20" s="5" t="s">
        <v>194</v>
      </c>
      <c r="C20" s="5" t="s">
        <v>195</v>
      </c>
      <c r="D20" s="42"/>
      <c r="E20" s="43"/>
      <c r="F20" s="6">
        <v>4410</v>
      </c>
      <c r="G20" s="44">
        <f t="shared" si="0"/>
        <v>45403709.079999998</v>
      </c>
    </row>
    <row r="21" spans="1:7" ht="14.45" x14ac:dyDescent="0.3">
      <c r="A21" s="41" t="s">
        <v>183</v>
      </c>
      <c r="B21" s="5" t="s">
        <v>197</v>
      </c>
      <c r="C21" s="5" t="s">
        <v>107</v>
      </c>
      <c r="D21" s="42"/>
      <c r="E21" s="43"/>
      <c r="F21" s="6">
        <v>1900</v>
      </c>
      <c r="G21" s="44">
        <f t="shared" si="0"/>
        <v>45401809.079999998</v>
      </c>
    </row>
    <row r="22" spans="1:7" ht="14.45" x14ac:dyDescent="0.3">
      <c r="A22" s="41" t="s">
        <v>183</v>
      </c>
      <c r="B22" s="5" t="s">
        <v>199</v>
      </c>
      <c r="C22" s="5" t="s">
        <v>121</v>
      </c>
      <c r="D22" s="42"/>
      <c r="E22" s="43"/>
      <c r="F22" s="6">
        <v>4800</v>
      </c>
      <c r="G22" s="44">
        <f t="shared" si="0"/>
        <v>45397009.079999998</v>
      </c>
    </row>
    <row r="23" spans="1:7" ht="14.45" x14ac:dyDescent="0.3">
      <c r="A23" s="41" t="s">
        <v>183</v>
      </c>
      <c r="B23" s="5" t="s">
        <v>200</v>
      </c>
      <c r="C23" s="5" t="s">
        <v>201</v>
      </c>
      <c r="D23" s="42"/>
      <c r="E23" s="43"/>
      <c r="F23" s="6">
        <v>7500</v>
      </c>
      <c r="G23" s="44">
        <f t="shared" si="0"/>
        <v>45389509.079999998</v>
      </c>
    </row>
    <row r="24" spans="1:7" ht="14.45" x14ac:dyDescent="0.3">
      <c r="A24" s="41" t="s">
        <v>183</v>
      </c>
      <c r="B24" s="5" t="s">
        <v>202</v>
      </c>
      <c r="C24" s="5" t="s">
        <v>201</v>
      </c>
      <c r="D24" s="42"/>
      <c r="E24" s="43"/>
      <c r="F24" s="6">
        <v>4500</v>
      </c>
      <c r="G24" s="44">
        <f t="shared" si="0"/>
        <v>45385009.079999998</v>
      </c>
    </row>
    <row r="25" spans="1:7" x14ac:dyDescent="0.25">
      <c r="A25" s="41" t="s">
        <v>183</v>
      </c>
      <c r="B25" s="5" t="s">
        <v>203</v>
      </c>
      <c r="C25" s="5" t="s">
        <v>204</v>
      </c>
      <c r="D25" s="42"/>
      <c r="E25" s="43"/>
      <c r="F25" s="6">
        <v>5000</v>
      </c>
      <c r="G25" s="44">
        <f t="shared" si="0"/>
        <v>45380009.079999998</v>
      </c>
    </row>
    <row r="26" spans="1:7" ht="14.45" x14ac:dyDescent="0.3">
      <c r="A26" s="41" t="s">
        <v>183</v>
      </c>
      <c r="B26" s="5" t="s">
        <v>206</v>
      </c>
      <c r="C26" s="5" t="s">
        <v>188</v>
      </c>
      <c r="D26" s="42"/>
      <c r="E26" s="43"/>
      <c r="F26" s="6">
        <v>1260</v>
      </c>
      <c r="G26" s="44">
        <f t="shared" si="0"/>
        <v>45378749.079999998</v>
      </c>
    </row>
    <row r="27" spans="1:7" ht="14.45" x14ac:dyDescent="0.3">
      <c r="A27" s="41" t="s">
        <v>183</v>
      </c>
      <c r="B27" s="5" t="s">
        <v>207</v>
      </c>
      <c r="C27" s="5" t="s">
        <v>193</v>
      </c>
      <c r="D27" s="42"/>
      <c r="E27" s="43"/>
      <c r="F27" s="6">
        <v>1260</v>
      </c>
      <c r="G27" s="44">
        <f t="shared" si="0"/>
        <v>45377489.079999998</v>
      </c>
    </row>
    <row r="28" spans="1:7" ht="14.45" x14ac:dyDescent="0.3">
      <c r="A28" s="41" t="s">
        <v>183</v>
      </c>
      <c r="B28" s="5" t="s">
        <v>208</v>
      </c>
      <c r="C28" s="5" t="s">
        <v>209</v>
      </c>
      <c r="D28" s="42"/>
      <c r="E28" s="43"/>
      <c r="F28" s="6">
        <v>1200</v>
      </c>
      <c r="G28" s="44">
        <f t="shared" si="0"/>
        <v>45376289.079999998</v>
      </c>
    </row>
    <row r="29" spans="1:7" ht="14.45" x14ac:dyDescent="0.3">
      <c r="A29" s="41" t="s">
        <v>183</v>
      </c>
      <c r="B29" s="5" t="s">
        <v>210</v>
      </c>
      <c r="C29" s="5" t="s">
        <v>209</v>
      </c>
      <c r="D29" s="42"/>
      <c r="E29" s="43"/>
      <c r="F29" s="6">
        <v>1200</v>
      </c>
      <c r="G29" s="44">
        <f t="shared" si="0"/>
        <v>45375089.079999998</v>
      </c>
    </row>
    <row r="30" spans="1:7" ht="14.45" x14ac:dyDescent="0.3">
      <c r="A30" s="41" t="s">
        <v>183</v>
      </c>
      <c r="B30" s="5" t="s">
        <v>211</v>
      </c>
      <c r="C30" s="5" t="s">
        <v>212</v>
      </c>
      <c r="D30" s="42"/>
      <c r="E30" s="43"/>
      <c r="F30" s="6">
        <v>119742.66</v>
      </c>
      <c r="G30" s="44">
        <f t="shared" si="0"/>
        <v>45255346.420000002</v>
      </c>
    </row>
    <row r="31" spans="1:7" ht="14.45" x14ac:dyDescent="0.3">
      <c r="A31" s="41" t="s">
        <v>183</v>
      </c>
      <c r="B31" s="5" t="s">
        <v>213</v>
      </c>
      <c r="C31" s="5" t="s">
        <v>214</v>
      </c>
      <c r="D31" s="42"/>
      <c r="E31" s="43"/>
      <c r="F31" s="6">
        <v>239517.6</v>
      </c>
      <c r="G31" s="44">
        <f t="shared" si="0"/>
        <v>45015828.82</v>
      </c>
    </row>
    <row r="32" spans="1:7" s="11" customFormat="1" ht="13.15" x14ac:dyDescent="0.25">
      <c r="A32" s="41" t="s">
        <v>183</v>
      </c>
      <c r="B32" s="5" t="s">
        <v>215</v>
      </c>
      <c r="C32" s="5" t="s">
        <v>216</v>
      </c>
      <c r="D32" s="42"/>
      <c r="E32" s="43"/>
      <c r="F32" s="6">
        <v>900</v>
      </c>
      <c r="G32" s="44">
        <f t="shared" si="0"/>
        <v>45014928.82</v>
      </c>
    </row>
    <row r="33" spans="1:7" ht="14.45" x14ac:dyDescent="0.3">
      <c r="A33" s="41" t="s">
        <v>183</v>
      </c>
      <c r="B33" s="5" t="s">
        <v>217</v>
      </c>
      <c r="C33" s="5" t="s">
        <v>193</v>
      </c>
      <c r="D33" s="42"/>
      <c r="E33" s="43"/>
      <c r="F33" s="6">
        <v>1200</v>
      </c>
      <c r="G33" s="44">
        <f t="shared" si="0"/>
        <v>45013728.82</v>
      </c>
    </row>
    <row r="34" spans="1:7" ht="14.45" x14ac:dyDescent="0.3">
      <c r="A34" s="41" t="s">
        <v>183</v>
      </c>
      <c r="B34" s="5" t="s">
        <v>218</v>
      </c>
      <c r="C34" s="5" t="s">
        <v>188</v>
      </c>
      <c r="D34" s="42"/>
      <c r="E34" s="43"/>
      <c r="F34" s="6">
        <v>1200</v>
      </c>
      <c r="G34" s="44">
        <f t="shared" si="0"/>
        <v>45012528.82</v>
      </c>
    </row>
    <row r="35" spans="1:7" ht="14.45" x14ac:dyDescent="0.3">
      <c r="A35" s="41" t="s">
        <v>183</v>
      </c>
      <c r="B35" s="5" t="s">
        <v>219</v>
      </c>
      <c r="C35" s="5" t="s">
        <v>46</v>
      </c>
      <c r="D35" s="42"/>
      <c r="E35" s="43"/>
      <c r="F35" s="6">
        <v>9086.82</v>
      </c>
      <c r="G35" s="44">
        <f t="shared" si="0"/>
        <v>45003442</v>
      </c>
    </row>
    <row r="36" spans="1:7" ht="14.45" x14ac:dyDescent="0.3">
      <c r="A36" s="41" t="s">
        <v>4</v>
      </c>
      <c r="B36" s="5" t="s">
        <v>220</v>
      </c>
      <c r="C36" s="5" t="s">
        <v>190</v>
      </c>
      <c r="D36" s="42"/>
      <c r="E36" s="43"/>
      <c r="F36" s="6">
        <v>1200</v>
      </c>
      <c r="G36" s="44">
        <f t="shared" si="0"/>
        <v>45002242</v>
      </c>
    </row>
    <row r="37" spans="1:7" ht="14.45" x14ac:dyDescent="0.3">
      <c r="A37" s="41" t="s">
        <v>4</v>
      </c>
      <c r="B37" s="5" t="s">
        <v>221</v>
      </c>
      <c r="C37" s="5" t="s">
        <v>193</v>
      </c>
      <c r="D37" s="42"/>
      <c r="E37" s="43"/>
      <c r="F37" s="6">
        <v>1200</v>
      </c>
      <c r="G37" s="44">
        <f t="shared" si="0"/>
        <v>45001042</v>
      </c>
    </row>
    <row r="38" spans="1:7" ht="14.45" x14ac:dyDescent="0.3">
      <c r="A38" s="41" t="s">
        <v>4</v>
      </c>
      <c r="B38" s="5" t="s">
        <v>222</v>
      </c>
      <c r="C38" s="5" t="s">
        <v>209</v>
      </c>
      <c r="D38" s="42"/>
      <c r="E38" s="43"/>
      <c r="F38" s="6">
        <v>1200</v>
      </c>
      <c r="G38" s="44">
        <f t="shared" si="0"/>
        <v>44999842</v>
      </c>
    </row>
    <row r="39" spans="1:7" ht="14.45" x14ac:dyDescent="0.3">
      <c r="A39" s="41" t="s">
        <v>4</v>
      </c>
      <c r="B39" s="5" t="s">
        <v>223</v>
      </c>
      <c r="C39" s="5" t="s">
        <v>193</v>
      </c>
      <c r="D39" s="42"/>
      <c r="E39" s="43"/>
      <c r="F39" s="6">
        <v>1200</v>
      </c>
      <c r="G39" s="44">
        <f t="shared" si="0"/>
        <v>44998642</v>
      </c>
    </row>
    <row r="40" spans="1:7" ht="14.45" x14ac:dyDescent="0.3">
      <c r="A40" s="41" t="s">
        <v>4</v>
      </c>
      <c r="B40" s="5" t="s">
        <v>224</v>
      </c>
      <c r="C40" s="5" t="s">
        <v>225</v>
      </c>
      <c r="D40" s="42"/>
      <c r="E40" s="43"/>
      <c r="F40" s="6">
        <v>10000</v>
      </c>
      <c r="G40" s="44">
        <f t="shared" si="0"/>
        <v>44988642</v>
      </c>
    </row>
    <row r="41" spans="1:7" ht="14.45" x14ac:dyDescent="0.3">
      <c r="A41" s="41" t="s">
        <v>4</v>
      </c>
      <c r="B41" s="5" t="s">
        <v>5</v>
      </c>
      <c r="C41" s="5" t="s">
        <v>6</v>
      </c>
      <c r="D41" s="42"/>
      <c r="E41" s="43"/>
      <c r="F41" s="6">
        <v>3500</v>
      </c>
      <c r="G41" s="44">
        <f t="shared" si="0"/>
        <v>44985142</v>
      </c>
    </row>
    <row r="42" spans="1:7" ht="14.45" x14ac:dyDescent="0.3">
      <c r="A42" s="41" t="s">
        <v>4</v>
      </c>
      <c r="B42" s="5" t="s">
        <v>226</v>
      </c>
      <c r="C42" s="5" t="s">
        <v>11</v>
      </c>
      <c r="D42" s="42"/>
      <c r="E42" s="43"/>
      <c r="F42" s="6">
        <v>15020</v>
      </c>
      <c r="G42" s="44">
        <f t="shared" si="0"/>
        <v>44970122</v>
      </c>
    </row>
    <row r="43" spans="1:7" x14ac:dyDescent="0.25">
      <c r="A43" s="41" t="s">
        <v>4</v>
      </c>
      <c r="B43" s="5" t="s">
        <v>227</v>
      </c>
      <c r="C43" s="5" t="s">
        <v>63</v>
      </c>
      <c r="D43" s="42"/>
      <c r="E43" s="43"/>
      <c r="F43" s="6">
        <v>10000</v>
      </c>
      <c r="G43" s="44">
        <f t="shared" si="0"/>
        <v>44960122</v>
      </c>
    </row>
    <row r="44" spans="1:7" x14ac:dyDescent="0.25">
      <c r="A44" s="41" t="s">
        <v>4</v>
      </c>
      <c r="B44" s="5" t="s">
        <v>228</v>
      </c>
      <c r="C44" s="5" t="s">
        <v>63</v>
      </c>
      <c r="D44" s="42"/>
      <c r="E44" s="43"/>
      <c r="F44" s="6">
        <v>7700</v>
      </c>
      <c r="G44" s="44">
        <f t="shared" si="0"/>
        <v>44952422</v>
      </c>
    </row>
    <row r="45" spans="1:7" ht="14.45" x14ac:dyDescent="0.3">
      <c r="A45" s="41" t="s">
        <v>4</v>
      </c>
      <c r="B45" s="5" t="s">
        <v>229</v>
      </c>
      <c r="C45" s="5" t="s">
        <v>209</v>
      </c>
      <c r="D45" s="42"/>
      <c r="E45" s="43"/>
      <c r="F45" s="6">
        <v>1260</v>
      </c>
      <c r="G45" s="44">
        <f t="shared" si="0"/>
        <v>44951162</v>
      </c>
    </row>
    <row r="46" spans="1:7" ht="14.45" x14ac:dyDescent="0.3">
      <c r="A46" s="45">
        <v>42951</v>
      </c>
      <c r="B46" s="7">
        <v>127812916</v>
      </c>
      <c r="C46" s="7" t="s">
        <v>388</v>
      </c>
      <c r="D46" s="42"/>
      <c r="E46" s="43">
        <v>27321666.670000002</v>
      </c>
      <c r="F46" s="6"/>
      <c r="G46" s="44">
        <f t="shared" si="0"/>
        <v>72272828.670000002</v>
      </c>
    </row>
    <row r="47" spans="1:7" ht="14.45" x14ac:dyDescent="0.3">
      <c r="A47" s="41" t="s">
        <v>230</v>
      </c>
      <c r="B47" s="5" t="s">
        <v>231</v>
      </c>
      <c r="C47" s="5" t="s">
        <v>225</v>
      </c>
      <c r="D47" s="42"/>
      <c r="E47" s="43"/>
      <c r="F47" s="6">
        <v>13000</v>
      </c>
      <c r="G47" s="44">
        <f t="shared" si="0"/>
        <v>72259828.670000002</v>
      </c>
    </row>
    <row r="48" spans="1:7" x14ac:dyDescent="0.25">
      <c r="A48" s="41" t="s">
        <v>230</v>
      </c>
      <c r="B48" s="5" t="s">
        <v>232</v>
      </c>
      <c r="C48" s="5" t="s">
        <v>204</v>
      </c>
      <c r="D48" s="42"/>
      <c r="E48" s="43"/>
      <c r="F48" s="6">
        <v>4000</v>
      </c>
      <c r="G48" s="44">
        <f t="shared" si="0"/>
        <v>72255828.670000002</v>
      </c>
    </row>
    <row r="49" spans="1:7" ht="14.45" x14ac:dyDescent="0.3">
      <c r="A49" s="41" t="s">
        <v>230</v>
      </c>
      <c r="B49" s="5" t="s">
        <v>233</v>
      </c>
      <c r="C49" s="5" t="s">
        <v>234</v>
      </c>
      <c r="D49" s="42"/>
      <c r="E49" s="43"/>
      <c r="F49" s="6">
        <v>5800</v>
      </c>
      <c r="G49" s="44">
        <f t="shared" si="0"/>
        <v>72250028.670000002</v>
      </c>
    </row>
    <row r="50" spans="1:7" ht="14.45" x14ac:dyDescent="0.3">
      <c r="A50" s="41" t="s">
        <v>230</v>
      </c>
      <c r="B50" s="5" t="s">
        <v>235</v>
      </c>
      <c r="C50" s="5" t="s">
        <v>105</v>
      </c>
      <c r="D50" s="42"/>
      <c r="E50" s="43"/>
      <c r="F50" s="6">
        <v>4960</v>
      </c>
      <c r="G50" s="44">
        <f t="shared" si="0"/>
        <v>72245068.670000002</v>
      </c>
    </row>
    <row r="51" spans="1:7" ht="14.45" x14ac:dyDescent="0.3">
      <c r="A51" s="41" t="s">
        <v>230</v>
      </c>
      <c r="B51" s="5" t="s">
        <v>236</v>
      </c>
      <c r="C51" s="5" t="s">
        <v>237</v>
      </c>
      <c r="D51" s="42"/>
      <c r="E51" s="43"/>
      <c r="F51" s="6">
        <v>5800</v>
      </c>
      <c r="G51" s="44">
        <f t="shared" si="0"/>
        <v>72239268.670000002</v>
      </c>
    </row>
    <row r="52" spans="1:7" ht="14.45" x14ac:dyDescent="0.3">
      <c r="A52" s="41" t="s">
        <v>230</v>
      </c>
      <c r="B52" s="5" t="s">
        <v>238</v>
      </c>
      <c r="C52" s="5" t="s">
        <v>14</v>
      </c>
      <c r="D52" s="42"/>
      <c r="E52" s="43"/>
      <c r="F52" s="6">
        <v>3200</v>
      </c>
      <c r="G52" s="44">
        <f t="shared" si="0"/>
        <v>72236068.670000002</v>
      </c>
    </row>
    <row r="53" spans="1:7" ht="14.45" x14ac:dyDescent="0.3">
      <c r="A53" s="41" t="s">
        <v>7</v>
      </c>
      <c r="B53" s="5" t="s">
        <v>239</v>
      </c>
      <c r="C53" s="5" t="s">
        <v>240</v>
      </c>
      <c r="D53" s="42"/>
      <c r="E53" s="43"/>
      <c r="F53" s="6">
        <v>105986</v>
      </c>
      <c r="G53" s="44">
        <f t="shared" si="0"/>
        <v>72130082.670000002</v>
      </c>
    </row>
    <row r="54" spans="1:7" ht="14.45" x14ac:dyDescent="0.3">
      <c r="A54" s="41" t="s">
        <v>7</v>
      </c>
      <c r="B54" s="5" t="s">
        <v>241</v>
      </c>
      <c r="C54" s="5" t="s">
        <v>190</v>
      </c>
      <c r="D54" s="42"/>
      <c r="E54" s="43"/>
      <c r="F54" s="6">
        <v>1200</v>
      </c>
      <c r="G54" s="44">
        <f t="shared" si="0"/>
        <v>72128882.670000002</v>
      </c>
    </row>
    <row r="55" spans="1:7" ht="14.45" x14ac:dyDescent="0.3">
      <c r="A55" s="41" t="s">
        <v>7</v>
      </c>
      <c r="B55" s="5" t="s">
        <v>242</v>
      </c>
      <c r="C55" s="5" t="s">
        <v>243</v>
      </c>
      <c r="D55" s="42"/>
      <c r="E55" s="43"/>
      <c r="F55" s="6">
        <v>6350</v>
      </c>
      <c r="G55" s="44">
        <f t="shared" si="0"/>
        <v>72122532.670000002</v>
      </c>
    </row>
    <row r="56" spans="1:7" ht="14.45" x14ac:dyDescent="0.3">
      <c r="A56" s="41" t="s">
        <v>7</v>
      </c>
      <c r="B56" s="5" t="s">
        <v>244</v>
      </c>
      <c r="C56" s="5" t="s">
        <v>98</v>
      </c>
      <c r="D56" s="42"/>
      <c r="E56" s="43"/>
      <c r="F56" s="6">
        <v>6250</v>
      </c>
      <c r="G56" s="44">
        <f t="shared" si="0"/>
        <v>72116282.670000002</v>
      </c>
    </row>
    <row r="57" spans="1:7" ht="14.45" x14ac:dyDescent="0.3">
      <c r="A57" s="41" t="s">
        <v>7</v>
      </c>
      <c r="B57" s="5" t="s">
        <v>245</v>
      </c>
      <c r="C57" s="5" t="s">
        <v>6</v>
      </c>
      <c r="D57" s="42"/>
      <c r="E57" s="43"/>
      <c r="F57" s="6">
        <v>560</v>
      </c>
      <c r="G57" s="44">
        <f t="shared" si="0"/>
        <v>72115722.670000002</v>
      </c>
    </row>
    <row r="58" spans="1:7" ht="14.45" x14ac:dyDescent="0.3">
      <c r="A58" s="41" t="s">
        <v>7</v>
      </c>
      <c r="B58" s="5" t="s">
        <v>8</v>
      </c>
      <c r="C58" s="5" t="s">
        <v>9</v>
      </c>
      <c r="D58" s="42"/>
      <c r="E58" s="43"/>
      <c r="F58" s="6">
        <v>10714.83</v>
      </c>
      <c r="G58" s="44">
        <f t="shared" si="0"/>
        <v>72105007.840000004</v>
      </c>
    </row>
    <row r="59" spans="1:7" ht="14.45" x14ac:dyDescent="0.3">
      <c r="A59" s="41" t="s">
        <v>7</v>
      </c>
      <c r="B59" s="5" t="s">
        <v>246</v>
      </c>
      <c r="C59" s="5" t="s">
        <v>190</v>
      </c>
      <c r="D59" s="42"/>
      <c r="E59" s="43"/>
      <c r="F59" s="6">
        <v>1200</v>
      </c>
      <c r="G59" s="44">
        <f t="shared" si="0"/>
        <v>72103807.840000004</v>
      </c>
    </row>
    <row r="60" spans="1:7" ht="14.45" x14ac:dyDescent="0.3">
      <c r="A60" s="41" t="s">
        <v>7</v>
      </c>
      <c r="B60" s="5" t="s">
        <v>247</v>
      </c>
      <c r="C60" s="5" t="s">
        <v>188</v>
      </c>
      <c r="D60" s="42"/>
      <c r="E60" s="43"/>
      <c r="F60" s="6">
        <v>2520</v>
      </c>
      <c r="G60" s="44">
        <f t="shared" si="0"/>
        <v>72101287.840000004</v>
      </c>
    </row>
    <row r="61" spans="1:7" ht="14.45" x14ac:dyDescent="0.3">
      <c r="A61" s="41" t="s">
        <v>7</v>
      </c>
      <c r="B61" s="5" t="s">
        <v>248</v>
      </c>
      <c r="C61" s="5" t="s">
        <v>243</v>
      </c>
      <c r="D61" s="42"/>
      <c r="E61" s="43"/>
      <c r="F61" s="6">
        <v>3070</v>
      </c>
      <c r="G61" s="44">
        <f t="shared" si="0"/>
        <v>72098217.840000004</v>
      </c>
    </row>
    <row r="62" spans="1:7" ht="14.45" x14ac:dyDescent="0.3">
      <c r="A62" s="41" t="s">
        <v>7</v>
      </c>
      <c r="B62" s="5" t="s">
        <v>249</v>
      </c>
      <c r="C62" s="5" t="s">
        <v>190</v>
      </c>
      <c r="D62" s="42"/>
      <c r="E62" s="43"/>
      <c r="F62" s="6">
        <v>1200</v>
      </c>
      <c r="G62" s="44">
        <f t="shared" si="0"/>
        <v>72097017.840000004</v>
      </c>
    </row>
    <row r="63" spans="1:7" ht="14.45" x14ac:dyDescent="0.3">
      <c r="A63" s="41" t="s">
        <v>7</v>
      </c>
      <c r="B63" s="5" t="s">
        <v>250</v>
      </c>
      <c r="C63" s="5" t="s">
        <v>119</v>
      </c>
      <c r="D63" s="42"/>
      <c r="E63" s="43"/>
      <c r="F63" s="6">
        <v>1500</v>
      </c>
      <c r="G63" s="44">
        <f t="shared" si="0"/>
        <v>72095517.840000004</v>
      </c>
    </row>
    <row r="64" spans="1:7" ht="14.45" x14ac:dyDescent="0.3">
      <c r="A64" s="41" t="s">
        <v>7</v>
      </c>
      <c r="B64" s="5" t="s">
        <v>251</v>
      </c>
      <c r="C64" s="5" t="s">
        <v>98</v>
      </c>
      <c r="D64" s="42"/>
      <c r="E64" s="43"/>
      <c r="F64" s="6">
        <v>4860</v>
      </c>
      <c r="G64" s="44">
        <f t="shared" si="0"/>
        <v>72090657.840000004</v>
      </c>
    </row>
    <row r="65" spans="1:9" ht="14.45" x14ac:dyDescent="0.3">
      <c r="A65" s="41" t="s">
        <v>7</v>
      </c>
      <c r="B65" s="5" t="s">
        <v>252</v>
      </c>
      <c r="C65" s="5" t="s">
        <v>195</v>
      </c>
      <c r="D65" s="42"/>
      <c r="E65" s="43"/>
      <c r="F65" s="6">
        <v>4860</v>
      </c>
      <c r="G65" s="44">
        <f t="shared" si="0"/>
        <v>72085797.840000004</v>
      </c>
    </row>
    <row r="66" spans="1:9" ht="14.45" x14ac:dyDescent="0.3">
      <c r="A66" s="41" t="s">
        <v>7</v>
      </c>
      <c r="B66" s="5" t="s">
        <v>10</v>
      </c>
      <c r="C66" s="5" t="s">
        <v>11</v>
      </c>
      <c r="D66" s="42"/>
      <c r="E66" s="43"/>
      <c r="F66" s="6">
        <v>1860</v>
      </c>
      <c r="G66" s="44">
        <f t="shared" si="0"/>
        <v>72083937.840000004</v>
      </c>
    </row>
    <row r="67" spans="1:9" ht="14.45" x14ac:dyDescent="0.3">
      <c r="A67" s="41" t="s">
        <v>7</v>
      </c>
      <c r="B67" s="5" t="s">
        <v>253</v>
      </c>
      <c r="C67" s="5" t="s">
        <v>9</v>
      </c>
      <c r="D67" s="42"/>
      <c r="E67" s="43"/>
      <c r="F67" s="6">
        <v>10523.72</v>
      </c>
      <c r="G67" s="44">
        <f t="shared" si="0"/>
        <v>72073414.120000005</v>
      </c>
    </row>
    <row r="68" spans="1:9" ht="14.45" x14ac:dyDescent="0.3">
      <c r="A68" s="41" t="s">
        <v>7</v>
      </c>
      <c r="B68" s="5" t="s">
        <v>254</v>
      </c>
      <c r="C68" s="5" t="s">
        <v>119</v>
      </c>
      <c r="D68" s="42"/>
      <c r="E68" s="43"/>
      <c r="F68" s="6">
        <v>6000</v>
      </c>
      <c r="G68" s="44">
        <f t="shared" si="0"/>
        <v>72067414.120000005</v>
      </c>
    </row>
    <row r="69" spans="1:9" ht="14.45" x14ac:dyDescent="0.3">
      <c r="A69" s="41" t="s">
        <v>7</v>
      </c>
      <c r="B69" s="5" t="s">
        <v>255</v>
      </c>
      <c r="C69" s="5" t="s">
        <v>190</v>
      </c>
      <c r="D69" s="42"/>
      <c r="E69" s="43"/>
      <c r="F69" s="6">
        <v>1200</v>
      </c>
      <c r="G69" s="44">
        <f t="shared" si="0"/>
        <v>72066214.120000005</v>
      </c>
    </row>
    <row r="70" spans="1:9" ht="14.45" x14ac:dyDescent="0.3">
      <c r="A70" s="41" t="s">
        <v>7</v>
      </c>
      <c r="B70" s="5" t="s">
        <v>256</v>
      </c>
      <c r="C70" s="5" t="s">
        <v>243</v>
      </c>
      <c r="D70" s="42"/>
      <c r="E70" s="43"/>
      <c r="F70" s="6">
        <v>3000</v>
      </c>
      <c r="G70" s="44">
        <f t="shared" si="0"/>
        <v>72063214.120000005</v>
      </c>
    </row>
    <row r="71" spans="1:9" ht="14.45" x14ac:dyDescent="0.3">
      <c r="A71" s="41" t="s">
        <v>7</v>
      </c>
      <c r="B71" s="5" t="s">
        <v>257</v>
      </c>
      <c r="C71" s="5" t="s">
        <v>9</v>
      </c>
      <c r="D71" s="42"/>
      <c r="E71" s="43"/>
      <c r="F71" s="6">
        <v>10318.15</v>
      </c>
      <c r="G71" s="44">
        <f t="shared" si="0"/>
        <v>72052895.969999999</v>
      </c>
    </row>
    <row r="72" spans="1:9" ht="14.45" x14ac:dyDescent="0.3">
      <c r="A72" s="41" t="s">
        <v>7</v>
      </c>
      <c r="B72" s="5" t="s">
        <v>258</v>
      </c>
      <c r="C72" s="5" t="s">
        <v>259</v>
      </c>
      <c r="D72" s="42"/>
      <c r="E72" s="43"/>
      <c r="F72" s="6">
        <v>428919.75</v>
      </c>
      <c r="G72" s="44">
        <f t="shared" si="0"/>
        <v>71623976.219999999</v>
      </c>
    </row>
    <row r="73" spans="1:9" ht="14.45" x14ac:dyDescent="0.3">
      <c r="A73" s="41" t="s">
        <v>7</v>
      </c>
      <c r="B73" s="5" t="s">
        <v>260</v>
      </c>
      <c r="C73" s="5" t="s">
        <v>14</v>
      </c>
      <c r="D73" s="42"/>
      <c r="E73" s="43"/>
      <c r="F73" s="6">
        <v>7200</v>
      </c>
      <c r="G73" s="44">
        <f t="shared" si="0"/>
        <v>71616776.219999999</v>
      </c>
    </row>
    <row r="74" spans="1:9" ht="14.45" x14ac:dyDescent="0.3">
      <c r="A74" s="45">
        <v>42954</v>
      </c>
      <c r="B74" s="9">
        <v>246222128</v>
      </c>
      <c r="C74" s="9" t="s">
        <v>389</v>
      </c>
      <c r="D74" s="42"/>
      <c r="E74" s="43">
        <v>40000</v>
      </c>
      <c r="F74" s="6"/>
      <c r="G74" s="44">
        <f t="shared" si="0"/>
        <v>71656776.219999999</v>
      </c>
      <c r="I74" s="46"/>
    </row>
    <row r="75" spans="1:9" ht="14.45" x14ac:dyDescent="0.3">
      <c r="A75" s="45">
        <v>42954</v>
      </c>
      <c r="B75" s="7">
        <v>131293177</v>
      </c>
      <c r="C75" s="7" t="s">
        <v>390</v>
      </c>
      <c r="D75" s="42"/>
      <c r="E75" s="43">
        <v>5151.34</v>
      </c>
      <c r="F75" s="6"/>
      <c r="G75" s="44">
        <f t="shared" si="0"/>
        <v>71661927.560000002</v>
      </c>
      <c r="I75" s="47"/>
    </row>
    <row r="76" spans="1:9" ht="14.45" x14ac:dyDescent="0.3">
      <c r="A76" s="45">
        <v>42954</v>
      </c>
      <c r="B76" s="9">
        <v>131275222</v>
      </c>
      <c r="C76" s="9" t="s">
        <v>390</v>
      </c>
      <c r="D76" s="42"/>
      <c r="E76" s="43">
        <v>6013.28</v>
      </c>
      <c r="F76" s="6"/>
      <c r="G76" s="44">
        <f t="shared" si="0"/>
        <v>71667940.840000004</v>
      </c>
      <c r="I76" s="46"/>
    </row>
    <row r="77" spans="1:9" ht="14.45" x14ac:dyDescent="0.3">
      <c r="A77" s="45">
        <v>42954</v>
      </c>
      <c r="B77" s="7">
        <v>249020579</v>
      </c>
      <c r="C77" s="7" t="s">
        <v>389</v>
      </c>
      <c r="D77" s="42"/>
      <c r="E77" s="43">
        <v>3445.91</v>
      </c>
      <c r="F77" s="6"/>
      <c r="G77" s="44">
        <f t="shared" si="0"/>
        <v>71671386.75</v>
      </c>
      <c r="I77" s="47"/>
    </row>
    <row r="78" spans="1:9" ht="14.45" x14ac:dyDescent="0.3">
      <c r="A78" s="45">
        <v>42954</v>
      </c>
      <c r="B78" s="9">
        <v>130405249</v>
      </c>
      <c r="C78" s="9" t="s">
        <v>390</v>
      </c>
      <c r="D78" s="42"/>
      <c r="E78" s="43">
        <v>1569.08</v>
      </c>
      <c r="F78" s="6"/>
      <c r="G78" s="44">
        <f t="shared" si="0"/>
        <v>71672955.829999998</v>
      </c>
      <c r="I78" s="46"/>
    </row>
    <row r="79" spans="1:9" ht="14.45" x14ac:dyDescent="0.3">
      <c r="A79" s="45">
        <v>42955</v>
      </c>
      <c r="B79" s="7">
        <v>249022666</v>
      </c>
      <c r="C79" s="7" t="s">
        <v>389</v>
      </c>
      <c r="D79" s="42"/>
      <c r="E79" s="43">
        <v>200</v>
      </c>
      <c r="F79" s="6"/>
      <c r="G79" s="44">
        <f t="shared" si="0"/>
        <v>71673155.829999998</v>
      </c>
      <c r="I79" s="47"/>
    </row>
    <row r="80" spans="1:9" ht="14.45" x14ac:dyDescent="0.3">
      <c r="A80" s="45">
        <v>42955</v>
      </c>
      <c r="B80" s="9">
        <v>249022654</v>
      </c>
      <c r="C80" s="9" t="s">
        <v>389</v>
      </c>
      <c r="D80" s="42"/>
      <c r="E80" s="43">
        <v>24.55</v>
      </c>
      <c r="F80" s="6"/>
      <c r="G80" s="44">
        <f t="shared" ref="G80:G143" si="1">G79+E80-F80</f>
        <v>71673180.379999995</v>
      </c>
      <c r="I80" s="46"/>
    </row>
    <row r="81" spans="1:9" ht="14.45" x14ac:dyDescent="0.3">
      <c r="A81" s="45">
        <v>42955</v>
      </c>
      <c r="B81" s="7">
        <v>249022653</v>
      </c>
      <c r="C81" s="7" t="s">
        <v>389</v>
      </c>
      <c r="D81" s="42"/>
      <c r="E81" s="43">
        <v>1412.48</v>
      </c>
      <c r="F81" s="6"/>
      <c r="G81" s="44">
        <f t="shared" si="1"/>
        <v>71674592.859999999</v>
      </c>
      <c r="I81" s="47"/>
    </row>
    <row r="82" spans="1:9" ht="14.45" x14ac:dyDescent="0.3">
      <c r="A82" s="41" t="s">
        <v>261</v>
      </c>
      <c r="B82" s="5" t="s">
        <v>262</v>
      </c>
      <c r="C82" s="5" t="s">
        <v>23</v>
      </c>
      <c r="D82" s="42"/>
      <c r="E82" s="43"/>
      <c r="F82" s="6">
        <v>7760</v>
      </c>
      <c r="G82" s="44">
        <f t="shared" si="1"/>
        <v>71666832.859999999</v>
      </c>
    </row>
    <row r="83" spans="1:9" ht="14.45" x14ac:dyDescent="0.3">
      <c r="A83" s="41" t="s">
        <v>261</v>
      </c>
      <c r="B83" s="5" t="s">
        <v>263</v>
      </c>
      <c r="C83" s="5" t="s">
        <v>264</v>
      </c>
      <c r="D83" s="42"/>
      <c r="E83" s="43"/>
      <c r="F83" s="6">
        <v>5800</v>
      </c>
      <c r="G83" s="44">
        <f t="shared" si="1"/>
        <v>71661032.859999999</v>
      </c>
    </row>
    <row r="84" spans="1:9" ht="14.45" x14ac:dyDescent="0.3">
      <c r="A84" s="41" t="s">
        <v>261</v>
      </c>
      <c r="B84" s="5" t="s">
        <v>265</v>
      </c>
      <c r="C84" s="5" t="s">
        <v>243</v>
      </c>
      <c r="D84" s="42"/>
      <c r="E84" s="43"/>
      <c r="F84" s="6">
        <v>10200</v>
      </c>
      <c r="G84" s="44">
        <f t="shared" si="1"/>
        <v>71650832.859999999</v>
      </c>
    </row>
    <row r="85" spans="1:9" ht="14.45" x14ac:dyDescent="0.3">
      <c r="A85" s="41" t="s">
        <v>261</v>
      </c>
      <c r="B85" s="5" t="s">
        <v>266</v>
      </c>
      <c r="C85" s="5" t="s">
        <v>195</v>
      </c>
      <c r="D85" s="42"/>
      <c r="E85" s="43"/>
      <c r="F85" s="6">
        <v>5460</v>
      </c>
      <c r="G85" s="44">
        <f t="shared" si="1"/>
        <v>71645372.859999999</v>
      </c>
    </row>
    <row r="86" spans="1:9" ht="14.45" x14ac:dyDescent="0.3">
      <c r="A86" s="41" t="s">
        <v>261</v>
      </c>
      <c r="B86" s="5" t="s">
        <v>267</v>
      </c>
      <c r="C86" s="5" t="s">
        <v>268</v>
      </c>
      <c r="D86" s="42"/>
      <c r="E86" s="43"/>
      <c r="F86" s="6">
        <v>1500</v>
      </c>
      <c r="G86" s="44">
        <f t="shared" si="1"/>
        <v>71643872.859999999</v>
      </c>
    </row>
    <row r="87" spans="1:9" x14ac:dyDescent="0.25">
      <c r="A87" s="41" t="s">
        <v>261</v>
      </c>
      <c r="B87" s="5" t="s">
        <v>269</v>
      </c>
      <c r="C87" s="5" t="s">
        <v>270</v>
      </c>
      <c r="D87" s="42"/>
      <c r="E87" s="43"/>
      <c r="F87" s="6">
        <v>3120</v>
      </c>
      <c r="G87" s="44">
        <f t="shared" si="1"/>
        <v>71640752.859999999</v>
      </c>
    </row>
    <row r="88" spans="1:9" ht="14.45" x14ac:dyDescent="0.3">
      <c r="A88" s="41" t="s">
        <v>261</v>
      </c>
      <c r="B88" s="5" t="s">
        <v>271</v>
      </c>
      <c r="C88" s="5" t="s">
        <v>119</v>
      </c>
      <c r="D88" s="42"/>
      <c r="E88" s="43"/>
      <c r="F88" s="6">
        <v>1500</v>
      </c>
      <c r="G88" s="44">
        <f t="shared" si="1"/>
        <v>71639252.859999999</v>
      </c>
    </row>
    <row r="89" spans="1:9" ht="14.45" x14ac:dyDescent="0.3">
      <c r="A89" s="41" t="s">
        <v>261</v>
      </c>
      <c r="B89" s="5" t="s">
        <v>272</v>
      </c>
      <c r="C89" s="5" t="s">
        <v>273</v>
      </c>
      <c r="D89" s="42"/>
      <c r="E89" s="43"/>
      <c r="F89" s="6">
        <v>53248.47</v>
      </c>
      <c r="G89" s="44">
        <f t="shared" si="1"/>
        <v>71586004.390000001</v>
      </c>
    </row>
    <row r="90" spans="1:9" ht="14.45" x14ac:dyDescent="0.3">
      <c r="A90" s="41" t="s">
        <v>261</v>
      </c>
      <c r="B90" s="5" t="s">
        <v>274</v>
      </c>
      <c r="C90" s="5" t="s">
        <v>275</v>
      </c>
      <c r="D90" s="42"/>
      <c r="E90" s="43"/>
      <c r="F90" s="6">
        <v>63000</v>
      </c>
      <c r="G90" s="44">
        <f t="shared" si="1"/>
        <v>71523004.390000001</v>
      </c>
    </row>
    <row r="91" spans="1:9" ht="14.45" x14ac:dyDescent="0.3">
      <c r="A91" s="41" t="s">
        <v>276</v>
      </c>
      <c r="B91" s="5" t="s">
        <v>277</v>
      </c>
      <c r="C91" s="5" t="s">
        <v>278</v>
      </c>
      <c r="D91" s="42"/>
      <c r="E91" s="43"/>
      <c r="F91" s="6">
        <v>13537.5</v>
      </c>
      <c r="G91" s="44">
        <f t="shared" si="1"/>
        <v>71509466.890000001</v>
      </c>
    </row>
    <row r="92" spans="1:9" ht="14.45" x14ac:dyDescent="0.3">
      <c r="A92" s="41" t="s">
        <v>276</v>
      </c>
      <c r="B92" s="5" t="s">
        <v>279</v>
      </c>
      <c r="C92" s="5" t="s">
        <v>154</v>
      </c>
      <c r="D92" s="42"/>
      <c r="E92" s="43"/>
      <c r="F92" s="6">
        <v>40185</v>
      </c>
      <c r="G92" s="44">
        <f t="shared" si="1"/>
        <v>71469281.890000001</v>
      </c>
    </row>
    <row r="93" spans="1:9" x14ac:dyDescent="0.25">
      <c r="A93" s="41" t="s">
        <v>276</v>
      </c>
      <c r="B93" s="5" t="s">
        <v>280</v>
      </c>
      <c r="C93" s="5" t="s">
        <v>281</v>
      </c>
      <c r="D93" s="42"/>
      <c r="E93" s="43"/>
      <c r="F93" s="6">
        <v>5800</v>
      </c>
      <c r="G93" s="44">
        <f t="shared" si="1"/>
        <v>71463481.890000001</v>
      </c>
    </row>
    <row r="94" spans="1:9" ht="14.45" x14ac:dyDescent="0.3">
      <c r="A94" s="41" t="s">
        <v>276</v>
      </c>
      <c r="B94" s="5" t="s">
        <v>282</v>
      </c>
      <c r="C94" s="5" t="s">
        <v>72</v>
      </c>
      <c r="D94" s="42"/>
      <c r="E94" s="43"/>
      <c r="F94" s="6">
        <v>3600</v>
      </c>
      <c r="G94" s="44">
        <f t="shared" si="1"/>
        <v>71459881.890000001</v>
      </c>
    </row>
    <row r="95" spans="1:9" ht="14.45" x14ac:dyDescent="0.3">
      <c r="A95" s="41" t="s">
        <v>276</v>
      </c>
      <c r="B95" s="5" t="s">
        <v>283</v>
      </c>
      <c r="C95" s="5" t="s">
        <v>284</v>
      </c>
      <c r="D95" s="42"/>
      <c r="E95" s="43"/>
      <c r="F95" s="6">
        <v>70710.509999999995</v>
      </c>
      <c r="G95" s="44">
        <f t="shared" si="1"/>
        <v>71389171.379999995</v>
      </c>
    </row>
    <row r="96" spans="1:9" ht="14.45" x14ac:dyDescent="0.3">
      <c r="A96" s="41" t="s">
        <v>276</v>
      </c>
      <c r="B96" s="5" t="s">
        <v>285</v>
      </c>
      <c r="C96" s="5" t="s">
        <v>286</v>
      </c>
      <c r="D96" s="42"/>
      <c r="E96" s="43"/>
      <c r="F96" s="6">
        <v>49115.75</v>
      </c>
      <c r="G96" s="44">
        <f t="shared" si="1"/>
        <v>71340055.629999995</v>
      </c>
    </row>
    <row r="97" spans="1:7" ht="14.45" x14ac:dyDescent="0.3">
      <c r="A97" s="41" t="s">
        <v>276</v>
      </c>
      <c r="B97" s="5" t="s">
        <v>287</v>
      </c>
      <c r="C97" s="5" t="s">
        <v>288</v>
      </c>
      <c r="D97" s="42"/>
      <c r="E97" s="43"/>
      <c r="F97" s="6">
        <v>37959.160000000003</v>
      </c>
      <c r="G97" s="44">
        <f t="shared" si="1"/>
        <v>71302096.469999999</v>
      </c>
    </row>
    <row r="98" spans="1:7" ht="14.45" x14ac:dyDescent="0.3">
      <c r="A98" s="45">
        <v>42956</v>
      </c>
      <c r="B98" s="7">
        <v>392551376</v>
      </c>
      <c r="C98" s="7" t="s">
        <v>185</v>
      </c>
      <c r="D98" s="42"/>
      <c r="E98" s="43"/>
      <c r="F98" s="8">
        <v>18627.900000000001</v>
      </c>
      <c r="G98" s="44">
        <f t="shared" si="1"/>
        <v>71283468.569999993</v>
      </c>
    </row>
    <row r="99" spans="1:7" ht="14.45" x14ac:dyDescent="0.3">
      <c r="A99" s="45">
        <v>42956</v>
      </c>
      <c r="B99" s="9">
        <v>614486772</v>
      </c>
      <c r="C99" s="9" t="s">
        <v>185</v>
      </c>
      <c r="D99" s="42"/>
      <c r="E99" s="43"/>
      <c r="F99" s="8">
        <v>54481.599999999999</v>
      </c>
      <c r="G99" s="44">
        <f t="shared" si="1"/>
        <v>71228986.969999999</v>
      </c>
    </row>
    <row r="100" spans="1:7" ht="14.45" x14ac:dyDescent="0.3">
      <c r="A100" s="45">
        <v>42956</v>
      </c>
      <c r="B100" s="7">
        <v>923283533</v>
      </c>
      <c r="C100" s="7" t="s">
        <v>185</v>
      </c>
      <c r="D100" s="42"/>
      <c r="E100" s="43"/>
      <c r="F100" s="8">
        <v>24937.35</v>
      </c>
      <c r="G100" s="44">
        <f t="shared" si="1"/>
        <v>71204049.620000005</v>
      </c>
    </row>
    <row r="101" spans="1:7" ht="14.45" x14ac:dyDescent="0.3">
      <c r="A101" s="45">
        <v>42956</v>
      </c>
      <c r="B101" s="9">
        <v>580995508</v>
      </c>
      <c r="C101" s="9" t="s">
        <v>185</v>
      </c>
      <c r="D101" s="42"/>
      <c r="E101" s="43"/>
      <c r="F101" s="8">
        <v>89183.64</v>
      </c>
      <c r="G101" s="44">
        <f t="shared" si="1"/>
        <v>71114865.980000004</v>
      </c>
    </row>
    <row r="102" spans="1:7" ht="14.45" x14ac:dyDescent="0.3">
      <c r="A102" s="45">
        <v>42956</v>
      </c>
      <c r="B102" s="7">
        <v>114084860</v>
      </c>
      <c r="C102" s="7" t="s">
        <v>185</v>
      </c>
      <c r="D102" s="42"/>
      <c r="E102" s="43"/>
      <c r="F102" s="8">
        <v>26639.9</v>
      </c>
      <c r="G102" s="44">
        <f t="shared" si="1"/>
        <v>71088226.079999998</v>
      </c>
    </row>
    <row r="103" spans="1:7" ht="14.45" x14ac:dyDescent="0.3">
      <c r="A103" s="45">
        <v>42956</v>
      </c>
      <c r="B103" s="9">
        <v>234417441</v>
      </c>
      <c r="C103" s="9" t="s">
        <v>185</v>
      </c>
      <c r="D103" s="42"/>
      <c r="E103" s="43"/>
      <c r="F103" s="8">
        <v>2768.8</v>
      </c>
      <c r="G103" s="44">
        <f t="shared" si="1"/>
        <v>71085457.280000001</v>
      </c>
    </row>
    <row r="104" spans="1:7" ht="14.45" x14ac:dyDescent="0.3">
      <c r="A104" s="41" t="s">
        <v>289</v>
      </c>
      <c r="B104" s="5" t="s">
        <v>290</v>
      </c>
      <c r="C104" s="5" t="s">
        <v>216</v>
      </c>
      <c r="D104" s="42"/>
      <c r="E104" s="43"/>
      <c r="F104" s="6">
        <v>1006</v>
      </c>
      <c r="G104" s="44">
        <f t="shared" si="1"/>
        <v>71084451.280000001</v>
      </c>
    </row>
    <row r="105" spans="1:7" x14ac:dyDescent="0.25">
      <c r="A105" s="41" t="s">
        <v>289</v>
      </c>
      <c r="B105" s="5" t="s">
        <v>291</v>
      </c>
      <c r="C105" s="5" t="s">
        <v>281</v>
      </c>
      <c r="D105" s="42"/>
      <c r="E105" s="43"/>
      <c r="F105" s="6">
        <v>5800</v>
      </c>
      <c r="G105" s="44">
        <f t="shared" si="1"/>
        <v>71078651.280000001</v>
      </c>
    </row>
    <row r="106" spans="1:7" ht="14.45" x14ac:dyDescent="0.3">
      <c r="A106" s="41" t="s">
        <v>292</v>
      </c>
      <c r="B106" s="5" t="s">
        <v>293</v>
      </c>
      <c r="C106" s="5" t="s">
        <v>157</v>
      </c>
      <c r="D106" s="42"/>
      <c r="E106" s="43"/>
      <c r="F106" s="6">
        <v>9848.6200000000008</v>
      </c>
      <c r="G106" s="44">
        <f t="shared" si="1"/>
        <v>71068802.659999996</v>
      </c>
    </row>
    <row r="107" spans="1:7" ht="14.45" x14ac:dyDescent="0.3">
      <c r="A107" s="41" t="s">
        <v>292</v>
      </c>
      <c r="B107" s="5" t="s">
        <v>294</v>
      </c>
      <c r="C107" s="5" t="s">
        <v>212</v>
      </c>
      <c r="D107" s="42"/>
      <c r="E107" s="43"/>
      <c r="F107" s="6">
        <v>8136</v>
      </c>
      <c r="G107" s="44">
        <f t="shared" si="1"/>
        <v>71060666.659999996</v>
      </c>
    </row>
    <row r="108" spans="1:7" ht="14.45" x14ac:dyDescent="0.3">
      <c r="A108" s="41" t="s">
        <v>292</v>
      </c>
      <c r="B108" s="5" t="s">
        <v>295</v>
      </c>
      <c r="C108" s="5" t="s">
        <v>33</v>
      </c>
      <c r="D108" s="42"/>
      <c r="E108" s="43"/>
      <c r="F108" s="6">
        <v>7101.21</v>
      </c>
      <c r="G108" s="44">
        <f t="shared" si="1"/>
        <v>71053565.450000003</v>
      </c>
    </row>
    <row r="109" spans="1:7" ht="14.45" x14ac:dyDescent="0.3">
      <c r="A109" s="41" t="s">
        <v>292</v>
      </c>
      <c r="B109" s="5" t="s">
        <v>296</v>
      </c>
      <c r="C109" s="5" t="s">
        <v>86</v>
      </c>
      <c r="D109" s="42"/>
      <c r="E109" s="43"/>
      <c r="F109" s="6">
        <v>37417.61</v>
      </c>
      <c r="G109" s="44">
        <f t="shared" si="1"/>
        <v>71016147.840000004</v>
      </c>
    </row>
    <row r="110" spans="1:7" ht="14.45" x14ac:dyDescent="0.3">
      <c r="A110" s="41" t="s">
        <v>292</v>
      </c>
      <c r="B110" s="5" t="s">
        <v>297</v>
      </c>
      <c r="C110" s="5" t="s">
        <v>243</v>
      </c>
      <c r="D110" s="42"/>
      <c r="E110" s="43"/>
      <c r="F110" s="6">
        <v>5000</v>
      </c>
      <c r="G110" s="44">
        <f t="shared" si="1"/>
        <v>71011147.840000004</v>
      </c>
    </row>
    <row r="111" spans="1:7" ht="14.45" x14ac:dyDescent="0.3">
      <c r="A111" s="41" t="s">
        <v>292</v>
      </c>
      <c r="B111" s="5" t="s">
        <v>298</v>
      </c>
      <c r="C111" s="5" t="s">
        <v>299</v>
      </c>
      <c r="D111" s="42"/>
      <c r="E111" s="43"/>
      <c r="F111" s="6">
        <v>2650</v>
      </c>
      <c r="G111" s="44">
        <f t="shared" si="1"/>
        <v>71008497.840000004</v>
      </c>
    </row>
    <row r="112" spans="1:7" ht="14.45" x14ac:dyDescent="0.3">
      <c r="A112" s="41" t="s">
        <v>292</v>
      </c>
      <c r="B112" s="5" t="s">
        <v>300</v>
      </c>
      <c r="C112" s="5" t="s">
        <v>11</v>
      </c>
      <c r="D112" s="42"/>
      <c r="E112" s="43"/>
      <c r="F112" s="6">
        <v>2600</v>
      </c>
      <c r="G112" s="44">
        <f t="shared" si="1"/>
        <v>71005897.840000004</v>
      </c>
    </row>
    <row r="113" spans="1:8" ht="14.45" x14ac:dyDescent="0.3">
      <c r="A113" s="41" t="s">
        <v>292</v>
      </c>
      <c r="B113" s="5" t="s">
        <v>301</v>
      </c>
      <c r="C113" s="5" t="s">
        <v>302</v>
      </c>
      <c r="D113" s="42"/>
      <c r="E113" s="43"/>
      <c r="F113" s="6">
        <v>1800</v>
      </c>
      <c r="G113" s="44">
        <f t="shared" si="1"/>
        <v>71004097.840000004</v>
      </c>
    </row>
    <row r="114" spans="1:8" ht="14.45" x14ac:dyDescent="0.3">
      <c r="A114" s="41" t="s">
        <v>292</v>
      </c>
      <c r="B114" s="5" t="s">
        <v>303</v>
      </c>
      <c r="C114" s="5" t="s">
        <v>304</v>
      </c>
      <c r="D114" s="42"/>
      <c r="E114" s="43"/>
      <c r="F114" s="6">
        <v>3320</v>
      </c>
      <c r="G114" s="44">
        <f t="shared" si="1"/>
        <v>71000777.840000004</v>
      </c>
    </row>
    <row r="115" spans="1:8" ht="14.45" x14ac:dyDescent="0.3">
      <c r="A115" s="41" t="s">
        <v>292</v>
      </c>
      <c r="B115" s="5" t="s">
        <v>305</v>
      </c>
      <c r="C115" s="5" t="s">
        <v>243</v>
      </c>
      <c r="D115" s="42"/>
      <c r="E115" s="43"/>
      <c r="F115" s="6">
        <v>8400</v>
      </c>
      <c r="G115" s="44">
        <f t="shared" si="1"/>
        <v>70992377.840000004</v>
      </c>
    </row>
    <row r="116" spans="1:8" ht="14.45" x14ac:dyDescent="0.3">
      <c r="A116" s="41" t="s">
        <v>292</v>
      </c>
      <c r="B116" s="5" t="s">
        <v>306</v>
      </c>
      <c r="C116" s="5" t="s">
        <v>307</v>
      </c>
      <c r="D116" s="42"/>
      <c r="E116" s="43"/>
      <c r="F116" s="6">
        <v>279035.3</v>
      </c>
      <c r="G116" s="44">
        <f t="shared" si="1"/>
        <v>70713342.540000007</v>
      </c>
    </row>
    <row r="117" spans="1:8" ht="14.45" x14ac:dyDescent="0.3">
      <c r="A117" s="41" t="s">
        <v>292</v>
      </c>
      <c r="B117" s="5" t="s">
        <v>308</v>
      </c>
      <c r="C117" s="5" t="s">
        <v>309</v>
      </c>
      <c r="D117" s="42"/>
      <c r="E117" s="43"/>
      <c r="F117" s="6">
        <v>91105.79</v>
      </c>
      <c r="G117" s="44">
        <f t="shared" si="1"/>
        <v>70622236.75</v>
      </c>
    </row>
    <row r="118" spans="1:8" ht="14.45" x14ac:dyDescent="0.3">
      <c r="A118" s="41" t="s">
        <v>292</v>
      </c>
      <c r="B118" s="5" t="s">
        <v>310</v>
      </c>
      <c r="C118" s="5" t="s">
        <v>311</v>
      </c>
      <c r="D118" s="42"/>
      <c r="E118" s="43"/>
      <c r="F118" s="6">
        <v>113399.16</v>
      </c>
      <c r="G118" s="44">
        <f t="shared" si="1"/>
        <v>70508837.590000004</v>
      </c>
    </row>
    <row r="119" spans="1:8" ht="14.45" x14ac:dyDescent="0.3">
      <c r="A119" s="41" t="s">
        <v>12</v>
      </c>
      <c r="B119" s="5" t="s">
        <v>13</v>
      </c>
      <c r="C119" s="5" t="s">
        <v>14</v>
      </c>
      <c r="D119" s="42"/>
      <c r="E119" s="43"/>
      <c r="F119" s="6">
        <v>1200</v>
      </c>
      <c r="G119" s="44">
        <f t="shared" si="1"/>
        <v>70507637.590000004</v>
      </c>
    </row>
    <row r="120" spans="1:8" x14ac:dyDescent="0.25">
      <c r="A120" s="41" t="s">
        <v>12</v>
      </c>
      <c r="B120" s="5" t="s">
        <v>312</v>
      </c>
      <c r="C120" s="5" t="s">
        <v>204</v>
      </c>
      <c r="D120" s="42"/>
      <c r="E120" s="43"/>
      <c r="F120" s="6">
        <v>1500</v>
      </c>
      <c r="G120" s="44">
        <f t="shared" si="1"/>
        <v>70506137.590000004</v>
      </c>
    </row>
    <row r="121" spans="1:8" ht="14.45" x14ac:dyDescent="0.3">
      <c r="A121" s="41" t="s">
        <v>12</v>
      </c>
      <c r="B121" s="5" t="s">
        <v>313</v>
      </c>
      <c r="C121" s="5" t="s">
        <v>119</v>
      </c>
      <c r="D121" s="42"/>
      <c r="E121" s="43"/>
      <c r="F121" s="6">
        <v>6000</v>
      </c>
      <c r="G121" s="44">
        <f t="shared" si="1"/>
        <v>70500137.590000004</v>
      </c>
    </row>
    <row r="122" spans="1:8" ht="14.45" x14ac:dyDescent="0.3">
      <c r="A122" s="41" t="s">
        <v>12</v>
      </c>
      <c r="B122" s="5" t="s">
        <v>314</v>
      </c>
      <c r="C122" s="5" t="s">
        <v>172</v>
      </c>
      <c r="D122" s="42"/>
      <c r="E122" s="43"/>
      <c r="F122" s="6">
        <v>2460</v>
      </c>
      <c r="G122" s="44">
        <f t="shared" si="1"/>
        <v>70497677.590000004</v>
      </c>
    </row>
    <row r="123" spans="1:8" ht="14.45" x14ac:dyDescent="0.3">
      <c r="A123" s="41" t="s">
        <v>12</v>
      </c>
      <c r="B123" s="5" t="s">
        <v>315</v>
      </c>
      <c r="C123" s="5" t="s">
        <v>21</v>
      </c>
      <c r="D123" s="42"/>
      <c r="E123" s="43"/>
      <c r="F123" s="6">
        <v>860</v>
      </c>
      <c r="G123" s="44">
        <f t="shared" si="1"/>
        <v>70496817.590000004</v>
      </c>
    </row>
    <row r="124" spans="1:8" x14ac:dyDescent="0.25">
      <c r="A124" s="45">
        <v>42961</v>
      </c>
      <c r="B124" s="9">
        <v>144427154</v>
      </c>
      <c r="C124" s="9" t="s">
        <v>391</v>
      </c>
      <c r="D124" s="42"/>
      <c r="E124" s="43">
        <v>3000</v>
      </c>
      <c r="F124" s="6"/>
      <c r="G124" s="44">
        <f t="shared" si="1"/>
        <v>70499817.590000004</v>
      </c>
      <c r="H124" s="46"/>
    </row>
    <row r="125" spans="1:8" x14ac:dyDescent="0.25">
      <c r="A125" s="45">
        <v>42961</v>
      </c>
      <c r="B125" s="9">
        <v>143998626</v>
      </c>
      <c r="C125" s="9" t="s">
        <v>391</v>
      </c>
      <c r="D125" s="42"/>
      <c r="E125" s="43">
        <v>1438.47</v>
      </c>
      <c r="F125" s="6"/>
      <c r="G125" s="44">
        <f t="shared" si="1"/>
        <v>70501256.060000002</v>
      </c>
      <c r="H125" s="46"/>
    </row>
    <row r="126" spans="1:8" ht="14.45" x14ac:dyDescent="0.3">
      <c r="A126" s="41" t="s">
        <v>316</v>
      </c>
      <c r="B126" s="5" t="s">
        <v>317</v>
      </c>
      <c r="C126" s="5" t="s">
        <v>195</v>
      </c>
      <c r="D126" s="42"/>
      <c r="E126" s="43"/>
      <c r="F126" s="6">
        <v>2310</v>
      </c>
      <c r="G126" s="44">
        <f t="shared" si="1"/>
        <v>70498946.060000002</v>
      </c>
    </row>
    <row r="127" spans="1:8" ht="14.45" x14ac:dyDescent="0.3">
      <c r="A127" s="41" t="s">
        <v>316</v>
      </c>
      <c r="B127" s="5" t="s">
        <v>318</v>
      </c>
      <c r="C127" s="5" t="s">
        <v>264</v>
      </c>
      <c r="D127" s="42"/>
      <c r="E127" s="43"/>
      <c r="F127" s="6">
        <v>5800</v>
      </c>
      <c r="G127" s="44">
        <f t="shared" si="1"/>
        <v>70493146.060000002</v>
      </c>
    </row>
    <row r="128" spans="1:8" ht="14.45" x14ac:dyDescent="0.3">
      <c r="A128" s="41" t="s">
        <v>316</v>
      </c>
      <c r="B128" s="5" t="s">
        <v>319</v>
      </c>
      <c r="C128" s="5" t="s">
        <v>175</v>
      </c>
      <c r="D128" s="42"/>
      <c r="E128" s="43"/>
      <c r="F128" s="6">
        <v>15000</v>
      </c>
      <c r="G128" s="44">
        <f t="shared" si="1"/>
        <v>70478146.060000002</v>
      </c>
    </row>
    <row r="129" spans="1:8" ht="14.45" x14ac:dyDescent="0.3">
      <c r="A129" s="45">
        <v>42964</v>
      </c>
      <c r="B129" s="9">
        <v>154089131</v>
      </c>
      <c r="C129" s="9" t="s">
        <v>392</v>
      </c>
      <c r="D129" s="42"/>
      <c r="E129" s="43">
        <v>3094.1</v>
      </c>
      <c r="F129" s="6"/>
      <c r="G129" s="44">
        <f t="shared" si="1"/>
        <v>70481240.159999996</v>
      </c>
      <c r="H129" s="46"/>
    </row>
    <row r="130" spans="1:8" ht="14.45" x14ac:dyDescent="0.3">
      <c r="A130" s="45">
        <v>42964</v>
      </c>
      <c r="B130" s="7">
        <v>155133016</v>
      </c>
      <c r="C130" s="7" t="s">
        <v>196</v>
      </c>
      <c r="D130" s="42"/>
      <c r="E130" s="43"/>
      <c r="F130" s="8">
        <v>1422544.55</v>
      </c>
      <c r="G130" s="44">
        <f t="shared" si="1"/>
        <v>69058695.609999999</v>
      </c>
      <c r="H130" s="47"/>
    </row>
    <row r="131" spans="1:8" ht="14.45" x14ac:dyDescent="0.3">
      <c r="A131" s="45">
        <v>42964</v>
      </c>
      <c r="B131" s="9">
        <v>0</v>
      </c>
      <c r="C131" s="9" t="s">
        <v>198</v>
      </c>
      <c r="D131" s="42"/>
      <c r="E131" s="43"/>
      <c r="F131" s="8">
        <v>89554.2</v>
      </c>
      <c r="G131" s="44">
        <f t="shared" si="1"/>
        <v>68969141.409999996</v>
      </c>
      <c r="H131" s="47"/>
    </row>
    <row r="132" spans="1:8" ht="14.45" x14ac:dyDescent="0.3">
      <c r="A132" s="45">
        <v>42964</v>
      </c>
      <c r="B132" s="7">
        <v>0</v>
      </c>
      <c r="C132" s="7" t="s">
        <v>198</v>
      </c>
      <c r="D132" s="42"/>
      <c r="E132" s="43"/>
      <c r="F132" s="8">
        <v>51376.95</v>
      </c>
      <c r="G132" s="44">
        <f t="shared" si="1"/>
        <v>68917764.459999993</v>
      </c>
      <c r="H132" s="47"/>
    </row>
    <row r="133" spans="1:8" x14ac:dyDescent="0.25">
      <c r="A133" s="45">
        <v>42965</v>
      </c>
      <c r="B133" s="9">
        <v>158388438</v>
      </c>
      <c r="C133" s="9" t="s">
        <v>391</v>
      </c>
      <c r="D133" s="42"/>
      <c r="E133" s="43">
        <v>661.04</v>
      </c>
      <c r="F133" s="6"/>
      <c r="G133" s="44">
        <f t="shared" si="1"/>
        <v>68918425.5</v>
      </c>
      <c r="H133" s="46"/>
    </row>
    <row r="134" spans="1:8" x14ac:dyDescent="0.25">
      <c r="A134" s="45">
        <v>42965</v>
      </c>
      <c r="B134" s="7">
        <v>158239332</v>
      </c>
      <c r="C134" s="7" t="s">
        <v>391</v>
      </c>
      <c r="D134" s="42"/>
      <c r="E134" s="43">
        <v>133</v>
      </c>
      <c r="F134" s="6"/>
      <c r="G134" s="44">
        <f t="shared" si="1"/>
        <v>68918558.5</v>
      </c>
      <c r="H134" s="47"/>
    </row>
    <row r="135" spans="1:8" x14ac:dyDescent="0.25">
      <c r="A135" s="45">
        <v>42965</v>
      </c>
      <c r="B135" s="9">
        <v>158236168</v>
      </c>
      <c r="C135" s="9" t="s">
        <v>391</v>
      </c>
      <c r="D135" s="42"/>
      <c r="E135" s="43">
        <v>810</v>
      </c>
      <c r="F135" s="6"/>
      <c r="G135" s="44">
        <f t="shared" si="1"/>
        <v>68919368.5</v>
      </c>
      <c r="H135" s="46"/>
    </row>
    <row r="136" spans="1:8" ht="14.45" x14ac:dyDescent="0.3">
      <c r="A136" s="41" t="s">
        <v>15</v>
      </c>
      <c r="B136" s="5" t="s">
        <v>320</v>
      </c>
      <c r="C136" s="5" t="s">
        <v>321</v>
      </c>
      <c r="D136" s="42"/>
      <c r="E136" s="43"/>
      <c r="F136" s="6">
        <v>18927.5</v>
      </c>
      <c r="G136" s="44">
        <f t="shared" si="1"/>
        <v>68900441</v>
      </c>
    </row>
    <row r="137" spans="1:8" x14ac:dyDescent="0.25">
      <c r="A137" s="41" t="s">
        <v>15</v>
      </c>
      <c r="B137" s="5" t="s">
        <v>322</v>
      </c>
      <c r="C137" s="5" t="s">
        <v>323</v>
      </c>
      <c r="D137" s="42"/>
      <c r="E137" s="43"/>
      <c r="F137" s="6">
        <v>72820.63</v>
      </c>
      <c r="G137" s="44">
        <f t="shared" si="1"/>
        <v>68827620.370000005</v>
      </c>
    </row>
    <row r="138" spans="1:8" ht="14.45" x14ac:dyDescent="0.3">
      <c r="A138" s="41" t="s">
        <v>15</v>
      </c>
      <c r="B138" s="5" t="s">
        <v>324</v>
      </c>
      <c r="C138" s="5" t="s">
        <v>299</v>
      </c>
      <c r="D138" s="42"/>
      <c r="E138" s="43"/>
      <c r="F138" s="6">
        <v>3650</v>
      </c>
      <c r="G138" s="44">
        <f t="shared" si="1"/>
        <v>68823970.370000005</v>
      </c>
    </row>
    <row r="139" spans="1:8" ht="14.45" x14ac:dyDescent="0.3">
      <c r="A139" s="41" t="s">
        <v>15</v>
      </c>
      <c r="B139" s="5" t="s">
        <v>325</v>
      </c>
      <c r="C139" s="5" t="s">
        <v>98</v>
      </c>
      <c r="D139" s="42"/>
      <c r="E139" s="43"/>
      <c r="F139" s="6">
        <v>3000</v>
      </c>
      <c r="G139" s="44">
        <f t="shared" si="1"/>
        <v>68820970.370000005</v>
      </c>
    </row>
    <row r="140" spans="1:8" ht="14.45" x14ac:dyDescent="0.3">
      <c r="A140" s="41" t="s">
        <v>15</v>
      </c>
      <c r="B140" s="5" t="s">
        <v>326</v>
      </c>
      <c r="C140" s="5" t="s">
        <v>3</v>
      </c>
      <c r="D140" s="42"/>
      <c r="E140" s="43"/>
      <c r="F140" s="6">
        <v>47930.400000000001</v>
      </c>
      <c r="G140" s="44">
        <f t="shared" si="1"/>
        <v>68773039.969999999</v>
      </c>
    </row>
    <row r="141" spans="1:8" ht="14.45" x14ac:dyDescent="0.3">
      <c r="A141" s="41" t="s">
        <v>15</v>
      </c>
      <c r="B141" s="5" t="s">
        <v>16</v>
      </c>
      <c r="C141" s="5" t="s">
        <v>17</v>
      </c>
      <c r="D141" s="42"/>
      <c r="E141" s="43"/>
      <c r="F141" s="6">
        <v>23073.37</v>
      </c>
      <c r="G141" s="44">
        <f t="shared" si="1"/>
        <v>68749966.599999994</v>
      </c>
    </row>
    <row r="142" spans="1:8" ht="14.45" x14ac:dyDescent="0.3">
      <c r="A142" s="41" t="s">
        <v>15</v>
      </c>
      <c r="B142" s="5" t="s">
        <v>18</v>
      </c>
      <c r="C142" s="5" t="s">
        <v>19</v>
      </c>
      <c r="D142" s="42"/>
      <c r="E142" s="43"/>
      <c r="F142" s="6">
        <v>7700</v>
      </c>
      <c r="G142" s="44">
        <f t="shared" si="1"/>
        <v>68742266.599999994</v>
      </c>
    </row>
    <row r="143" spans="1:8" ht="14.45" x14ac:dyDescent="0.3">
      <c r="A143" s="41" t="s">
        <v>15</v>
      </c>
      <c r="B143" s="5" t="s">
        <v>20</v>
      </c>
      <c r="C143" s="5" t="s">
        <v>21</v>
      </c>
      <c r="D143" s="42"/>
      <c r="E143" s="43"/>
      <c r="F143" s="6">
        <v>10157.57</v>
      </c>
      <c r="G143" s="44">
        <f t="shared" si="1"/>
        <v>68732109.030000001</v>
      </c>
    </row>
    <row r="144" spans="1:8" ht="14.45" x14ac:dyDescent="0.3">
      <c r="A144" s="41" t="s">
        <v>15</v>
      </c>
      <c r="B144" s="5" t="s">
        <v>22</v>
      </c>
      <c r="C144" s="5" t="s">
        <v>23</v>
      </c>
      <c r="D144" s="42"/>
      <c r="E144" s="43"/>
      <c r="F144" s="6">
        <v>11856.95</v>
      </c>
      <c r="G144" s="44">
        <f t="shared" ref="G144:G207" si="2">G143+E144-F144</f>
        <v>68720252.079999998</v>
      </c>
    </row>
    <row r="145" spans="1:7" ht="14.45" x14ac:dyDescent="0.3">
      <c r="A145" s="41" t="s">
        <v>15</v>
      </c>
      <c r="B145" s="5" t="s">
        <v>24</v>
      </c>
      <c r="C145" s="5" t="s">
        <v>25</v>
      </c>
      <c r="D145" s="42"/>
      <c r="E145" s="43"/>
      <c r="F145" s="6">
        <v>7700</v>
      </c>
      <c r="G145" s="44">
        <f t="shared" si="2"/>
        <v>68712552.079999998</v>
      </c>
    </row>
    <row r="146" spans="1:7" ht="14.45" x14ac:dyDescent="0.3">
      <c r="A146" s="41" t="s">
        <v>15</v>
      </c>
      <c r="B146" s="5" t="s">
        <v>26</v>
      </c>
      <c r="C146" s="5" t="s">
        <v>21</v>
      </c>
      <c r="D146" s="42"/>
      <c r="E146" s="43"/>
      <c r="F146" s="6">
        <v>2400</v>
      </c>
      <c r="G146" s="44">
        <f t="shared" si="2"/>
        <v>68710152.079999998</v>
      </c>
    </row>
    <row r="147" spans="1:7" ht="14.45" x14ac:dyDescent="0.3">
      <c r="A147" s="41" t="s">
        <v>15</v>
      </c>
      <c r="B147" s="5" t="s">
        <v>327</v>
      </c>
      <c r="C147" s="5" t="s">
        <v>129</v>
      </c>
      <c r="D147" s="42"/>
      <c r="E147" s="43"/>
      <c r="F147" s="6">
        <v>91761.279999999999</v>
      </c>
      <c r="G147" s="44">
        <f t="shared" si="2"/>
        <v>68618390.799999997</v>
      </c>
    </row>
    <row r="148" spans="1:7" ht="14.45" x14ac:dyDescent="0.3">
      <c r="A148" s="41" t="s">
        <v>15</v>
      </c>
      <c r="B148" s="5" t="s">
        <v>27</v>
      </c>
      <c r="C148" s="5" t="s">
        <v>28</v>
      </c>
      <c r="D148" s="42"/>
      <c r="E148" s="43"/>
      <c r="F148" s="6">
        <v>0</v>
      </c>
      <c r="G148" s="44">
        <f t="shared" si="2"/>
        <v>68618390.799999997</v>
      </c>
    </row>
    <row r="149" spans="1:7" ht="14.45" x14ac:dyDescent="0.3">
      <c r="A149" s="41" t="s">
        <v>15</v>
      </c>
      <c r="B149" s="5" t="s">
        <v>328</v>
      </c>
      <c r="C149" s="5" t="s">
        <v>329</v>
      </c>
      <c r="D149" s="42"/>
      <c r="E149" s="43"/>
      <c r="F149" s="6">
        <v>461944</v>
      </c>
      <c r="G149" s="44">
        <f t="shared" si="2"/>
        <v>68156446.799999997</v>
      </c>
    </row>
    <row r="150" spans="1:7" ht="14.45" x14ac:dyDescent="0.3">
      <c r="A150" s="41" t="s">
        <v>15</v>
      </c>
      <c r="B150" s="5" t="s">
        <v>29</v>
      </c>
      <c r="C150" s="5" t="s">
        <v>30</v>
      </c>
      <c r="D150" s="42"/>
      <c r="E150" s="43"/>
      <c r="F150" s="6">
        <v>7700</v>
      </c>
      <c r="G150" s="44">
        <f t="shared" si="2"/>
        <v>68148746.799999997</v>
      </c>
    </row>
    <row r="151" spans="1:7" ht="14.45" x14ac:dyDescent="0.3">
      <c r="A151" s="41" t="s">
        <v>31</v>
      </c>
      <c r="B151" s="5" t="s">
        <v>32</v>
      </c>
      <c r="C151" s="5" t="s">
        <v>33</v>
      </c>
      <c r="D151" s="42"/>
      <c r="E151" s="43"/>
      <c r="F151" s="6">
        <v>6789.63</v>
      </c>
      <c r="G151" s="44">
        <f t="shared" si="2"/>
        <v>68141957.170000002</v>
      </c>
    </row>
    <row r="152" spans="1:7" ht="14.45" x14ac:dyDescent="0.3">
      <c r="A152" s="41" t="s">
        <v>31</v>
      </c>
      <c r="B152" s="5" t="s">
        <v>330</v>
      </c>
      <c r="C152" s="5" t="s">
        <v>331</v>
      </c>
      <c r="D152" s="42"/>
      <c r="E152" s="43"/>
      <c r="F152" s="6">
        <v>747721</v>
      </c>
      <c r="G152" s="44">
        <f t="shared" si="2"/>
        <v>67394236.170000002</v>
      </c>
    </row>
    <row r="153" spans="1:7" ht="14.45" x14ac:dyDescent="0.3">
      <c r="A153" s="41" t="s">
        <v>31</v>
      </c>
      <c r="B153" s="5" t="s">
        <v>34</v>
      </c>
      <c r="C153" s="5" t="s">
        <v>35</v>
      </c>
      <c r="D153" s="42"/>
      <c r="E153" s="43"/>
      <c r="F153" s="6">
        <v>3600</v>
      </c>
      <c r="G153" s="44">
        <f t="shared" si="2"/>
        <v>67390636.170000002</v>
      </c>
    </row>
    <row r="154" spans="1:7" ht="14.45" x14ac:dyDescent="0.3">
      <c r="A154" s="41" t="s">
        <v>31</v>
      </c>
      <c r="B154" s="5" t="s">
        <v>332</v>
      </c>
      <c r="C154" s="5" t="s">
        <v>333</v>
      </c>
      <c r="D154" s="42"/>
      <c r="E154" s="43"/>
      <c r="F154" s="6">
        <v>544068.55000000005</v>
      </c>
      <c r="G154" s="44">
        <f t="shared" si="2"/>
        <v>66846567.620000005</v>
      </c>
    </row>
    <row r="155" spans="1:7" ht="14.45" x14ac:dyDescent="0.3">
      <c r="A155" s="41" t="s">
        <v>31</v>
      </c>
      <c r="B155" s="5" t="s">
        <v>334</v>
      </c>
      <c r="C155" s="5" t="s">
        <v>335</v>
      </c>
      <c r="D155" s="42"/>
      <c r="E155" s="43"/>
      <c r="F155" s="6">
        <v>140775.4</v>
      </c>
      <c r="G155" s="44">
        <f t="shared" si="2"/>
        <v>66705792.220000006</v>
      </c>
    </row>
    <row r="156" spans="1:7" ht="14.45" x14ac:dyDescent="0.3">
      <c r="A156" s="41" t="s">
        <v>31</v>
      </c>
      <c r="B156" s="5" t="s">
        <v>336</v>
      </c>
      <c r="C156" s="5" t="s">
        <v>166</v>
      </c>
      <c r="D156" s="42"/>
      <c r="E156" s="43"/>
      <c r="F156" s="6">
        <v>22035</v>
      </c>
      <c r="G156" s="44">
        <f t="shared" si="2"/>
        <v>66683757.220000006</v>
      </c>
    </row>
    <row r="157" spans="1:7" ht="14.45" x14ac:dyDescent="0.3">
      <c r="A157" s="41" t="s">
        <v>31</v>
      </c>
      <c r="B157" s="5" t="s">
        <v>337</v>
      </c>
      <c r="C157" s="5" t="s">
        <v>338</v>
      </c>
      <c r="D157" s="42"/>
      <c r="E157" s="43"/>
      <c r="F157" s="6">
        <v>63806.8</v>
      </c>
      <c r="G157" s="44">
        <f t="shared" si="2"/>
        <v>66619950.420000009</v>
      </c>
    </row>
    <row r="158" spans="1:7" x14ac:dyDescent="0.25">
      <c r="A158" s="41" t="s">
        <v>31</v>
      </c>
      <c r="B158" s="5" t="s">
        <v>36</v>
      </c>
      <c r="C158" s="5" t="s">
        <v>37</v>
      </c>
      <c r="D158" s="42"/>
      <c r="E158" s="43"/>
      <c r="F158" s="6">
        <v>7700</v>
      </c>
      <c r="G158" s="44">
        <f t="shared" si="2"/>
        <v>66612250.420000009</v>
      </c>
    </row>
    <row r="159" spans="1:7" ht="14.45" x14ac:dyDescent="0.3">
      <c r="A159" s="41" t="s">
        <v>31</v>
      </c>
      <c r="B159" s="5" t="s">
        <v>38</v>
      </c>
      <c r="C159" s="5" t="s">
        <v>39</v>
      </c>
      <c r="D159" s="42"/>
      <c r="E159" s="43"/>
      <c r="F159" s="6">
        <v>12766.59</v>
      </c>
      <c r="G159" s="44">
        <f t="shared" si="2"/>
        <v>66599483.830000006</v>
      </c>
    </row>
    <row r="160" spans="1:7" ht="14.45" x14ac:dyDescent="0.3">
      <c r="A160" s="41" t="s">
        <v>31</v>
      </c>
      <c r="B160" s="5" t="s">
        <v>40</v>
      </c>
      <c r="C160" s="5" t="s">
        <v>41</v>
      </c>
      <c r="D160" s="42"/>
      <c r="E160" s="43"/>
      <c r="F160" s="6">
        <v>7700</v>
      </c>
      <c r="G160" s="44">
        <f t="shared" si="2"/>
        <v>66591783.830000006</v>
      </c>
    </row>
    <row r="161" spans="1:7" ht="14.45" x14ac:dyDescent="0.3">
      <c r="A161" s="41" t="s">
        <v>31</v>
      </c>
      <c r="B161" s="5" t="s">
        <v>339</v>
      </c>
      <c r="C161" s="5" t="s">
        <v>340</v>
      </c>
      <c r="D161" s="42"/>
      <c r="E161" s="43"/>
      <c r="F161" s="6">
        <v>51917.05</v>
      </c>
      <c r="G161" s="44">
        <f t="shared" si="2"/>
        <v>66539866.780000009</v>
      </c>
    </row>
    <row r="162" spans="1:7" ht="14.45" x14ac:dyDescent="0.3">
      <c r="A162" s="41" t="s">
        <v>31</v>
      </c>
      <c r="B162" s="5" t="s">
        <v>341</v>
      </c>
      <c r="C162" s="5" t="s">
        <v>152</v>
      </c>
      <c r="D162" s="42"/>
      <c r="E162" s="43"/>
      <c r="F162" s="6">
        <v>48302.64</v>
      </c>
      <c r="G162" s="44">
        <f t="shared" si="2"/>
        <v>66491564.140000008</v>
      </c>
    </row>
    <row r="163" spans="1:7" ht="14.45" x14ac:dyDescent="0.3">
      <c r="A163" s="41" t="s">
        <v>42</v>
      </c>
      <c r="B163" s="5" t="s">
        <v>342</v>
      </c>
      <c r="C163" s="5" t="s">
        <v>343</v>
      </c>
      <c r="D163" s="42"/>
      <c r="E163" s="43"/>
      <c r="F163" s="6">
        <v>18000</v>
      </c>
      <c r="G163" s="44">
        <f t="shared" si="2"/>
        <v>66473564.140000008</v>
      </c>
    </row>
    <row r="164" spans="1:7" ht="14.45" x14ac:dyDescent="0.3">
      <c r="A164" s="41" t="s">
        <v>42</v>
      </c>
      <c r="B164" s="5" t="s">
        <v>43</v>
      </c>
      <c r="C164" s="5" t="s">
        <v>44</v>
      </c>
      <c r="D164" s="42"/>
      <c r="E164" s="43"/>
      <c r="F164" s="6">
        <v>27000</v>
      </c>
      <c r="G164" s="44">
        <f t="shared" si="2"/>
        <v>66446564.140000008</v>
      </c>
    </row>
    <row r="165" spans="1:7" ht="14.45" x14ac:dyDescent="0.3">
      <c r="A165" s="41" t="s">
        <v>42</v>
      </c>
      <c r="B165" s="5" t="s">
        <v>344</v>
      </c>
      <c r="C165" s="5" t="s">
        <v>345</v>
      </c>
      <c r="D165" s="42"/>
      <c r="E165" s="43"/>
      <c r="F165" s="6">
        <v>30510</v>
      </c>
      <c r="G165" s="44">
        <f t="shared" si="2"/>
        <v>66416054.140000008</v>
      </c>
    </row>
    <row r="166" spans="1:7" ht="14.45" x14ac:dyDescent="0.3">
      <c r="A166" s="41" t="s">
        <v>42</v>
      </c>
      <c r="B166" s="5" t="s">
        <v>346</v>
      </c>
      <c r="C166" s="5" t="s">
        <v>347</v>
      </c>
      <c r="D166" s="42"/>
      <c r="E166" s="43"/>
      <c r="F166" s="6">
        <v>17195</v>
      </c>
      <c r="G166" s="44">
        <f t="shared" si="2"/>
        <v>66398859.140000008</v>
      </c>
    </row>
    <row r="167" spans="1:7" ht="14.45" x14ac:dyDescent="0.3">
      <c r="A167" s="41" t="s">
        <v>42</v>
      </c>
      <c r="B167" s="5" t="s">
        <v>45</v>
      </c>
      <c r="C167" s="5" t="s">
        <v>46</v>
      </c>
      <c r="D167" s="42"/>
      <c r="E167" s="43"/>
      <c r="F167" s="6">
        <v>2915.96</v>
      </c>
      <c r="G167" s="44">
        <f t="shared" si="2"/>
        <v>66395943.180000007</v>
      </c>
    </row>
    <row r="168" spans="1:7" ht="14.45" x14ac:dyDescent="0.3">
      <c r="A168" s="41" t="s">
        <v>42</v>
      </c>
      <c r="B168" s="5" t="s">
        <v>348</v>
      </c>
      <c r="C168" s="5" t="s">
        <v>349</v>
      </c>
      <c r="D168" s="42"/>
      <c r="E168" s="43"/>
      <c r="F168" s="6">
        <v>33248.400000000001</v>
      </c>
      <c r="G168" s="44">
        <f t="shared" si="2"/>
        <v>66362694.780000009</v>
      </c>
    </row>
    <row r="169" spans="1:7" ht="14.45" x14ac:dyDescent="0.3">
      <c r="A169" s="41" t="s">
        <v>42</v>
      </c>
      <c r="B169" s="5" t="s">
        <v>350</v>
      </c>
      <c r="C169" s="5" t="s">
        <v>351</v>
      </c>
      <c r="D169" s="42"/>
      <c r="E169" s="43"/>
      <c r="F169" s="6">
        <v>285518.23</v>
      </c>
      <c r="G169" s="44">
        <f t="shared" si="2"/>
        <v>66077176.550000012</v>
      </c>
    </row>
    <row r="170" spans="1:7" ht="14.45" x14ac:dyDescent="0.3">
      <c r="A170" s="41" t="s">
        <v>42</v>
      </c>
      <c r="B170" s="5" t="s">
        <v>352</v>
      </c>
      <c r="C170" s="5" t="s">
        <v>119</v>
      </c>
      <c r="D170" s="42"/>
      <c r="E170" s="43"/>
      <c r="F170" s="6">
        <v>1500</v>
      </c>
      <c r="G170" s="44">
        <f t="shared" si="2"/>
        <v>66075676.550000012</v>
      </c>
    </row>
    <row r="171" spans="1:7" ht="14.45" x14ac:dyDescent="0.3">
      <c r="A171" s="41" t="s">
        <v>42</v>
      </c>
      <c r="B171" s="5" t="s">
        <v>47</v>
      </c>
      <c r="C171" s="5" t="s">
        <v>48</v>
      </c>
      <c r="D171" s="42"/>
      <c r="E171" s="43"/>
      <c r="F171" s="6">
        <v>2960</v>
      </c>
      <c r="G171" s="44">
        <f t="shared" si="2"/>
        <v>66072716.550000012</v>
      </c>
    </row>
    <row r="172" spans="1:7" ht="14.45" x14ac:dyDescent="0.3">
      <c r="A172" s="41" t="s">
        <v>42</v>
      </c>
      <c r="B172" s="5" t="s">
        <v>49</v>
      </c>
      <c r="C172" s="5" t="s">
        <v>50</v>
      </c>
      <c r="D172" s="42"/>
      <c r="E172" s="43"/>
      <c r="F172" s="6">
        <v>560</v>
      </c>
      <c r="G172" s="44">
        <f t="shared" si="2"/>
        <v>66072156.550000012</v>
      </c>
    </row>
    <row r="173" spans="1:7" ht="14.45" x14ac:dyDescent="0.3">
      <c r="A173" s="41" t="s">
        <v>42</v>
      </c>
      <c r="B173" s="5" t="s">
        <v>353</v>
      </c>
      <c r="C173" s="5" t="s">
        <v>77</v>
      </c>
      <c r="D173" s="42"/>
      <c r="E173" s="43"/>
      <c r="F173" s="6">
        <v>500</v>
      </c>
      <c r="G173" s="44">
        <f t="shared" si="2"/>
        <v>66071656.550000012</v>
      </c>
    </row>
    <row r="174" spans="1:7" ht="14.45" x14ac:dyDescent="0.3">
      <c r="A174" s="41" t="s">
        <v>42</v>
      </c>
      <c r="B174" s="5" t="s">
        <v>354</v>
      </c>
      <c r="C174" s="5" t="s">
        <v>2</v>
      </c>
      <c r="D174" s="42"/>
      <c r="E174" s="43"/>
      <c r="F174" s="6">
        <v>1260</v>
      </c>
      <c r="G174" s="44">
        <f t="shared" si="2"/>
        <v>66070396.550000012</v>
      </c>
    </row>
    <row r="175" spans="1:7" ht="14.45" x14ac:dyDescent="0.3">
      <c r="A175" s="41" t="s">
        <v>42</v>
      </c>
      <c r="B175" s="5" t="s">
        <v>355</v>
      </c>
      <c r="C175" s="5" t="s">
        <v>39</v>
      </c>
      <c r="D175" s="42"/>
      <c r="E175" s="43"/>
      <c r="F175" s="6">
        <v>1200</v>
      </c>
      <c r="G175" s="44">
        <f t="shared" si="2"/>
        <v>66069196.550000012</v>
      </c>
    </row>
    <row r="176" spans="1:7" ht="14.45" x14ac:dyDescent="0.3">
      <c r="A176" s="41" t="s">
        <v>42</v>
      </c>
      <c r="B176" s="5" t="s">
        <v>51</v>
      </c>
      <c r="C176" s="5" t="s">
        <v>41</v>
      </c>
      <c r="D176" s="42"/>
      <c r="E176" s="43"/>
      <c r="F176" s="6">
        <v>500</v>
      </c>
      <c r="G176" s="44">
        <f t="shared" si="2"/>
        <v>66068696.550000012</v>
      </c>
    </row>
    <row r="177" spans="1:7" ht="14.45" x14ac:dyDescent="0.3">
      <c r="A177" s="41" t="s">
        <v>42</v>
      </c>
      <c r="B177" s="5" t="s">
        <v>356</v>
      </c>
      <c r="C177" s="5" t="s">
        <v>357</v>
      </c>
      <c r="D177" s="42"/>
      <c r="E177" s="43"/>
      <c r="F177" s="6">
        <v>127214.36</v>
      </c>
      <c r="G177" s="44">
        <f t="shared" si="2"/>
        <v>65941482.190000013</v>
      </c>
    </row>
    <row r="178" spans="1:7" ht="14.45" x14ac:dyDescent="0.3">
      <c r="A178" s="41" t="s">
        <v>42</v>
      </c>
      <c r="B178" s="5" t="s">
        <v>358</v>
      </c>
      <c r="C178" s="5" t="s">
        <v>321</v>
      </c>
      <c r="D178" s="42"/>
      <c r="E178" s="43"/>
      <c r="F178" s="6">
        <v>674918.49</v>
      </c>
      <c r="G178" s="44">
        <f t="shared" si="2"/>
        <v>65266563.70000001</v>
      </c>
    </row>
    <row r="179" spans="1:7" ht="14.45" x14ac:dyDescent="0.3">
      <c r="A179" s="41" t="s">
        <v>42</v>
      </c>
      <c r="B179" s="5" t="s">
        <v>359</v>
      </c>
      <c r="C179" s="5" t="s">
        <v>259</v>
      </c>
      <c r="D179" s="42"/>
      <c r="E179" s="43"/>
      <c r="F179" s="6">
        <v>49494</v>
      </c>
      <c r="G179" s="44">
        <f t="shared" si="2"/>
        <v>65217069.70000001</v>
      </c>
    </row>
    <row r="180" spans="1:7" ht="14.45" x14ac:dyDescent="0.3">
      <c r="A180" s="41" t="s">
        <v>42</v>
      </c>
      <c r="B180" s="5" t="s">
        <v>52</v>
      </c>
      <c r="C180" s="5" t="s">
        <v>53</v>
      </c>
      <c r="D180" s="42"/>
      <c r="E180" s="43"/>
      <c r="F180" s="6">
        <v>6240</v>
      </c>
      <c r="G180" s="44">
        <f t="shared" si="2"/>
        <v>65210829.70000001</v>
      </c>
    </row>
    <row r="181" spans="1:7" ht="14.45" x14ac:dyDescent="0.3">
      <c r="A181" s="41" t="s">
        <v>42</v>
      </c>
      <c r="B181" s="5" t="s">
        <v>54</v>
      </c>
      <c r="C181" s="5" t="s">
        <v>55</v>
      </c>
      <c r="D181" s="42"/>
      <c r="E181" s="43"/>
      <c r="F181" s="6">
        <v>493494.01</v>
      </c>
      <c r="G181" s="44">
        <f t="shared" si="2"/>
        <v>64717335.690000013</v>
      </c>
    </row>
    <row r="182" spans="1:7" x14ac:dyDescent="0.25">
      <c r="A182" s="41" t="s">
        <v>56</v>
      </c>
      <c r="B182" s="5" t="s">
        <v>57</v>
      </c>
      <c r="C182" s="5" t="s">
        <v>58</v>
      </c>
      <c r="D182" s="42"/>
      <c r="E182" s="43"/>
      <c r="F182" s="6">
        <v>8934.4599999999991</v>
      </c>
      <c r="G182" s="44">
        <f t="shared" si="2"/>
        <v>64708401.230000012</v>
      </c>
    </row>
    <row r="183" spans="1:7" ht="14.45" x14ac:dyDescent="0.3">
      <c r="A183" s="41" t="s">
        <v>56</v>
      </c>
      <c r="B183" s="5" t="s">
        <v>59</v>
      </c>
      <c r="C183" s="5" t="s">
        <v>60</v>
      </c>
      <c r="D183" s="42"/>
      <c r="E183" s="43"/>
      <c r="F183" s="6">
        <v>66712</v>
      </c>
      <c r="G183" s="44">
        <f t="shared" si="2"/>
        <v>64641689.230000012</v>
      </c>
    </row>
    <row r="184" spans="1:7" ht="14.45" x14ac:dyDescent="0.3">
      <c r="A184" s="41" t="s">
        <v>56</v>
      </c>
      <c r="B184" s="5" t="s">
        <v>360</v>
      </c>
      <c r="C184" s="5" t="s">
        <v>166</v>
      </c>
      <c r="D184" s="42"/>
      <c r="E184" s="43"/>
      <c r="F184" s="6">
        <v>29428.6</v>
      </c>
      <c r="G184" s="44">
        <f t="shared" si="2"/>
        <v>64612260.63000001</v>
      </c>
    </row>
    <row r="185" spans="1:7" ht="14.45" x14ac:dyDescent="0.3">
      <c r="A185" s="45">
        <v>42970</v>
      </c>
      <c r="B185" s="7">
        <v>0</v>
      </c>
      <c r="C185" s="7" t="s">
        <v>198</v>
      </c>
      <c r="D185" s="42"/>
      <c r="E185" s="43"/>
      <c r="F185" s="8">
        <v>20430.599999999999</v>
      </c>
      <c r="G185" s="44">
        <f t="shared" si="2"/>
        <v>64591830.030000009</v>
      </c>
    </row>
    <row r="186" spans="1:7" ht="14.45" x14ac:dyDescent="0.3">
      <c r="A186" s="45">
        <v>42971</v>
      </c>
      <c r="B186" s="7">
        <v>0</v>
      </c>
      <c r="C186" s="7" t="s">
        <v>198</v>
      </c>
      <c r="D186" s="42"/>
      <c r="E186" s="43"/>
      <c r="F186" s="8">
        <v>33249.800000000003</v>
      </c>
      <c r="G186" s="44">
        <f t="shared" si="2"/>
        <v>64558580.230000012</v>
      </c>
    </row>
    <row r="187" spans="1:7" x14ac:dyDescent="0.25">
      <c r="A187" s="41" t="s">
        <v>61</v>
      </c>
      <c r="B187" s="5" t="s">
        <v>62</v>
      </c>
      <c r="C187" s="5" t="s">
        <v>63</v>
      </c>
      <c r="D187" s="42"/>
      <c r="E187" s="43"/>
      <c r="F187" s="6">
        <v>7700</v>
      </c>
      <c r="G187" s="44">
        <f t="shared" si="2"/>
        <v>64550880.230000012</v>
      </c>
    </row>
    <row r="188" spans="1:7" ht="14.45" x14ac:dyDescent="0.3">
      <c r="A188" s="41" t="s">
        <v>61</v>
      </c>
      <c r="B188" s="5" t="s">
        <v>64</v>
      </c>
      <c r="C188" s="5" t="s">
        <v>65</v>
      </c>
      <c r="D188" s="42"/>
      <c r="E188" s="43"/>
      <c r="F188" s="6">
        <v>600</v>
      </c>
      <c r="G188" s="44">
        <f t="shared" si="2"/>
        <v>64550280.230000012</v>
      </c>
    </row>
    <row r="189" spans="1:7" ht="14.45" x14ac:dyDescent="0.3">
      <c r="A189" s="41" t="s">
        <v>61</v>
      </c>
      <c r="B189" s="5" t="s">
        <v>66</v>
      </c>
      <c r="C189" s="5" t="s">
        <v>50</v>
      </c>
      <c r="D189" s="42"/>
      <c r="E189" s="43"/>
      <c r="F189" s="6">
        <v>12632.13</v>
      </c>
      <c r="G189" s="44">
        <f t="shared" si="2"/>
        <v>64537648.100000009</v>
      </c>
    </row>
    <row r="190" spans="1:7" ht="14.45" x14ac:dyDescent="0.3">
      <c r="A190" s="41" t="s">
        <v>61</v>
      </c>
      <c r="B190" s="5" t="s">
        <v>67</v>
      </c>
      <c r="C190" s="5" t="s">
        <v>9</v>
      </c>
      <c r="D190" s="42"/>
      <c r="E190" s="43"/>
      <c r="F190" s="6">
        <v>2400</v>
      </c>
      <c r="G190" s="44">
        <f t="shared" si="2"/>
        <v>64535248.100000009</v>
      </c>
    </row>
    <row r="191" spans="1:7" x14ac:dyDescent="0.25">
      <c r="A191" s="41" t="s">
        <v>61</v>
      </c>
      <c r="B191" s="5" t="s">
        <v>68</v>
      </c>
      <c r="C191" s="5" t="s">
        <v>69</v>
      </c>
      <c r="D191" s="42"/>
      <c r="E191" s="43"/>
      <c r="F191" s="6">
        <v>7700</v>
      </c>
      <c r="G191" s="44">
        <f t="shared" si="2"/>
        <v>64527548.100000009</v>
      </c>
    </row>
    <row r="192" spans="1:7" ht="14.45" x14ac:dyDescent="0.3">
      <c r="A192" s="41" t="s">
        <v>70</v>
      </c>
      <c r="B192" s="5" t="s">
        <v>71</v>
      </c>
      <c r="C192" s="5" t="s">
        <v>72</v>
      </c>
      <c r="D192" s="42"/>
      <c r="E192" s="43"/>
      <c r="F192" s="6">
        <v>1500</v>
      </c>
      <c r="G192" s="44">
        <f t="shared" si="2"/>
        <v>64526048.100000009</v>
      </c>
    </row>
    <row r="193" spans="1:7" ht="14.45" x14ac:dyDescent="0.3">
      <c r="A193" s="41" t="s">
        <v>70</v>
      </c>
      <c r="B193" s="5" t="s">
        <v>361</v>
      </c>
      <c r="C193" s="5" t="s">
        <v>362</v>
      </c>
      <c r="D193" s="42"/>
      <c r="E193" s="43"/>
      <c r="F193" s="6">
        <v>391966.2</v>
      </c>
      <c r="G193" s="44">
        <f t="shared" si="2"/>
        <v>64134081.900000006</v>
      </c>
    </row>
    <row r="194" spans="1:7" ht="14.45" x14ac:dyDescent="0.3">
      <c r="A194" s="41" t="s">
        <v>70</v>
      </c>
      <c r="B194" s="5" t="s">
        <v>73</v>
      </c>
      <c r="C194" s="5" t="s">
        <v>2</v>
      </c>
      <c r="D194" s="42"/>
      <c r="E194" s="43"/>
      <c r="F194" s="6">
        <v>12313.78</v>
      </c>
      <c r="G194" s="44">
        <f t="shared" si="2"/>
        <v>64121768.120000005</v>
      </c>
    </row>
    <row r="195" spans="1:7" x14ac:dyDescent="0.25">
      <c r="A195" s="41" t="s">
        <v>70</v>
      </c>
      <c r="B195" s="5" t="s">
        <v>74</v>
      </c>
      <c r="C195" s="5" t="s">
        <v>75</v>
      </c>
      <c r="D195" s="42"/>
      <c r="E195" s="43"/>
      <c r="F195" s="6">
        <v>11888.58</v>
      </c>
      <c r="G195" s="44">
        <f t="shared" si="2"/>
        <v>64109879.540000007</v>
      </c>
    </row>
    <row r="196" spans="1:7" ht="14.45" x14ac:dyDescent="0.3">
      <c r="A196" s="41" t="s">
        <v>70</v>
      </c>
      <c r="B196" s="5" t="s">
        <v>76</v>
      </c>
      <c r="C196" s="5" t="s">
        <v>77</v>
      </c>
      <c r="D196" s="42"/>
      <c r="E196" s="43"/>
      <c r="F196" s="6">
        <v>7700</v>
      </c>
      <c r="G196" s="44">
        <f t="shared" si="2"/>
        <v>64102179.540000007</v>
      </c>
    </row>
    <row r="197" spans="1:7" ht="14.45" x14ac:dyDescent="0.3">
      <c r="A197" s="41" t="s">
        <v>70</v>
      </c>
      <c r="B197" s="5" t="s">
        <v>363</v>
      </c>
      <c r="C197" s="5" t="s">
        <v>364</v>
      </c>
      <c r="D197" s="42"/>
      <c r="E197" s="43"/>
      <c r="F197" s="6">
        <v>139831.57999999999</v>
      </c>
      <c r="G197" s="44">
        <f t="shared" si="2"/>
        <v>63962347.960000008</v>
      </c>
    </row>
    <row r="198" spans="1:7" ht="14.45" x14ac:dyDescent="0.3">
      <c r="A198" s="41" t="s">
        <v>70</v>
      </c>
      <c r="B198" s="5" t="s">
        <v>365</v>
      </c>
      <c r="C198" s="5" t="s">
        <v>366</v>
      </c>
      <c r="D198" s="42"/>
      <c r="E198" s="43"/>
      <c r="F198" s="6">
        <v>97485.6</v>
      </c>
      <c r="G198" s="44">
        <f t="shared" si="2"/>
        <v>63864862.360000007</v>
      </c>
    </row>
    <row r="199" spans="1:7" ht="14.45" x14ac:dyDescent="0.3">
      <c r="A199" s="41" t="s">
        <v>70</v>
      </c>
      <c r="B199" s="5" t="s">
        <v>367</v>
      </c>
      <c r="C199" s="5" t="s">
        <v>368</v>
      </c>
      <c r="D199" s="42"/>
      <c r="E199" s="43"/>
      <c r="F199" s="6">
        <v>14125</v>
      </c>
      <c r="G199" s="44">
        <f t="shared" si="2"/>
        <v>63850737.360000007</v>
      </c>
    </row>
    <row r="200" spans="1:7" ht="14.45" x14ac:dyDescent="0.3">
      <c r="A200" s="41" t="s">
        <v>70</v>
      </c>
      <c r="B200" s="5" t="s">
        <v>78</v>
      </c>
      <c r="C200" s="5" t="s">
        <v>79</v>
      </c>
      <c r="D200" s="42"/>
      <c r="E200" s="43"/>
      <c r="F200" s="6">
        <v>40612.5</v>
      </c>
      <c r="G200" s="44">
        <f t="shared" si="2"/>
        <v>63810124.860000007</v>
      </c>
    </row>
    <row r="201" spans="1:7" ht="14.45" x14ac:dyDescent="0.3">
      <c r="A201" s="41" t="s">
        <v>70</v>
      </c>
      <c r="B201" s="5" t="s">
        <v>369</v>
      </c>
      <c r="C201" s="5" t="s">
        <v>370</v>
      </c>
      <c r="D201" s="42"/>
      <c r="E201" s="43"/>
      <c r="F201" s="6">
        <v>36713.699999999997</v>
      </c>
      <c r="G201" s="44">
        <f t="shared" si="2"/>
        <v>63773411.160000004</v>
      </c>
    </row>
    <row r="202" spans="1:7" ht="14.45" x14ac:dyDescent="0.3">
      <c r="A202" s="41" t="s">
        <v>70</v>
      </c>
      <c r="B202" s="5" t="s">
        <v>371</v>
      </c>
      <c r="C202" s="5" t="s">
        <v>127</v>
      </c>
      <c r="D202" s="42"/>
      <c r="E202" s="43"/>
      <c r="F202" s="6">
        <v>188192.4</v>
      </c>
      <c r="G202" s="44">
        <f t="shared" si="2"/>
        <v>63585218.760000005</v>
      </c>
    </row>
    <row r="203" spans="1:7" ht="14.45" x14ac:dyDescent="0.3">
      <c r="A203" s="41" t="s">
        <v>70</v>
      </c>
      <c r="B203" s="5" t="s">
        <v>372</v>
      </c>
      <c r="C203" s="5" t="s">
        <v>154</v>
      </c>
      <c r="D203" s="42"/>
      <c r="E203" s="43"/>
      <c r="F203" s="6">
        <v>79263.25</v>
      </c>
      <c r="G203" s="44">
        <f t="shared" si="2"/>
        <v>63505955.510000005</v>
      </c>
    </row>
    <row r="204" spans="1:7" ht="14.45" x14ac:dyDescent="0.3">
      <c r="A204" s="41" t="s">
        <v>70</v>
      </c>
      <c r="B204" s="5" t="s">
        <v>80</v>
      </c>
      <c r="C204" s="5" t="s">
        <v>81</v>
      </c>
      <c r="D204" s="42"/>
      <c r="E204" s="43"/>
      <c r="F204" s="6">
        <v>21900</v>
      </c>
      <c r="G204" s="44">
        <f t="shared" si="2"/>
        <v>63484055.510000005</v>
      </c>
    </row>
    <row r="205" spans="1:7" ht="14.45" x14ac:dyDescent="0.3">
      <c r="A205" s="41" t="s">
        <v>70</v>
      </c>
      <c r="B205" s="5" t="s">
        <v>82</v>
      </c>
      <c r="C205" s="5" t="s">
        <v>81</v>
      </c>
      <c r="D205" s="42"/>
      <c r="E205" s="43"/>
      <c r="F205" s="6">
        <v>216757.5</v>
      </c>
      <c r="G205" s="44">
        <f t="shared" si="2"/>
        <v>63267298.010000005</v>
      </c>
    </row>
    <row r="206" spans="1:7" ht="14.45" x14ac:dyDescent="0.3">
      <c r="A206" s="41" t="s">
        <v>70</v>
      </c>
      <c r="B206" s="5" t="s">
        <v>373</v>
      </c>
      <c r="C206" s="5" t="s">
        <v>154</v>
      </c>
      <c r="D206" s="42"/>
      <c r="E206" s="43"/>
      <c r="F206" s="6">
        <v>85286.25</v>
      </c>
      <c r="G206" s="44">
        <f t="shared" si="2"/>
        <v>63182011.760000005</v>
      </c>
    </row>
    <row r="207" spans="1:7" ht="14.45" x14ac:dyDescent="0.3">
      <c r="A207" s="41" t="s">
        <v>70</v>
      </c>
      <c r="B207" s="5" t="s">
        <v>83</v>
      </c>
      <c r="C207" s="5" t="s">
        <v>84</v>
      </c>
      <c r="D207" s="42"/>
      <c r="E207" s="43"/>
      <c r="F207" s="6">
        <v>1800</v>
      </c>
      <c r="G207" s="44">
        <f t="shared" si="2"/>
        <v>63180211.760000005</v>
      </c>
    </row>
    <row r="208" spans="1:7" ht="14.45" x14ac:dyDescent="0.3">
      <c r="A208" s="41" t="s">
        <v>70</v>
      </c>
      <c r="B208" s="5" t="s">
        <v>85</v>
      </c>
      <c r="C208" s="5" t="s">
        <v>86</v>
      </c>
      <c r="D208" s="42"/>
      <c r="E208" s="43"/>
      <c r="F208" s="6">
        <v>71113.8</v>
      </c>
      <c r="G208" s="44">
        <f t="shared" ref="G208:G271" si="3">G207+E208-F208</f>
        <v>63109097.960000008</v>
      </c>
    </row>
    <row r="209" spans="1:7" ht="14.45" x14ac:dyDescent="0.3">
      <c r="A209" s="45">
        <v>42972</v>
      </c>
      <c r="B209" s="9">
        <v>189005700</v>
      </c>
      <c r="C209" s="9" t="s">
        <v>205</v>
      </c>
      <c r="D209" s="42"/>
      <c r="E209" s="43"/>
      <c r="F209" s="8">
        <v>284267.88</v>
      </c>
      <c r="G209" s="44">
        <f t="shared" si="3"/>
        <v>62824830.080000006</v>
      </c>
    </row>
    <row r="210" spans="1:7" ht="14.45" x14ac:dyDescent="0.3">
      <c r="A210" s="45">
        <v>42972</v>
      </c>
      <c r="B210" s="7">
        <v>0</v>
      </c>
      <c r="C210" s="7" t="s">
        <v>198</v>
      </c>
      <c r="D210" s="42"/>
      <c r="E210" s="43"/>
      <c r="F210" s="8">
        <v>4831532.91</v>
      </c>
      <c r="G210" s="44">
        <f t="shared" si="3"/>
        <v>57993297.170000002</v>
      </c>
    </row>
    <row r="211" spans="1:7" ht="14.45" x14ac:dyDescent="0.3">
      <c r="A211" s="41" t="s">
        <v>87</v>
      </c>
      <c r="B211" s="5" t="s">
        <v>88</v>
      </c>
      <c r="C211" s="5" t="s">
        <v>89</v>
      </c>
      <c r="D211" s="42"/>
      <c r="E211" s="43"/>
      <c r="F211" s="6">
        <v>36398</v>
      </c>
      <c r="G211" s="44">
        <f t="shared" si="3"/>
        <v>57956899.170000002</v>
      </c>
    </row>
    <row r="212" spans="1:7" ht="14.45" x14ac:dyDescent="0.3">
      <c r="A212" s="41" t="s">
        <v>87</v>
      </c>
      <c r="B212" s="5" t="s">
        <v>90</v>
      </c>
      <c r="C212" s="5" t="s">
        <v>91</v>
      </c>
      <c r="D212" s="42"/>
      <c r="E212" s="43"/>
      <c r="F212" s="6">
        <v>22404.52</v>
      </c>
      <c r="G212" s="44">
        <f t="shared" si="3"/>
        <v>57934494.649999999</v>
      </c>
    </row>
    <row r="213" spans="1:7" ht="14.45" x14ac:dyDescent="0.3">
      <c r="A213" s="41" t="s">
        <v>87</v>
      </c>
      <c r="B213" s="5" t="s">
        <v>92</v>
      </c>
      <c r="C213" s="5" t="s">
        <v>93</v>
      </c>
      <c r="D213" s="42"/>
      <c r="E213" s="43"/>
      <c r="F213" s="6">
        <v>23695.5</v>
      </c>
      <c r="G213" s="44">
        <f t="shared" si="3"/>
        <v>57910799.149999999</v>
      </c>
    </row>
    <row r="214" spans="1:7" ht="14.45" x14ac:dyDescent="0.3">
      <c r="A214" s="41" t="s">
        <v>87</v>
      </c>
      <c r="B214" s="5" t="s">
        <v>94</v>
      </c>
      <c r="C214" s="5" t="s">
        <v>95</v>
      </c>
      <c r="D214" s="42"/>
      <c r="E214" s="43"/>
      <c r="F214" s="6">
        <v>20425.5</v>
      </c>
      <c r="G214" s="44">
        <f t="shared" si="3"/>
        <v>57890373.649999999</v>
      </c>
    </row>
    <row r="215" spans="1:7" ht="14.45" x14ac:dyDescent="0.3">
      <c r="A215" s="41" t="s">
        <v>87</v>
      </c>
      <c r="B215" s="5" t="s">
        <v>96</v>
      </c>
      <c r="C215" s="5" t="s">
        <v>48</v>
      </c>
      <c r="D215" s="42"/>
      <c r="E215" s="43"/>
      <c r="F215" s="6">
        <v>7700</v>
      </c>
      <c r="G215" s="44">
        <f t="shared" si="3"/>
        <v>57882673.649999999</v>
      </c>
    </row>
    <row r="216" spans="1:7" ht="14.45" x14ac:dyDescent="0.3">
      <c r="A216" s="41" t="s">
        <v>87</v>
      </c>
      <c r="B216" s="5" t="s">
        <v>97</v>
      </c>
      <c r="C216" s="5" t="s">
        <v>98</v>
      </c>
      <c r="D216" s="42"/>
      <c r="E216" s="43"/>
      <c r="F216" s="6">
        <v>5660</v>
      </c>
      <c r="G216" s="44">
        <f t="shared" si="3"/>
        <v>57877013.649999999</v>
      </c>
    </row>
    <row r="217" spans="1:7" x14ac:dyDescent="0.25">
      <c r="A217" s="41" t="s">
        <v>87</v>
      </c>
      <c r="B217" s="5" t="s">
        <v>99</v>
      </c>
      <c r="C217" s="5" t="s">
        <v>63</v>
      </c>
      <c r="D217" s="42"/>
      <c r="E217" s="43"/>
      <c r="F217" s="6">
        <v>7700</v>
      </c>
      <c r="G217" s="44">
        <f t="shared" si="3"/>
        <v>57869313.649999999</v>
      </c>
    </row>
    <row r="218" spans="1:7" s="50" customFormat="1" ht="14.45" x14ac:dyDescent="0.3">
      <c r="A218" s="41" t="s">
        <v>87</v>
      </c>
      <c r="B218" s="5" t="s">
        <v>100</v>
      </c>
      <c r="C218" s="5" t="s">
        <v>9</v>
      </c>
      <c r="D218" s="48"/>
      <c r="E218" s="49"/>
      <c r="F218" s="6">
        <v>6454.33</v>
      </c>
      <c r="G218" s="44">
        <f t="shared" si="3"/>
        <v>57862859.32</v>
      </c>
    </row>
    <row r="219" spans="1:7" ht="14.45" x14ac:dyDescent="0.3">
      <c r="A219" s="41" t="s">
        <v>87</v>
      </c>
      <c r="B219" s="5" t="s">
        <v>101</v>
      </c>
      <c r="C219" s="5" t="s">
        <v>102</v>
      </c>
      <c r="D219" s="42"/>
      <c r="E219" s="43"/>
      <c r="F219" s="6">
        <v>900</v>
      </c>
      <c r="G219" s="44">
        <f t="shared" si="3"/>
        <v>57861959.32</v>
      </c>
    </row>
    <row r="220" spans="1:7" ht="14.45" x14ac:dyDescent="0.3">
      <c r="A220" s="41" t="s">
        <v>87</v>
      </c>
      <c r="B220" s="5" t="s">
        <v>103</v>
      </c>
      <c r="C220" s="5" t="s">
        <v>39</v>
      </c>
      <c r="D220" s="42"/>
      <c r="E220" s="43"/>
      <c r="F220" s="6">
        <v>1760</v>
      </c>
      <c r="G220" s="44">
        <f t="shared" si="3"/>
        <v>57860199.32</v>
      </c>
    </row>
    <row r="221" spans="1:7" ht="14.45" x14ac:dyDescent="0.3">
      <c r="A221" s="41" t="s">
        <v>87</v>
      </c>
      <c r="B221" s="5" t="s">
        <v>104</v>
      </c>
      <c r="C221" s="5" t="s">
        <v>105</v>
      </c>
      <c r="D221" s="42"/>
      <c r="E221" s="43"/>
      <c r="F221" s="6">
        <v>6660</v>
      </c>
      <c r="G221" s="44">
        <f t="shared" si="3"/>
        <v>57853539.32</v>
      </c>
    </row>
    <row r="222" spans="1:7" ht="14.45" x14ac:dyDescent="0.3">
      <c r="A222" s="41" t="s">
        <v>87</v>
      </c>
      <c r="B222" s="5" t="s">
        <v>106</v>
      </c>
      <c r="C222" s="5" t="s">
        <v>107</v>
      </c>
      <c r="D222" s="42"/>
      <c r="E222" s="43"/>
      <c r="F222" s="6">
        <v>1900</v>
      </c>
      <c r="G222" s="44">
        <f t="shared" si="3"/>
        <v>57851639.32</v>
      </c>
    </row>
    <row r="223" spans="1:7" ht="14.45" x14ac:dyDescent="0.3">
      <c r="A223" s="41" t="s">
        <v>87</v>
      </c>
      <c r="B223" s="5" t="s">
        <v>108</v>
      </c>
      <c r="C223" s="5" t="s">
        <v>77</v>
      </c>
      <c r="D223" s="42"/>
      <c r="E223" s="43"/>
      <c r="F223" s="6">
        <v>2400</v>
      </c>
      <c r="G223" s="44">
        <f t="shared" si="3"/>
        <v>57849239.32</v>
      </c>
    </row>
    <row r="224" spans="1:7" ht="14.45" x14ac:dyDescent="0.3">
      <c r="A224" s="41" t="s">
        <v>87</v>
      </c>
      <c r="B224" s="5" t="s">
        <v>109</v>
      </c>
      <c r="C224" s="5" t="s">
        <v>2</v>
      </c>
      <c r="D224" s="42"/>
      <c r="E224" s="43"/>
      <c r="F224" s="6">
        <v>800</v>
      </c>
      <c r="G224" s="44">
        <f t="shared" si="3"/>
        <v>57848439.32</v>
      </c>
    </row>
    <row r="225" spans="1:7" ht="14.45" x14ac:dyDescent="0.3">
      <c r="A225" s="41" t="s">
        <v>87</v>
      </c>
      <c r="B225" s="5" t="s">
        <v>110</v>
      </c>
      <c r="C225" s="5" t="s">
        <v>50</v>
      </c>
      <c r="D225" s="42"/>
      <c r="E225" s="43"/>
      <c r="F225" s="6">
        <v>1660</v>
      </c>
      <c r="G225" s="44">
        <f t="shared" si="3"/>
        <v>57846779.32</v>
      </c>
    </row>
    <row r="226" spans="1:7" ht="14.45" x14ac:dyDescent="0.3">
      <c r="A226" s="41" t="s">
        <v>87</v>
      </c>
      <c r="B226" s="5" t="s">
        <v>111</v>
      </c>
      <c r="C226" s="5" t="s">
        <v>107</v>
      </c>
      <c r="D226" s="42"/>
      <c r="E226" s="43"/>
      <c r="F226" s="6">
        <v>1900</v>
      </c>
      <c r="G226" s="44">
        <f t="shared" si="3"/>
        <v>57844879.32</v>
      </c>
    </row>
    <row r="227" spans="1:7" x14ac:dyDescent="0.25">
      <c r="A227" s="41" t="s">
        <v>87</v>
      </c>
      <c r="B227" s="5" t="s">
        <v>112</v>
      </c>
      <c r="C227" s="5" t="s">
        <v>113</v>
      </c>
      <c r="D227" s="42"/>
      <c r="E227" s="43"/>
      <c r="F227" s="6">
        <v>3320</v>
      </c>
      <c r="G227" s="44">
        <f t="shared" si="3"/>
        <v>57841559.32</v>
      </c>
    </row>
    <row r="228" spans="1:7" ht="14.45" x14ac:dyDescent="0.3">
      <c r="A228" s="41" t="s">
        <v>87</v>
      </c>
      <c r="B228" s="5" t="s">
        <v>114</v>
      </c>
      <c r="C228" s="5" t="s">
        <v>115</v>
      </c>
      <c r="D228" s="42"/>
      <c r="E228" s="43"/>
      <c r="F228" s="6">
        <v>1400</v>
      </c>
      <c r="G228" s="44">
        <f t="shared" si="3"/>
        <v>57840159.32</v>
      </c>
    </row>
    <row r="229" spans="1:7" ht="14.45" x14ac:dyDescent="0.3">
      <c r="A229" s="41" t="s">
        <v>87</v>
      </c>
      <c r="B229" s="5" t="s">
        <v>116</v>
      </c>
      <c r="C229" s="5" t="s">
        <v>3</v>
      </c>
      <c r="D229" s="42"/>
      <c r="E229" s="43"/>
      <c r="F229" s="6">
        <v>40887</v>
      </c>
      <c r="G229" s="44">
        <f t="shared" si="3"/>
        <v>57799272.32</v>
      </c>
    </row>
    <row r="230" spans="1:7" ht="14.45" x14ac:dyDescent="0.3">
      <c r="A230" s="45">
        <v>42975</v>
      </c>
      <c r="B230" s="9">
        <v>201201733</v>
      </c>
      <c r="C230" s="9" t="s">
        <v>392</v>
      </c>
      <c r="D230" s="42"/>
      <c r="E230" s="43">
        <v>30000</v>
      </c>
      <c r="F230" s="6"/>
      <c r="G230" s="44">
        <f t="shared" si="3"/>
        <v>57829272.32</v>
      </c>
    </row>
    <row r="231" spans="1:7" ht="14.45" x14ac:dyDescent="0.3">
      <c r="A231" s="45">
        <v>42976</v>
      </c>
      <c r="B231" s="7">
        <v>205242637</v>
      </c>
      <c r="C231" s="7" t="s">
        <v>393</v>
      </c>
      <c r="D231" s="42"/>
      <c r="E231" s="43">
        <v>27321666.670000002</v>
      </c>
      <c r="F231" s="6"/>
      <c r="G231" s="44">
        <f t="shared" si="3"/>
        <v>85150938.99000001</v>
      </c>
    </row>
    <row r="232" spans="1:7" ht="14.45" x14ac:dyDescent="0.3">
      <c r="A232" s="41" t="s">
        <v>117</v>
      </c>
      <c r="B232" s="5" t="s">
        <v>118</v>
      </c>
      <c r="C232" s="5" t="s">
        <v>119</v>
      </c>
      <c r="D232" s="42"/>
      <c r="E232" s="43"/>
      <c r="F232" s="6">
        <v>1500</v>
      </c>
      <c r="G232" s="44">
        <f t="shared" si="3"/>
        <v>85149438.99000001</v>
      </c>
    </row>
    <row r="233" spans="1:7" ht="14.45" x14ac:dyDescent="0.3">
      <c r="A233" s="41" t="s">
        <v>117</v>
      </c>
      <c r="B233" s="5" t="s">
        <v>120</v>
      </c>
      <c r="C233" s="5" t="s">
        <v>121</v>
      </c>
      <c r="D233" s="42"/>
      <c r="E233" s="43"/>
      <c r="F233" s="6">
        <v>1400</v>
      </c>
      <c r="G233" s="44">
        <f t="shared" si="3"/>
        <v>85148038.99000001</v>
      </c>
    </row>
    <row r="234" spans="1:7" ht="14.45" x14ac:dyDescent="0.3">
      <c r="A234" s="41" t="s">
        <v>117</v>
      </c>
      <c r="B234" s="5" t="s">
        <v>122</v>
      </c>
      <c r="C234" s="5" t="s">
        <v>123</v>
      </c>
      <c r="D234" s="42"/>
      <c r="E234" s="43"/>
      <c r="F234" s="6">
        <v>8475</v>
      </c>
      <c r="G234" s="44">
        <f t="shared" si="3"/>
        <v>85139563.99000001</v>
      </c>
    </row>
    <row r="235" spans="1:7" ht="14.45" x14ac:dyDescent="0.3">
      <c r="A235" s="41" t="s">
        <v>117</v>
      </c>
      <c r="B235" s="5" t="s">
        <v>124</v>
      </c>
      <c r="C235" s="5" t="s">
        <v>125</v>
      </c>
      <c r="D235" s="42"/>
      <c r="E235" s="43"/>
      <c r="F235" s="6">
        <v>71190</v>
      </c>
      <c r="G235" s="44">
        <f t="shared" si="3"/>
        <v>85068373.99000001</v>
      </c>
    </row>
    <row r="236" spans="1:7" ht="14.45" x14ac:dyDescent="0.3">
      <c r="A236" s="41" t="s">
        <v>117</v>
      </c>
      <c r="B236" s="5" t="s">
        <v>126</v>
      </c>
      <c r="C236" s="5" t="s">
        <v>127</v>
      </c>
      <c r="D236" s="42"/>
      <c r="E236" s="43"/>
      <c r="F236" s="6">
        <v>72845.2</v>
      </c>
      <c r="G236" s="44">
        <f t="shared" si="3"/>
        <v>84995528.790000007</v>
      </c>
    </row>
    <row r="237" spans="1:7" ht="14.45" x14ac:dyDescent="0.3">
      <c r="A237" s="41" t="s">
        <v>117</v>
      </c>
      <c r="B237" s="5" t="s">
        <v>128</v>
      </c>
      <c r="C237" s="5" t="s">
        <v>129</v>
      </c>
      <c r="D237" s="42"/>
      <c r="E237" s="43"/>
      <c r="F237" s="6">
        <v>82852</v>
      </c>
      <c r="G237" s="44">
        <f t="shared" si="3"/>
        <v>84912676.790000007</v>
      </c>
    </row>
    <row r="238" spans="1:7" ht="14.45" x14ac:dyDescent="0.3">
      <c r="A238" s="41" t="s">
        <v>117</v>
      </c>
      <c r="B238" s="5" t="s">
        <v>130</v>
      </c>
      <c r="C238" s="5" t="s">
        <v>131</v>
      </c>
      <c r="D238" s="42"/>
      <c r="E238" s="43"/>
      <c r="F238" s="6">
        <v>72980.240000000005</v>
      </c>
      <c r="G238" s="44">
        <f t="shared" si="3"/>
        <v>84839696.550000012</v>
      </c>
    </row>
    <row r="239" spans="1:7" ht="14.45" x14ac:dyDescent="0.3">
      <c r="A239" s="41" t="s">
        <v>117</v>
      </c>
      <c r="B239" s="5" t="s">
        <v>132</v>
      </c>
      <c r="C239" s="5" t="s">
        <v>131</v>
      </c>
      <c r="D239" s="42"/>
      <c r="E239" s="43"/>
      <c r="F239" s="6">
        <v>86147.38</v>
      </c>
      <c r="G239" s="44">
        <f t="shared" si="3"/>
        <v>84753549.170000017</v>
      </c>
    </row>
    <row r="240" spans="1:7" ht="14.45" x14ac:dyDescent="0.3">
      <c r="A240" s="41" t="s">
        <v>117</v>
      </c>
      <c r="B240" s="5" t="s">
        <v>133</v>
      </c>
      <c r="C240" s="5" t="s">
        <v>134</v>
      </c>
      <c r="D240" s="42"/>
      <c r="E240" s="43"/>
      <c r="F240" s="6">
        <v>11970.34</v>
      </c>
      <c r="G240" s="44">
        <f t="shared" si="3"/>
        <v>84741578.830000013</v>
      </c>
    </row>
    <row r="241" spans="1:7" ht="14.45" x14ac:dyDescent="0.3">
      <c r="A241" s="41" t="s">
        <v>117</v>
      </c>
      <c r="B241" s="5" t="s">
        <v>135</v>
      </c>
      <c r="C241" s="5" t="s">
        <v>136</v>
      </c>
      <c r="D241" s="42"/>
      <c r="E241" s="43"/>
      <c r="F241" s="6">
        <v>32872</v>
      </c>
      <c r="G241" s="44">
        <f t="shared" si="3"/>
        <v>84708706.830000013</v>
      </c>
    </row>
    <row r="242" spans="1:7" ht="14.45" x14ac:dyDescent="0.3">
      <c r="A242" s="41" t="s">
        <v>117</v>
      </c>
      <c r="B242" s="5" t="s">
        <v>137</v>
      </c>
      <c r="C242" s="5" t="s">
        <v>138</v>
      </c>
      <c r="D242" s="42"/>
      <c r="E242" s="43"/>
      <c r="F242" s="6">
        <v>30826.5</v>
      </c>
      <c r="G242" s="44">
        <f t="shared" si="3"/>
        <v>84677880.330000013</v>
      </c>
    </row>
    <row r="243" spans="1:7" ht="14.45" x14ac:dyDescent="0.3">
      <c r="A243" s="41" t="s">
        <v>117</v>
      </c>
      <c r="B243" s="5" t="s">
        <v>139</v>
      </c>
      <c r="C243" s="5" t="s">
        <v>25</v>
      </c>
      <c r="D243" s="42"/>
      <c r="E243" s="43"/>
      <c r="F243" s="6">
        <v>9260</v>
      </c>
      <c r="G243" s="44">
        <f t="shared" si="3"/>
        <v>84668620.330000013</v>
      </c>
    </row>
    <row r="244" spans="1:7" x14ac:dyDescent="0.25">
      <c r="A244" s="41" t="s">
        <v>117</v>
      </c>
      <c r="B244" s="5" t="s">
        <v>140</v>
      </c>
      <c r="C244" s="5" t="s">
        <v>141</v>
      </c>
      <c r="D244" s="42"/>
      <c r="E244" s="43"/>
      <c r="F244" s="6">
        <v>769715.83</v>
      </c>
      <c r="G244" s="44">
        <f t="shared" si="3"/>
        <v>83898904.500000015</v>
      </c>
    </row>
    <row r="245" spans="1:7" ht="14.45" x14ac:dyDescent="0.3">
      <c r="A245" s="45">
        <v>42976</v>
      </c>
      <c r="B245" s="9">
        <v>0</v>
      </c>
      <c r="C245" s="9" t="s">
        <v>198</v>
      </c>
      <c r="D245" s="42"/>
      <c r="E245" s="43"/>
      <c r="F245" s="8">
        <v>108863.05</v>
      </c>
      <c r="G245" s="44">
        <f t="shared" si="3"/>
        <v>83790041.450000018</v>
      </c>
    </row>
    <row r="246" spans="1:7" ht="14.45" x14ac:dyDescent="0.3">
      <c r="A246" s="45">
        <v>42976</v>
      </c>
      <c r="B246" s="7">
        <v>0</v>
      </c>
      <c r="C246" s="7" t="s">
        <v>198</v>
      </c>
      <c r="D246" s="42"/>
      <c r="E246" s="43"/>
      <c r="F246" s="8">
        <v>258500</v>
      </c>
      <c r="G246" s="44">
        <f t="shared" si="3"/>
        <v>83531541.450000018</v>
      </c>
    </row>
    <row r="247" spans="1:7" ht="14.45" x14ac:dyDescent="0.3">
      <c r="A247" s="45">
        <v>42976</v>
      </c>
      <c r="B247" s="9">
        <v>0</v>
      </c>
      <c r="C247" s="9" t="s">
        <v>198</v>
      </c>
      <c r="D247" s="42"/>
      <c r="E247" s="43"/>
      <c r="F247" s="8">
        <v>18728.05</v>
      </c>
      <c r="G247" s="44">
        <f t="shared" si="3"/>
        <v>83512813.400000021</v>
      </c>
    </row>
    <row r="248" spans="1:7" ht="14.45" x14ac:dyDescent="0.3">
      <c r="A248" s="45">
        <v>42976</v>
      </c>
      <c r="B248" s="7">
        <v>0</v>
      </c>
      <c r="C248" s="7" t="s">
        <v>198</v>
      </c>
      <c r="D248" s="42"/>
      <c r="E248" s="43"/>
      <c r="F248" s="8">
        <v>6107643.54</v>
      </c>
      <c r="G248" s="44">
        <f t="shared" si="3"/>
        <v>77405169.860000014</v>
      </c>
    </row>
    <row r="249" spans="1:7" ht="14.45" x14ac:dyDescent="0.3">
      <c r="A249" s="41" t="s">
        <v>142</v>
      </c>
      <c r="B249" s="5" t="s">
        <v>143</v>
      </c>
      <c r="C249" s="5" t="s">
        <v>9</v>
      </c>
      <c r="D249" s="42"/>
      <c r="E249" s="43"/>
      <c r="F249" s="6">
        <v>6558.3</v>
      </c>
      <c r="G249" s="44">
        <f t="shared" si="3"/>
        <v>77398611.560000017</v>
      </c>
    </row>
    <row r="250" spans="1:7" ht="14.45" x14ac:dyDescent="0.3">
      <c r="A250" s="41" t="s">
        <v>142</v>
      </c>
      <c r="B250" s="5" t="s">
        <v>144</v>
      </c>
      <c r="C250" s="5" t="s">
        <v>145</v>
      </c>
      <c r="D250" s="42"/>
      <c r="E250" s="43"/>
      <c r="F250" s="6">
        <v>59850</v>
      </c>
      <c r="G250" s="44">
        <f t="shared" si="3"/>
        <v>77338761.560000017</v>
      </c>
    </row>
    <row r="251" spans="1:7" ht="14.45" x14ac:dyDescent="0.3">
      <c r="A251" s="41" t="s">
        <v>146</v>
      </c>
      <c r="B251" s="5" t="s">
        <v>147</v>
      </c>
      <c r="C251" s="5" t="s">
        <v>148</v>
      </c>
      <c r="D251" s="42"/>
      <c r="E251" s="43"/>
      <c r="F251" s="6">
        <v>45192</v>
      </c>
      <c r="G251" s="44">
        <f t="shared" si="3"/>
        <v>77293569.560000017</v>
      </c>
    </row>
    <row r="252" spans="1:7" ht="14.45" x14ac:dyDescent="0.3">
      <c r="A252" s="41" t="s">
        <v>146</v>
      </c>
      <c r="B252" s="5" t="s">
        <v>149</v>
      </c>
      <c r="C252" s="5" t="s">
        <v>150</v>
      </c>
      <c r="D252" s="42"/>
      <c r="E252" s="43"/>
      <c r="F252" s="6">
        <v>2205815.37</v>
      </c>
      <c r="G252" s="44">
        <f t="shared" si="3"/>
        <v>75087754.190000013</v>
      </c>
    </row>
    <row r="253" spans="1:7" ht="14.45" x14ac:dyDescent="0.3">
      <c r="A253" s="41" t="s">
        <v>146</v>
      </c>
      <c r="B253" s="5" t="s">
        <v>151</v>
      </c>
      <c r="C253" s="5" t="s">
        <v>152</v>
      </c>
      <c r="D253" s="42"/>
      <c r="E253" s="43"/>
      <c r="F253" s="6">
        <v>64216.2</v>
      </c>
      <c r="G253" s="44">
        <f t="shared" si="3"/>
        <v>75023537.99000001</v>
      </c>
    </row>
    <row r="254" spans="1:7" ht="14.45" x14ac:dyDescent="0.3">
      <c r="A254" s="41" t="s">
        <v>146</v>
      </c>
      <c r="B254" s="5" t="s">
        <v>153</v>
      </c>
      <c r="C254" s="5" t="s">
        <v>154</v>
      </c>
      <c r="D254" s="42"/>
      <c r="E254" s="43"/>
      <c r="F254" s="6">
        <v>254372</v>
      </c>
      <c r="G254" s="44">
        <f t="shared" si="3"/>
        <v>74769165.99000001</v>
      </c>
    </row>
    <row r="255" spans="1:7" ht="14.45" x14ac:dyDescent="0.3">
      <c r="A255" s="41" t="s">
        <v>146</v>
      </c>
      <c r="B255" s="5" t="s">
        <v>155</v>
      </c>
      <c r="C255" s="5" t="s">
        <v>9</v>
      </c>
      <c r="D255" s="42"/>
      <c r="E255" s="43"/>
      <c r="F255" s="6">
        <v>5180.3500000000004</v>
      </c>
      <c r="G255" s="44">
        <f t="shared" si="3"/>
        <v>74763985.640000015</v>
      </c>
    </row>
    <row r="256" spans="1:7" ht="14.45" x14ac:dyDescent="0.3">
      <c r="A256" s="41" t="s">
        <v>146</v>
      </c>
      <c r="B256" s="5" t="s">
        <v>156</v>
      </c>
      <c r="C256" s="5" t="s">
        <v>157</v>
      </c>
      <c r="D256" s="42"/>
      <c r="E256" s="43"/>
      <c r="F256" s="6">
        <v>37317.769999999997</v>
      </c>
      <c r="G256" s="44">
        <f t="shared" si="3"/>
        <v>74726667.87000002</v>
      </c>
    </row>
    <row r="257" spans="1:7" ht="14.45" x14ac:dyDescent="0.3">
      <c r="A257" s="41" t="s">
        <v>146</v>
      </c>
      <c r="B257" s="5" t="s">
        <v>158</v>
      </c>
      <c r="C257" s="5" t="s">
        <v>159</v>
      </c>
      <c r="D257" s="42"/>
      <c r="E257" s="43"/>
      <c r="F257" s="6">
        <v>53590.18</v>
      </c>
      <c r="G257" s="44">
        <f t="shared" si="3"/>
        <v>74673077.690000013</v>
      </c>
    </row>
    <row r="258" spans="1:7" ht="14.45" x14ac:dyDescent="0.3">
      <c r="A258" s="41" t="s">
        <v>146</v>
      </c>
      <c r="B258" s="5" t="s">
        <v>160</v>
      </c>
      <c r="C258" s="5" t="s">
        <v>161</v>
      </c>
      <c r="D258" s="42"/>
      <c r="E258" s="43"/>
      <c r="F258" s="6">
        <v>45647.62</v>
      </c>
      <c r="G258" s="44">
        <f t="shared" si="3"/>
        <v>74627430.070000008</v>
      </c>
    </row>
    <row r="259" spans="1:7" ht="14.45" x14ac:dyDescent="0.3">
      <c r="A259" s="41" t="s">
        <v>146</v>
      </c>
      <c r="B259" s="5" t="s">
        <v>162</v>
      </c>
      <c r="C259" s="5" t="s">
        <v>127</v>
      </c>
      <c r="D259" s="42"/>
      <c r="E259" s="43"/>
      <c r="F259" s="6">
        <v>6563.6</v>
      </c>
      <c r="G259" s="44">
        <f t="shared" si="3"/>
        <v>74620866.470000014</v>
      </c>
    </row>
    <row r="260" spans="1:7" x14ac:dyDescent="0.25">
      <c r="A260" s="41" t="s">
        <v>146</v>
      </c>
      <c r="B260" s="5" t="s">
        <v>163</v>
      </c>
      <c r="C260" s="5" t="s">
        <v>113</v>
      </c>
      <c r="D260" s="42"/>
      <c r="E260" s="43"/>
      <c r="F260" s="6">
        <v>15000</v>
      </c>
      <c r="G260" s="44">
        <f t="shared" si="3"/>
        <v>74605866.470000014</v>
      </c>
    </row>
    <row r="261" spans="1:7" ht="14.45" x14ac:dyDescent="0.3">
      <c r="A261" s="41" t="s">
        <v>146</v>
      </c>
      <c r="B261" s="5" t="s">
        <v>164</v>
      </c>
      <c r="C261" s="5" t="s">
        <v>21</v>
      </c>
      <c r="D261" s="42"/>
      <c r="E261" s="43"/>
      <c r="F261" s="6">
        <v>9460</v>
      </c>
      <c r="G261" s="44">
        <f t="shared" si="3"/>
        <v>74596406.470000014</v>
      </c>
    </row>
    <row r="262" spans="1:7" ht="14.45" x14ac:dyDescent="0.3">
      <c r="A262" s="41" t="s">
        <v>146</v>
      </c>
      <c r="B262" s="5" t="s">
        <v>165</v>
      </c>
      <c r="C262" s="5" t="s">
        <v>166</v>
      </c>
      <c r="D262" s="42"/>
      <c r="E262" s="43"/>
      <c r="F262" s="6">
        <v>8588</v>
      </c>
      <c r="G262" s="44">
        <f t="shared" si="3"/>
        <v>74587818.470000014</v>
      </c>
    </row>
    <row r="263" spans="1:7" x14ac:dyDescent="0.25">
      <c r="A263" s="41" t="s">
        <v>146</v>
      </c>
      <c r="B263" s="5" t="s">
        <v>167</v>
      </c>
      <c r="C263" s="5" t="s">
        <v>37</v>
      </c>
      <c r="D263" s="42"/>
      <c r="E263" s="43"/>
      <c r="F263" s="6">
        <v>5800</v>
      </c>
      <c r="G263" s="44">
        <f t="shared" si="3"/>
        <v>74582018.470000014</v>
      </c>
    </row>
    <row r="264" spans="1:7" ht="14.45" x14ac:dyDescent="0.3">
      <c r="A264" s="41" t="s">
        <v>146</v>
      </c>
      <c r="B264" s="5" t="s">
        <v>168</v>
      </c>
      <c r="C264" s="5" t="s">
        <v>169</v>
      </c>
      <c r="D264" s="42"/>
      <c r="E264" s="43"/>
      <c r="F264" s="6">
        <v>634427.97</v>
      </c>
      <c r="G264" s="44">
        <f t="shared" si="3"/>
        <v>73947590.500000015</v>
      </c>
    </row>
    <row r="265" spans="1:7" ht="14.45" x14ac:dyDescent="0.3">
      <c r="A265" s="41" t="s">
        <v>146</v>
      </c>
      <c r="B265" s="5" t="s">
        <v>170</v>
      </c>
      <c r="C265" s="5" t="s">
        <v>121</v>
      </c>
      <c r="D265" s="42"/>
      <c r="E265" s="43"/>
      <c r="F265" s="6">
        <v>1400</v>
      </c>
      <c r="G265" s="44">
        <f t="shared" si="3"/>
        <v>73946190.500000015</v>
      </c>
    </row>
    <row r="266" spans="1:7" ht="14.45" x14ac:dyDescent="0.3">
      <c r="A266" s="41" t="s">
        <v>146</v>
      </c>
      <c r="B266" s="5" t="s">
        <v>171</v>
      </c>
      <c r="C266" s="5" t="s">
        <v>172</v>
      </c>
      <c r="D266" s="42"/>
      <c r="E266" s="43"/>
      <c r="F266" s="6">
        <v>3720</v>
      </c>
      <c r="G266" s="44">
        <f t="shared" si="3"/>
        <v>73942470.500000015</v>
      </c>
    </row>
    <row r="267" spans="1:7" ht="14.45" x14ac:dyDescent="0.3">
      <c r="A267" s="41" t="s">
        <v>146</v>
      </c>
      <c r="B267" s="5" t="s">
        <v>173</v>
      </c>
      <c r="C267" s="5" t="s">
        <v>105</v>
      </c>
      <c r="D267" s="42"/>
      <c r="E267" s="43"/>
      <c r="F267" s="6">
        <v>3260</v>
      </c>
      <c r="G267" s="44">
        <f t="shared" si="3"/>
        <v>73939210.500000015</v>
      </c>
    </row>
    <row r="268" spans="1:7" ht="14.45" x14ac:dyDescent="0.3">
      <c r="A268" s="41" t="s">
        <v>146</v>
      </c>
      <c r="B268" s="5" t="s">
        <v>174</v>
      </c>
      <c r="C268" s="5" t="s">
        <v>175</v>
      </c>
      <c r="D268" s="42"/>
      <c r="E268" s="43"/>
      <c r="F268" s="6">
        <v>11600</v>
      </c>
      <c r="G268" s="44">
        <f t="shared" si="3"/>
        <v>73927610.500000015</v>
      </c>
    </row>
    <row r="269" spans="1:7" ht="14.45" x14ac:dyDescent="0.3">
      <c r="A269" s="41" t="s">
        <v>146</v>
      </c>
      <c r="B269" s="5" t="s">
        <v>176</v>
      </c>
      <c r="C269" s="5" t="s">
        <v>177</v>
      </c>
      <c r="D269" s="42"/>
      <c r="E269" s="43"/>
      <c r="F269" s="6">
        <v>17237.29</v>
      </c>
      <c r="G269" s="44">
        <f t="shared" si="3"/>
        <v>73910373.210000008</v>
      </c>
    </row>
    <row r="270" spans="1:7" ht="14.45" x14ac:dyDescent="0.3">
      <c r="A270" s="41" t="s">
        <v>146</v>
      </c>
      <c r="B270" s="5" t="s">
        <v>178</v>
      </c>
      <c r="C270" s="5" t="s">
        <v>179</v>
      </c>
      <c r="D270" s="42"/>
      <c r="E270" s="43"/>
      <c r="F270" s="6">
        <v>2148333.34</v>
      </c>
      <c r="G270" s="44">
        <f t="shared" si="3"/>
        <v>71762039.870000005</v>
      </c>
    </row>
    <row r="271" spans="1:7" ht="14.45" x14ac:dyDescent="0.3">
      <c r="A271" s="41" t="s">
        <v>146</v>
      </c>
      <c r="B271" s="5" t="s">
        <v>180</v>
      </c>
      <c r="C271" s="5" t="s">
        <v>86</v>
      </c>
      <c r="D271" s="42"/>
      <c r="E271" s="43"/>
      <c r="F271" s="6">
        <v>84569.94</v>
      </c>
      <c r="G271" s="44">
        <f t="shared" si="3"/>
        <v>71677469.930000007</v>
      </c>
    </row>
    <row r="272" spans="1:7" thickBot="1" x14ac:dyDescent="0.35">
      <c r="A272" s="41" t="s">
        <v>146</v>
      </c>
      <c r="B272" s="5" t="s">
        <v>181</v>
      </c>
      <c r="C272" s="5" t="s">
        <v>182</v>
      </c>
      <c r="D272" s="42"/>
      <c r="E272" s="43"/>
      <c r="F272" s="6">
        <v>149698.5</v>
      </c>
      <c r="G272" s="94">
        <f t="shared" ref="G272:G273" si="4">G271+E272-F272</f>
        <v>71527771.430000007</v>
      </c>
    </row>
    <row r="273" spans="1:7" thickBot="1" x14ac:dyDescent="0.35">
      <c r="A273" s="51" t="s">
        <v>394</v>
      </c>
      <c r="B273" s="52">
        <v>0</v>
      </c>
      <c r="C273" s="52" t="s">
        <v>395</v>
      </c>
      <c r="D273" s="53"/>
      <c r="E273" s="54"/>
      <c r="F273" s="55">
        <v>31896.68</v>
      </c>
      <c r="G273" s="95">
        <f t="shared" si="4"/>
        <v>71495874.75</v>
      </c>
    </row>
  </sheetData>
  <mergeCells count="8">
    <mergeCell ref="A10:G10"/>
    <mergeCell ref="A11:B11"/>
    <mergeCell ref="A3:G3"/>
    <mergeCell ref="A4:G4"/>
    <mergeCell ref="A5:G5"/>
    <mergeCell ref="A6:G6"/>
    <mergeCell ref="A7:G7"/>
    <mergeCell ref="A8:G8"/>
  </mergeCells>
  <conditionalFormatting sqref="B1:B9 B12:B13">
    <cfRule type="duplicateValues" dxfId="0" priority="1"/>
  </conditionalFormatting>
  <pageMargins left="0.7" right="0.7" top="0.75" bottom="0.75" header="0.3" footer="0.3"/>
  <pageSetup scale="69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</vt:lpstr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 Pascacio</dc:creator>
  <cp:lastModifiedBy>Alvaro Leandro Segura Sierra</cp:lastModifiedBy>
  <cp:lastPrinted>2017-09-09T00:02:47Z</cp:lastPrinted>
  <dcterms:created xsi:type="dcterms:W3CDTF">2017-09-04T21:17:51Z</dcterms:created>
  <dcterms:modified xsi:type="dcterms:W3CDTF">2019-04-03T17:06:53Z</dcterms:modified>
</cp:coreProperties>
</file>