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725"/>
  </bookViews>
  <sheets>
    <sheet name="diciembre17" sheetId="1" r:id="rId1"/>
  </sheets>
  <definedNames>
    <definedName name="_xlnm.Print_Area" localSheetId="0">diciembre17!$A$1:$F$119</definedName>
  </definedNames>
  <calcPr calcId="145621"/>
</workbook>
</file>

<file path=xl/calcChain.xml><?xml version="1.0" encoding="utf-8"?>
<calcChain xmlns="http://schemas.openxmlformats.org/spreadsheetml/2006/main">
  <c r="D22" i="1" l="1"/>
  <c r="F22" i="1" s="1"/>
  <c r="F23" i="1" s="1"/>
  <c r="F24" i="1" s="1"/>
  <c r="D23" i="1"/>
  <c r="D25" i="1"/>
  <c r="D33" i="1"/>
  <c r="D35" i="1"/>
  <c r="D40" i="1"/>
  <c r="D42" i="1"/>
  <c r="D43" i="1"/>
  <c r="D44" i="1"/>
  <c r="E143" i="1"/>
  <c r="F25" i="1" l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</calcChain>
</file>

<file path=xl/sharedStrings.xml><?xml version="1.0" encoding="utf-8"?>
<sst xmlns="http://schemas.openxmlformats.org/spreadsheetml/2006/main" count="211" uniqueCount="146">
  <si>
    <t xml:space="preserve">SERVICIOS BANCARIOS </t>
  </si>
  <si>
    <t>CECILIA GARCIA</t>
  </si>
  <si>
    <t>29/12/2017</t>
  </si>
  <si>
    <t>000173</t>
  </si>
  <si>
    <t>ALBERTO GONZALEZ PEREZ</t>
  </si>
  <si>
    <t>000172</t>
  </si>
  <si>
    <t>JUAN FRANCISCO RODRIGUEZ BRITO</t>
  </si>
  <si>
    <t>000171</t>
  </si>
  <si>
    <t>MILAGROS AMARILY RODRIGUEZ RODRIGUEZ</t>
  </si>
  <si>
    <t>000170</t>
  </si>
  <si>
    <t>ROQUE ADHAMES ESPINAL GOMEZ</t>
  </si>
  <si>
    <t>000169</t>
  </si>
  <si>
    <t>MOFIBEL, SRL</t>
  </si>
  <si>
    <t>28/12/2017</t>
  </si>
  <si>
    <t>000168</t>
  </si>
  <si>
    <t>SORAYA ELORZA</t>
  </si>
  <si>
    <t>000167</t>
  </si>
  <si>
    <t>000166</t>
  </si>
  <si>
    <t>AURELIA GARCIA FRANCO</t>
  </si>
  <si>
    <t>000165</t>
  </si>
  <si>
    <t>CRISTINO ROSARIO</t>
  </si>
  <si>
    <t>000164</t>
  </si>
  <si>
    <t>GRUPO GDR, SRL</t>
  </si>
  <si>
    <t>000163</t>
  </si>
  <si>
    <t>LISBETH FERMIN RAMIREZ</t>
  </si>
  <si>
    <t>27/12/2017</t>
  </si>
  <si>
    <t>000162</t>
  </si>
  <si>
    <t>26/12/2017</t>
  </si>
  <si>
    <t>000161</t>
  </si>
  <si>
    <t>JENNY FRANCHESCA LANTIGUA PEREZ</t>
  </si>
  <si>
    <t>000160</t>
  </si>
  <si>
    <t>JENNIS ESCARLE SANTOS MANZUETA</t>
  </si>
  <si>
    <t>000159</t>
  </si>
  <si>
    <t>22/12/2017</t>
  </si>
  <si>
    <t>000158</t>
  </si>
  <si>
    <t>FRANCISCA SORIANO LEYBA</t>
  </si>
  <si>
    <t>000157</t>
  </si>
  <si>
    <t>ORQUIDIA MARIA ALFONSECA SANTANA</t>
  </si>
  <si>
    <t>21/12/2017</t>
  </si>
  <si>
    <t>000156</t>
  </si>
  <si>
    <t>SOKRATES,S.R.L.</t>
  </si>
  <si>
    <t>000155</t>
  </si>
  <si>
    <t>COOP.DE AHOS.CREDS.Y SERVS. MULTS. FAM.UNIDA P/PROG., INC</t>
  </si>
  <si>
    <t>19/12/2017</t>
  </si>
  <si>
    <t>000154</t>
  </si>
  <si>
    <t>FIOL DALIZA CUEVAS</t>
  </si>
  <si>
    <t>000153</t>
  </si>
  <si>
    <t>JOEL PUELLO DE JESUS</t>
  </si>
  <si>
    <t>000152</t>
  </si>
  <si>
    <t>MARIA GARCIA GARABITOS</t>
  </si>
  <si>
    <t>000151</t>
  </si>
  <si>
    <t>000150</t>
  </si>
  <si>
    <t>LUIS ANTONIO CASTILLO OGANDO</t>
  </si>
  <si>
    <t>000149</t>
  </si>
  <si>
    <t>LIDIA MARGARITA DEL C. DE JESUS SANTOS</t>
  </si>
  <si>
    <t>000148</t>
  </si>
  <si>
    <t>000147</t>
  </si>
  <si>
    <t>WILDISKA YANILSA SANTOS MOREL</t>
  </si>
  <si>
    <t>000146</t>
  </si>
  <si>
    <t>PABLO ASTACIO MATEO LORENZO</t>
  </si>
  <si>
    <t>000145</t>
  </si>
  <si>
    <t>000144</t>
  </si>
  <si>
    <t>JUAN BERNARDO ESPINAL MEDINA</t>
  </si>
  <si>
    <t>000143</t>
  </si>
  <si>
    <t>000142</t>
  </si>
  <si>
    <t>RAMON RUIZ</t>
  </si>
  <si>
    <t>000141</t>
  </si>
  <si>
    <t>GREISI PERIEL</t>
  </si>
  <si>
    <t>000140</t>
  </si>
  <si>
    <t>LUCIA ALTAGRACIA MIRANDA MONTAÑO</t>
  </si>
  <si>
    <t>000139</t>
  </si>
  <si>
    <t>BENITA PACHE</t>
  </si>
  <si>
    <t>000138</t>
  </si>
  <si>
    <t>DEYDA MARGARITA PERALTA PERALTA</t>
  </si>
  <si>
    <t>000137</t>
  </si>
  <si>
    <t>000136</t>
  </si>
  <si>
    <t>IMPRESORA MI CASA, EIRL</t>
  </si>
  <si>
    <t>15/12/2017</t>
  </si>
  <si>
    <t>000135</t>
  </si>
  <si>
    <t>SOKRATES, S.R.L.</t>
  </si>
  <si>
    <t>14/12/2017</t>
  </si>
  <si>
    <t>000134</t>
  </si>
  <si>
    <t>000133</t>
  </si>
  <si>
    <t>COOP.DE AHOS.CREDS. Y SERVS. MULTS. FAM. UNIDA P/PROG., INC.</t>
  </si>
  <si>
    <t>13/12/2017</t>
  </si>
  <si>
    <t>000132</t>
  </si>
  <si>
    <t>000131</t>
  </si>
  <si>
    <t>JULIANA NUÑEZ PASCUAL</t>
  </si>
  <si>
    <t>000130</t>
  </si>
  <si>
    <t>08/12/2017</t>
  </si>
  <si>
    <t>000129</t>
  </si>
  <si>
    <t>COOP. DE AHOS.CREDS. Y SERVS. MULTS. FAM. UNIDA P/PROG., INC.</t>
  </si>
  <si>
    <t>000128</t>
  </si>
  <si>
    <t>COOP.DE AHOS.CREDS.Y SERVS. MULTS. FAM. UNIDA P/PROG., INC.</t>
  </si>
  <si>
    <t>000127</t>
  </si>
  <si>
    <t>COOP.DE AHOS.CREDS.Y SERVS.MULTS.FAM. UNIDA P/PROG.INC.</t>
  </si>
  <si>
    <t>000126</t>
  </si>
  <si>
    <t>SUAREZ DISEÑO GRAFICO, SRL</t>
  </si>
  <si>
    <t>07/12/2017</t>
  </si>
  <si>
    <t>000125</t>
  </si>
  <si>
    <t>04/12/2017</t>
  </si>
  <si>
    <t>000124</t>
  </si>
  <si>
    <t>SITCORP, SRL</t>
  </si>
  <si>
    <t>000123</t>
  </si>
  <si>
    <t>VISUAL SIGN GRAFICH BW, SRL</t>
  </si>
  <si>
    <t>01/12/2017</t>
  </si>
  <si>
    <t>000122</t>
  </si>
  <si>
    <t>TIENDA AILA</t>
  </si>
  <si>
    <t>TRASFE DE TERCERO'</t>
  </si>
  <si>
    <t>VENTA DEESTINO CAPITAL Y DAMAS DIPLOMMATICA</t>
  </si>
  <si>
    <t>VENTA SAN SOUCI (PARTE FACT600)</t>
  </si>
  <si>
    <t>VENTAS SHOWROOM</t>
  </si>
  <si>
    <t xml:space="preserve">VTANTA DEL SH DE CARMEN ENTREGADO LORENA </t>
  </si>
  <si>
    <t>DEPOSITO FACT690,VALOR DE 132DOLARES,SA, SOUCI,FACT655,657,658,659,692</t>
  </si>
  <si>
    <t>DEPOSITO PGO BRISAS DEL CARIBE CAP. CANA</t>
  </si>
  <si>
    <t>TRANFBCO POP</t>
  </si>
  <si>
    <t>PGO FACT0071 DEL FRUTAL</t>
  </si>
  <si>
    <t>VENTA OFC.BERONNYS</t>
  </si>
  <si>
    <t>DEPOSITO VENTA OFICNA FACT660-668-669</t>
  </si>
  <si>
    <t>PGO RECIBIDO SALDO FACT49 FRANK CARDOZA</t>
  </si>
  <si>
    <t xml:space="preserve">TRANF </t>
  </si>
  <si>
    <t>DEPOSITO/VTAS OFCI,ABONO Marcia fact349</t>
  </si>
  <si>
    <t>SALDO FACT.S/N JUDY NIN</t>
  </si>
  <si>
    <t>SOBRANTE CKSIVIA MEDINA</t>
  </si>
  <si>
    <t>TRAF574232929</t>
  </si>
  <si>
    <t xml:space="preserve">DEPOSITO </t>
  </si>
  <si>
    <t>CK. DEVUELTO CICOM</t>
  </si>
  <si>
    <t>SALDO FACT88DE NOV/08,CICOM</t>
  </si>
  <si>
    <t>VENTAS SAN SOUCI</t>
  </si>
  <si>
    <t xml:space="preserve">BALANCE INICIAL </t>
  </si>
  <si>
    <t>Balance</t>
  </si>
  <si>
    <t>Credito</t>
  </si>
  <si>
    <t>Debito</t>
  </si>
  <si>
    <t>Descripcion</t>
  </si>
  <si>
    <t>No. Ck/Transf.</t>
  </si>
  <si>
    <t>Fecha</t>
  </si>
  <si>
    <t xml:space="preserve">Balance Inicial: </t>
  </si>
  <si>
    <t>240-016303-5</t>
  </si>
  <si>
    <t xml:space="preserve">Cuenta Bancaria No: </t>
  </si>
  <si>
    <t>Libro Banco</t>
  </si>
  <si>
    <t>Programa Progresando Con Solidaridad</t>
  </si>
  <si>
    <t>Gabinete de Coodinacion de Politicas Sociales</t>
  </si>
  <si>
    <t>VICE-PRESIDENCIA DE LA REPUBLICA DOMINICANA</t>
  </si>
  <si>
    <t>"Año del Dessarrollo Agroforestal"</t>
  </si>
  <si>
    <t>Del 01 al  30  DE Diciembre  2017</t>
  </si>
  <si>
    <t>MANOS DOMINICANAS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</si>
</sst>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4"/>
      <color indexed="63"/>
      <name val="Calibri"/>
      <family val="2"/>
    </font>
    <font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  <font>
      <sz val="11"/>
      <color indexed="8"/>
      <name val="Calibri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6"/>
      <color rgb="FFFF0000"/>
      <name val="Arial"/>
      <family val="2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6"/>
      <color indexed="63"/>
      <name val="Calibri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b/>
      <i/>
      <sz val="14"/>
      <name val="Arial"/>
      <family val="2"/>
    </font>
    <font>
      <sz val="14"/>
      <color indexed="8"/>
      <name val="Arial Black"/>
      <family val="2"/>
    </font>
    <font>
      <sz val="10"/>
      <name val="Arial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</cellStyleXfs>
  <cellXfs count="56">
    <xf numFmtId="0" fontId="0" fillId="0" borderId="0" xfId="0"/>
    <xf numFmtId="43" fontId="1" fillId="0" borderId="0" xfId="0" applyNumberFormat="1" applyFont="1"/>
    <xf numFmtId="0" fontId="0" fillId="0" borderId="0" xfId="0" applyFont="1" applyBorder="1"/>
    <xf numFmtId="4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/>
    </xf>
    <xf numFmtId="4" fontId="0" fillId="0" borderId="0" xfId="0" applyNumberFormat="1" applyFont="1" applyBorder="1"/>
    <xf numFmtId="43" fontId="5" fillId="0" borderId="0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Border="1"/>
    <xf numFmtId="0" fontId="0" fillId="0" borderId="1" xfId="0" applyFont="1" applyBorder="1"/>
    <xf numFmtId="43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/>
    </xf>
    <xf numFmtId="43" fontId="9" fillId="0" borderId="1" xfId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vertical="top"/>
    </xf>
    <xf numFmtId="43" fontId="13" fillId="0" borderId="0" xfId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vertical="top"/>
    </xf>
    <xf numFmtId="4" fontId="12" fillId="0" borderId="1" xfId="0" applyNumberFormat="1" applyFont="1" applyBorder="1" applyAlignment="1">
      <alignment vertical="top"/>
    </xf>
    <xf numFmtId="43" fontId="13" fillId="0" borderId="0" xfId="1" applyFont="1" applyFill="1" applyBorder="1" applyAlignment="1">
      <alignment horizontal="center" vertical="center" wrapText="1"/>
    </xf>
    <xf numFmtId="0" fontId="0" fillId="0" borderId="0" xfId="0" applyFont="1"/>
    <xf numFmtId="0" fontId="14" fillId="0" borderId="0" xfId="0" applyFont="1"/>
    <xf numFmtId="43" fontId="14" fillId="0" borderId="0" xfId="0" applyNumberFormat="1" applyFont="1"/>
    <xf numFmtId="43" fontId="15" fillId="0" borderId="1" xfId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7" fillId="0" borderId="0" xfId="0" applyFont="1" applyBorder="1"/>
    <xf numFmtId="0" fontId="17" fillId="0" borderId="0" xfId="0" applyFont="1"/>
    <xf numFmtId="0" fontId="12" fillId="0" borderId="1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3" fontId="12" fillId="0" borderId="1" xfId="1" applyFont="1" applyBorder="1" applyAlignment="1">
      <alignment vertical="top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43" fontId="13" fillId="3" borderId="5" xfId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4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1127126</xdr:colOff>
      <xdr:row>1</xdr:row>
      <xdr:rowOff>174626</xdr:rowOff>
    </xdr:from>
    <xdr:ext cx="3149600" cy="3397250"/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9376" y="1841501"/>
          <a:ext cx="3149600" cy="339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</xdr:colOff>
      <xdr:row>3</xdr:row>
      <xdr:rowOff>31749</xdr:rowOff>
    </xdr:from>
    <xdr:ext cx="3639288" cy="3095626"/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2174874"/>
          <a:ext cx="3639288" cy="309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3"/>
  <sheetViews>
    <sheetView showGridLines="0" tabSelected="1" view="pageBreakPreview" zoomScale="60" zoomScaleNormal="75" workbookViewId="0">
      <selection activeCell="C113" sqref="C113"/>
    </sheetView>
  </sheetViews>
  <sheetFormatPr baseColWidth="10" defaultRowHeight="15" x14ac:dyDescent="0.25"/>
  <cols>
    <col min="1" max="1" width="21.42578125" customWidth="1"/>
    <col min="2" max="2" width="23" customWidth="1"/>
    <col min="3" max="3" width="111.28515625" bestFit="1" customWidth="1"/>
    <col min="4" max="4" width="22.140625" customWidth="1"/>
    <col min="5" max="5" width="23.5703125" customWidth="1"/>
    <col min="6" max="6" width="22.7109375" customWidth="1"/>
    <col min="7" max="7" width="0.28515625" customWidth="1"/>
  </cols>
  <sheetData>
    <row r="1" spans="1:9" s="23" customFormat="1" ht="18.75" x14ac:dyDescent="0.3">
      <c r="A1" s="30"/>
      <c r="B1" s="30"/>
      <c r="C1" s="30"/>
      <c r="D1" s="30"/>
      <c r="E1" s="30"/>
      <c r="F1" s="30"/>
      <c r="G1" s="30"/>
      <c r="H1" s="24"/>
      <c r="I1" s="24"/>
    </row>
    <row r="2" spans="1:9" s="23" customFormat="1" ht="18.75" x14ac:dyDescent="0.3">
      <c r="A2" s="30"/>
      <c r="B2" s="30"/>
      <c r="C2" s="30"/>
      <c r="D2" s="30"/>
      <c r="E2" s="30"/>
      <c r="F2" s="30"/>
      <c r="G2" s="30"/>
      <c r="H2" s="24"/>
      <c r="I2" s="24"/>
    </row>
    <row r="3" spans="1:9" s="23" customFormat="1" ht="18.75" x14ac:dyDescent="0.3">
      <c r="A3" s="30"/>
      <c r="B3" s="30"/>
      <c r="C3" s="30"/>
      <c r="D3" s="30"/>
      <c r="E3" s="30"/>
      <c r="F3" s="30"/>
      <c r="G3" s="30"/>
      <c r="H3" s="24"/>
      <c r="I3" s="24"/>
    </row>
    <row r="4" spans="1:9" s="23" customFormat="1" ht="18.75" x14ac:dyDescent="0.3">
      <c r="A4" s="30"/>
      <c r="B4" s="30"/>
      <c r="C4" s="30"/>
      <c r="D4" s="30"/>
      <c r="E4" s="30"/>
      <c r="F4" s="30"/>
      <c r="G4" s="30"/>
      <c r="H4" s="24"/>
      <c r="I4" s="24"/>
    </row>
    <row r="5" spans="1:9" s="23" customFormat="1" ht="18.75" x14ac:dyDescent="0.3">
      <c r="A5" s="30"/>
      <c r="B5" s="30"/>
      <c r="C5" s="30"/>
      <c r="D5" s="30"/>
      <c r="E5" s="30"/>
      <c r="F5" s="30"/>
      <c r="G5" s="30"/>
      <c r="H5" s="24"/>
      <c r="I5" s="24"/>
    </row>
    <row r="6" spans="1:9" s="23" customFormat="1" ht="18.75" x14ac:dyDescent="0.3">
      <c r="A6" s="30"/>
      <c r="B6" s="30"/>
      <c r="C6" s="30"/>
      <c r="D6" s="30"/>
      <c r="E6" s="30"/>
      <c r="F6" s="30"/>
      <c r="G6" s="30"/>
      <c r="H6" s="24"/>
      <c r="I6" s="24"/>
    </row>
    <row r="7" spans="1:9" s="23" customFormat="1" ht="27.75" x14ac:dyDescent="0.4">
      <c r="A7" s="53" t="s">
        <v>142</v>
      </c>
      <c r="B7" s="53"/>
      <c r="C7" s="53"/>
      <c r="D7" s="53"/>
      <c r="E7" s="53"/>
      <c r="F7" s="53"/>
      <c r="G7" s="53"/>
      <c r="H7" s="24"/>
      <c r="I7" s="24"/>
    </row>
    <row r="8" spans="1:9" s="23" customFormat="1" ht="18" x14ac:dyDescent="0.25">
      <c r="A8" s="49" t="s">
        <v>141</v>
      </c>
      <c r="B8" s="49"/>
      <c r="C8" s="49"/>
      <c r="D8" s="49"/>
      <c r="E8" s="49"/>
      <c r="F8" s="49"/>
      <c r="G8" s="49"/>
      <c r="H8" s="24"/>
      <c r="I8" s="24"/>
    </row>
    <row r="9" spans="1:9" s="23" customFormat="1" ht="22.5" x14ac:dyDescent="0.45">
      <c r="A9" s="54" t="s">
        <v>140</v>
      </c>
      <c r="B9" s="54"/>
      <c r="C9" s="54"/>
      <c r="D9" s="54"/>
      <c r="E9" s="54"/>
      <c r="F9" s="54"/>
      <c r="G9" s="54"/>
      <c r="H9" s="24"/>
      <c r="I9" s="24"/>
    </row>
    <row r="10" spans="1:9" s="23" customFormat="1" ht="18.75" x14ac:dyDescent="0.25">
      <c r="A10" s="55" t="s">
        <v>143</v>
      </c>
      <c r="B10" s="55"/>
      <c r="C10" s="55"/>
      <c r="D10" s="55"/>
      <c r="E10" s="55"/>
      <c r="F10" s="55"/>
      <c r="G10" s="55"/>
      <c r="H10" s="24"/>
      <c r="I10" s="24"/>
    </row>
    <row r="11" spans="1:9" s="23" customFormat="1" ht="18" x14ac:dyDescent="0.25">
      <c r="A11" s="52" t="s">
        <v>139</v>
      </c>
      <c r="B11" s="52"/>
      <c r="C11" s="52"/>
      <c r="D11" s="52"/>
      <c r="E11" s="52"/>
      <c r="F11" s="52"/>
      <c r="G11" s="52"/>
      <c r="H11" s="24"/>
      <c r="I11" s="24"/>
    </row>
    <row r="12" spans="1:9" s="23" customFormat="1" ht="18" x14ac:dyDescent="0.25">
      <c r="A12" s="52" t="s">
        <v>145</v>
      </c>
      <c r="B12" s="52"/>
      <c r="C12" s="52"/>
      <c r="D12" s="52"/>
      <c r="E12" s="52"/>
      <c r="F12" s="52"/>
      <c r="G12" s="48"/>
      <c r="H12" s="24"/>
      <c r="I12" s="24"/>
    </row>
    <row r="13" spans="1:9" s="23" customFormat="1" ht="18" x14ac:dyDescent="0.25">
      <c r="A13" s="52" t="s">
        <v>144</v>
      </c>
      <c r="B13" s="52"/>
      <c r="C13" s="52"/>
      <c r="D13" s="52"/>
      <c r="E13" s="52"/>
      <c r="F13" s="52"/>
      <c r="G13" s="48"/>
      <c r="H13" s="24"/>
      <c r="I13" s="24"/>
    </row>
    <row r="14" spans="1:9" s="23" customFormat="1" ht="18" x14ac:dyDescent="0.25">
      <c r="A14" s="48"/>
      <c r="B14" s="48"/>
      <c r="C14" s="48"/>
      <c r="D14" s="48"/>
      <c r="E14" s="48"/>
      <c r="F14" s="48"/>
      <c r="G14" s="48"/>
      <c r="H14" s="24"/>
      <c r="I14" s="24"/>
    </row>
    <row r="15" spans="1:9" s="23" customFormat="1" ht="18.75" x14ac:dyDescent="0.3">
      <c r="A15" s="52"/>
      <c r="B15" s="52"/>
      <c r="C15" s="52"/>
      <c r="D15" s="52"/>
      <c r="E15" s="52"/>
      <c r="F15" s="52"/>
      <c r="G15" s="30"/>
      <c r="H15" s="24"/>
      <c r="I15" s="24"/>
    </row>
    <row r="16" spans="1:9" s="23" customFormat="1" ht="19.5" thickBot="1" x14ac:dyDescent="0.35">
      <c r="A16" s="49"/>
      <c r="B16" s="49"/>
      <c r="C16" s="49"/>
      <c r="D16" s="49"/>
      <c r="E16" s="49"/>
      <c r="F16" s="49"/>
      <c r="G16" s="30"/>
      <c r="H16" s="24"/>
      <c r="I16" s="24"/>
    </row>
    <row r="17" spans="1:9" s="23" customFormat="1" ht="18.75" x14ac:dyDescent="0.3">
      <c r="A17" s="50" t="s">
        <v>138</v>
      </c>
      <c r="B17" s="50"/>
      <c r="C17" s="50"/>
      <c r="D17" s="50" t="s">
        <v>137</v>
      </c>
      <c r="E17" s="50"/>
      <c r="F17" s="50"/>
      <c r="G17" s="30"/>
      <c r="H17" s="24"/>
      <c r="I17" s="24"/>
    </row>
    <row r="18" spans="1:9" s="23" customFormat="1" ht="18.75" x14ac:dyDescent="0.3">
      <c r="A18" s="51"/>
      <c r="B18" s="51"/>
      <c r="C18" s="47"/>
      <c r="D18" s="51" t="s">
        <v>136</v>
      </c>
      <c r="E18" s="51"/>
      <c r="F18" s="46"/>
      <c r="G18" s="30"/>
      <c r="H18" s="25"/>
      <c r="I18" s="24"/>
    </row>
    <row r="19" spans="1:9" s="23" customFormat="1" ht="18.75" x14ac:dyDescent="0.3">
      <c r="A19" s="44" t="s">
        <v>135</v>
      </c>
      <c r="B19" s="43" t="s">
        <v>134</v>
      </c>
      <c r="C19" s="45" t="s">
        <v>133</v>
      </c>
      <c r="D19" s="44" t="s">
        <v>132</v>
      </c>
      <c r="E19" s="43" t="s">
        <v>131</v>
      </c>
      <c r="F19" s="42" t="s">
        <v>130</v>
      </c>
      <c r="G19" s="30"/>
      <c r="H19" s="24"/>
      <c r="I19" s="24"/>
    </row>
    <row r="20" spans="1:9" s="23" customFormat="1" ht="18.75" x14ac:dyDescent="0.3">
      <c r="A20" s="44"/>
      <c r="B20" s="43"/>
      <c r="C20" s="45"/>
      <c r="D20" s="44"/>
      <c r="E20" s="43"/>
      <c r="F20" s="42"/>
      <c r="G20" s="30"/>
      <c r="H20" s="24"/>
      <c r="I20" s="24"/>
    </row>
    <row r="21" spans="1:9" s="23" customFormat="1" ht="24.75" customHeight="1" x14ac:dyDescent="0.3">
      <c r="A21" s="14">
        <v>43069</v>
      </c>
      <c r="B21" s="39"/>
      <c r="C21" s="37" t="s">
        <v>129</v>
      </c>
      <c r="D21" s="40"/>
      <c r="E21" s="39"/>
      <c r="F21" s="26">
        <v>2126572.58</v>
      </c>
      <c r="G21" s="30"/>
      <c r="H21" s="24"/>
      <c r="I21" s="24"/>
    </row>
    <row r="22" spans="1:9" s="23" customFormat="1" ht="24.75" customHeight="1" x14ac:dyDescent="0.3">
      <c r="A22" s="14">
        <v>43075</v>
      </c>
      <c r="B22" s="39">
        <v>281356375</v>
      </c>
      <c r="C22" s="37" t="s">
        <v>128</v>
      </c>
      <c r="D22" s="40">
        <f>38*47.55</f>
        <v>1806.8999999999999</v>
      </c>
      <c r="E22" s="39"/>
      <c r="F22" s="26">
        <f t="shared" ref="F22:F27" si="0">F21+D22</f>
        <v>2128379.48</v>
      </c>
      <c r="G22" s="30"/>
      <c r="H22" s="24"/>
      <c r="I22" s="24"/>
    </row>
    <row r="23" spans="1:9" s="23" customFormat="1" ht="24.75" customHeight="1" x14ac:dyDescent="0.3">
      <c r="A23" s="14">
        <v>43075</v>
      </c>
      <c r="B23" s="39">
        <v>281356371</v>
      </c>
      <c r="C23" s="37" t="s">
        <v>128</v>
      </c>
      <c r="D23" s="40">
        <f>10*54</f>
        <v>540</v>
      </c>
      <c r="E23" s="39"/>
      <c r="F23" s="26">
        <f t="shared" si="0"/>
        <v>2128919.48</v>
      </c>
      <c r="G23" s="30"/>
      <c r="H23" s="24"/>
      <c r="I23" s="24"/>
    </row>
    <row r="24" spans="1:9" s="23" customFormat="1" ht="24.75" customHeight="1" x14ac:dyDescent="0.3">
      <c r="A24" s="14">
        <v>43075</v>
      </c>
      <c r="B24" s="39">
        <v>281356378</v>
      </c>
      <c r="C24" s="37" t="s">
        <v>111</v>
      </c>
      <c r="D24" s="40">
        <v>4150</v>
      </c>
      <c r="E24" s="39"/>
      <c r="F24" s="26">
        <f t="shared" si="0"/>
        <v>2133069.48</v>
      </c>
      <c r="G24" s="30"/>
      <c r="H24" s="24"/>
      <c r="I24" s="24"/>
    </row>
    <row r="25" spans="1:9" s="23" customFormat="1" ht="24.75" customHeight="1" x14ac:dyDescent="0.3">
      <c r="A25" s="14">
        <v>43075</v>
      </c>
      <c r="B25" s="39">
        <v>281356377</v>
      </c>
      <c r="C25" s="37" t="s">
        <v>111</v>
      </c>
      <c r="D25" s="40">
        <f>100*47.55</f>
        <v>4755</v>
      </c>
      <c r="E25" s="39"/>
      <c r="F25" s="26">
        <f t="shared" si="0"/>
        <v>2137824.48</v>
      </c>
      <c r="G25" s="30"/>
      <c r="H25" s="24"/>
      <c r="I25" s="24"/>
    </row>
    <row r="26" spans="1:9" s="23" customFormat="1" ht="24.75" customHeight="1" x14ac:dyDescent="0.3">
      <c r="A26" s="14">
        <v>43075</v>
      </c>
      <c r="B26" s="39">
        <v>281356379</v>
      </c>
      <c r="C26" s="37" t="s">
        <v>127</v>
      </c>
      <c r="D26" s="40">
        <v>6400</v>
      </c>
      <c r="E26" s="39"/>
      <c r="F26" s="26">
        <f t="shared" si="0"/>
        <v>2144224.48</v>
      </c>
      <c r="G26" s="30"/>
      <c r="H26" s="24"/>
      <c r="I26" s="24"/>
    </row>
    <row r="27" spans="1:9" s="23" customFormat="1" ht="24.75" customHeight="1" x14ac:dyDescent="0.3">
      <c r="A27" s="14">
        <v>43075</v>
      </c>
      <c r="B27" s="39">
        <v>15134767</v>
      </c>
      <c r="C27" s="37" t="s">
        <v>127</v>
      </c>
      <c r="D27" s="41">
        <v>17346</v>
      </c>
      <c r="E27" s="39"/>
      <c r="F27" s="26">
        <f t="shared" si="0"/>
        <v>2161570.48</v>
      </c>
      <c r="G27" s="30"/>
      <c r="H27" s="24"/>
      <c r="I27" s="24"/>
    </row>
    <row r="28" spans="1:9" s="23" customFormat="1" ht="24.75" customHeight="1" x14ac:dyDescent="0.3">
      <c r="A28" s="14"/>
      <c r="B28" s="39"/>
      <c r="C28" s="37" t="s">
        <v>126</v>
      </c>
      <c r="D28" s="40"/>
      <c r="E28" s="41">
        <v>17346</v>
      </c>
      <c r="F28" s="26">
        <f>F27-E28</f>
        <v>2144224.48</v>
      </c>
      <c r="G28" s="30"/>
      <c r="H28" s="24"/>
      <c r="I28" s="24"/>
    </row>
    <row r="29" spans="1:9" s="23" customFormat="1" ht="24.75" customHeight="1" x14ac:dyDescent="0.3">
      <c r="A29" s="14"/>
      <c r="B29" s="39"/>
      <c r="C29" s="37" t="s">
        <v>125</v>
      </c>
      <c r="D29" s="40">
        <v>5185</v>
      </c>
      <c r="E29" s="39"/>
      <c r="F29" s="26">
        <f t="shared" ref="F29:F54" si="1">F28+D29</f>
        <v>2149409.48</v>
      </c>
      <c r="G29" s="30"/>
      <c r="H29" s="24"/>
      <c r="I29" s="24"/>
    </row>
    <row r="30" spans="1:9" s="23" customFormat="1" ht="24.75" customHeight="1" x14ac:dyDescent="0.3">
      <c r="A30" s="14">
        <v>43080</v>
      </c>
      <c r="B30" s="39" t="s">
        <v>124</v>
      </c>
      <c r="C30" s="37" t="s">
        <v>123</v>
      </c>
      <c r="D30" s="40">
        <v>330</v>
      </c>
      <c r="E30" s="39"/>
      <c r="F30" s="26">
        <f t="shared" si="1"/>
        <v>2149739.48</v>
      </c>
      <c r="G30" s="30"/>
      <c r="H30" s="24"/>
      <c r="I30" s="24"/>
    </row>
    <row r="31" spans="1:9" s="23" customFormat="1" ht="24.75" customHeight="1" x14ac:dyDescent="0.3">
      <c r="A31" s="14">
        <v>43080</v>
      </c>
      <c r="B31" s="39" t="s">
        <v>120</v>
      </c>
      <c r="C31" s="37" t="s">
        <v>122</v>
      </c>
      <c r="D31" s="40">
        <v>9000</v>
      </c>
      <c r="E31" s="39"/>
      <c r="F31" s="26">
        <f t="shared" si="1"/>
        <v>2158739.48</v>
      </c>
      <c r="G31" s="30"/>
      <c r="H31" s="24"/>
      <c r="I31" s="24"/>
    </row>
    <row r="32" spans="1:9" s="23" customFormat="1" ht="24.75" customHeight="1" x14ac:dyDescent="0.35">
      <c r="A32" s="36">
        <v>43082</v>
      </c>
      <c r="B32" s="35">
        <v>261215238</v>
      </c>
      <c r="C32" s="34" t="s">
        <v>121</v>
      </c>
      <c r="D32" s="15">
        <v>1075</v>
      </c>
      <c r="E32" s="35"/>
      <c r="F32" s="26">
        <f t="shared" si="1"/>
        <v>2159814.48</v>
      </c>
      <c r="G32" s="30"/>
      <c r="H32" s="24"/>
      <c r="I32" s="24"/>
    </row>
    <row r="33" spans="1:9" s="23" customFormat="1" ht="24.75" customHeight="1" x14ac:dyDescent="0.35">
      <c r="A33" s="36">
        <v>43082</v>
      </c>
      <c r="B33" s="35">
        <v>261215237</v>
      </c>
      <c r="C33" s="37" t="s">
        <v>111</v>
      </c>
      <c r="D33" s="15">
        <f>66*47.65+650</f>
        <v>3794.9</v>
      </c>
      <c r="E33" s="35"/>
      <c r="F33" s="26">
        <f t="shared" si="1"/>
        <v>2163609.38</v>
      </c>
      <c r="G33" s="30"/>
      <c r="H33" s="24"/>
      <c r="I33" s="24"/>
    </row>
    <row r="34" spans="1:9" s="23" customFormat="1" ht="21" x14ac:dyDescent="0.35">
      <c r="A34" s="36">
        <v>43082</v>
      </c>
      <c r="B34" s="35" t="s">
        <v>120</v>
      </c>
      <c r="C34" s="37" t="s">
        <v>119</v>
      </c>
      <c r="D34" s="15">
        <v>700</v>
      </c>
      <c r="E34" s="35"/>
      <c r="F34" s="26">
        <f t="shared" si="1"/>
        <v>2164309.38</v>
      </c>
      <c r="G34" s="30"/>
      <c r="H34" s="24"/>
      <c r="I34" s="24"/>
    </row>
    <row r="35" spans="1:9" s="23" customFormat="1" ht="24.75" customHeight="1" x14ac:dyDescent="0.35">
      <c r="A35" s="36">
        <v>43088</v>
      </c>
      <c r="B35" s="35">
        <v>262346241</v>
      </c>
      <c r="C35" s="37" t="s">
        <v>111</v>
      </c>
      <c r="D35" s="15">
        <f>4770+500</f>
        <v>5270</v>
      </c>
      <c r="E35" s="15"/>
      <c r="F35" s="26">
        <f t="shared" si="1"/>
        <v>2169579.38</v>
      </c>
      <c r="G35" s="30"/>
      <c r="H35" s="24"/>
      <c r="I35" s="24"/>
    </row>
    <row r="36" spans="1:9" s="23" customFormat="1" ht="24.75" customHeight="1" x14ac:dyDescent="0.35">
      <c r="A36" s="36">
        <v>43088</v>
      </c>
      <c r="B36" s="35">
        <v>262346242</v>
      </c>
      <c r="C36" s="37" t="s">
        <v>118</v>
      </c>
      <c r="D36" s="15">
        <v>1440</v>
      </c>
      <c r="E36" s="15"/>
      <c r="F36" s="26">
        <f t="shared" si="1"/>
        <v>2171019.38</v>
      </c>
      <c r="G36" s="30"/>
      <c r="H36" s="24"/>
      <c r="I36" s="24"/>
    </row>
    <row r="37" spans="1:9" s="23" customFormat="1" ht="24.75" customHeight="1" x14ac:dyDescent="0.35">
      <c r="A37" s="36">
        <v>43089</v>
      </c>
      <c r="B37" s="35">
        <v>264367509</v>
      </c>
      <c r="C37" s="34" t="s">
        <v>117</v>
      </c>
      <c r="D37" s="15">
        <v>250</v>
      </c>
      <c r="E37" s="15"/>
      <c r="F37" s="26">
        <f t="shared" si="1"/>
        <v>2171269.38</v>
      </c>
      <c r="G37" s="30"/>
      <c r="H37" s="24"/>
      <c r="I37" s="24"/>
    </row>
    <row r="38" spans="1:9" s="23" customFormat="1" ht="24.75" customHeight="1" x14ac:dyDescent="0.35">
      <c r="A38" s="36">
        <v>43089</v>
      </c>
      <c r="B38" s="35">
        <v>5134768</v>
      </c>
      <c r="C38" s="34" t="s">
        <v>116</v>
      </c>
      <c r="D38" s="15">
        <v>91298</v>
      </c>
      <c r="E38" s="15"/>
      <c r="F38" s="26">
        <f t="shared" si="1"/>
        <v>2262567.38</v>
      </c>
      <c r="G38" s="30"/>
      <c r="H38" s="24"/>
      <c r="I38" s="24"/>
    </row>
    <row r="39" spans="1:9" s="23" customFormat="1" ht="36" x14ac:dyDescent="0.35">
      <c r="A39" s="36">
        <v>43091</v>
      </c>
      <c r="B39" s="38" t="s">
        <v>115</v>
      </c>
      <c r="C39" s="34" t="s">
        <v>114</v>
      </c>
      <c r="D39" s="15">
        <v>337444.78</v>
      </c>
      <c r="E39" s="15"/>
      <c r="F39" s="26">
        <f t="shared" si="1"/>
        <v>2600012.16</v>
      </c>
      <c r="G39" s="30"/>
      <c r="H39" s="24"/>
      <c r="I39" s="24"/>
    </row>
    <row r="40" spans="1:9" s="23" customFormat="1" ht="45" customHeight="1" x14ac:dyDescent="0.35">
      <c r="A40" s="36">
        <v>43098</v>
      </c>
      <c r="B40" s="35">
        <v>272656226</v>
      </c>
      <c r="C40" s="12" t="s">
        <v>113</v>
      </c>
      <c r="D40" s="15">
        <f>3630+1042.8+1232.4+1611.6+474+4992+17.2</f>
        <v>13000.000000000002</v>
      </c>
      <c r="E40" s="15"/>
      <c r="F40" s="26">
        <f t="shared" si="1"/>
        <v>2613012.16</v>
      </c>
      <c r="G40" s="30"/>
      <c r="H40" s="24"/>
      <c r="I40" s="24"/>
    </row>
    <row r="41" spans="1:9" s="23" customFormat="1" ht="24.75" customHeight="1" x14ac:dyDescent="0.35">
      <c r="A41" s="36">
        <v>43098</v>
      </c>
      <c r="B41" s="35">
        <v>272656225</v>
      </c>
      <c r="C41" s="34" t="s">
        <v>112</v>
      </c>
      <c r="D41" s="15">
        <v>261</v>
      </c>
      <c r="E41" s="15"/>
      <c r="F41" s="26">
        <f t="shared" si="1"/>
        <v>2613273.16</v>
      </c>
      <c r="G41" s="30"/>
      <c r="H41" s="24"/>
      <c r="I41" s="24"/>
    </row>
    <row r="42" spans="1:9" s="23" customFormat="1" ht="24.75" customHeight="1" x14ac:dyDescent="0.35">
      <c r="A42" s="36">
        <v>43098</v>
      </c>
      <c r="B42" s="35">
        <v>272656228</v>
      </c>
      <c r="C42" s="37" t="s">
        <v>111</v>
      </c>
      <c r="D42" s="15">
        <f>69*47.75</f>
        <v>3294.75</v>
      </c>
      <c r="E42" s="15"/>
      <c r="F42" s="26">
        <f t="shared" si="1"/>
        <v>2616567.91</v>
      </c>
      <c r="G42" s="30"/>
      <c r="H42" s="24"/>
      <c r="I42" s="24"/>
    </row>
    <row r="43" spans="1:9" s="23" customFormat="1" ht="24.75" customHeight="1" x14ac:dyDescent="0.35">
      <c r="A43" s="36">
        <v>43098</v>
      </c>
      <c r="B43" s="35">
        <v>272656230</v>
      </c>
      <c r="C43" s="34" t="s">
        <v>110</v>
      </c>
      <c r="D43" s="15">
        <f>35*47.75</f>
        <v>1671.25</v>
      </c>
      <c r="E43" s="15"/>
      <c r="F43" s="26">
        <f t="shared" si="1"/>
        <v>2618239.16</v>
      </c>
      <c r="G43" s="30"/>
      <c r="H43" s="24"/>
      <c r="I43" s="24"/>
    </row>
    <row r="44" spans="1:9" s="23" customFormat="1" ht="24.75" customHeight="1" x14ac:dyDescent="0.35">
      <c r="A44" s="36">
        <v>43098</v>
      </c>
      <c r="B44" s="35">
        <v>281356373</v>
      </c>
      <c r="C44" s="12" t="s">
        <v>109</v>
      </c>
      <c r="D44" s="15">
        <f>74*47.55</f>
        <v>3518.7</v>
      </c>
      <c r="E44" s="15"/>
      <c r="F44" s="26">
        <f t="shared" si="1"/>
        <v>2621757.8600000003</v>
      </c>
      <c r="G44" s="30"/>
      <c r="H44" s="24"/>
      <c r="I44" s="24"/>
    </row>
    <row r="45" spans="1:9" s="23" customFormat="1" ht="24.75" customHeight="1" x14ac:dyDescent="0.35">
      <c r="A45" s="36"/>
      <c r="B45" s="35"/>
      <c r="C45" s="12" t="s">
        <v>108</v>
      </c>
      <c r="D45" s="15">
        <v>100</v>
      </c>
      <c r="E45" s="15"/>
      <c r="F45" s="26">
        <f t="shared" si="1"/>
        <v>2621857.8600000003</v>
      </c>
      <c r="G45" s="30"/>
      <c r="H45" s="24"/>
      <c r="I45" s="24"/>
    </row>
    <row r="46" spans="1:9" s="23" customFormat="1" ht="24.75" customHeight="1" x14ac:dyDescent="0.35">
      <c r="A46" s="36">
        <v>43074</v>
      </c>
      <c r="B46" s="35">
        <v>7420</v>
      </c>
      <c r="C46" s="34" t="s">
        <v>107</v>
      </c>
      <c r="D46" s="15">
        <v>2545</v>
      </c>
      <c r="E46" s="15"/>
      <c r="F46" s="26">
        <f t="shared" si="1"/>
        <v>2624402.8600000003</v>
      </c>
      <c r="G46" s="30"/>
      <c r="H46" s="24"/>
      <c r="I46" s="24"/>
    </row>
    <row r="47" spans="1:9" s="23" customFormat="1" ht="24.75" customHeight="1" x14ac:dyDescent="0.35">
      <c r="A47" s="36"/>
      <c r="B47" s="35">
        <v>7421</v>
      </c>
      <c r="C47" s="34" t="s">
        <v>107</v>
      </c>
      <c r="D47" s="15">
        <v>2080</v>
      </c>
      <c r="E47" s="15"/>
      <c r="F47" s="26">
        <f t="shared" si="1"/>
        <v>2626482.8600000003</v>
      </c>
      <c r="G47" s="30"/>
      <c r="H47" s="24"/>
      <c r="I47" s="24"/>
    </row>
    <row r="48" spans="1:9" s="23" customFormat="1" ht="24.75" customHeight="1" x14ac:dyDescent="0.35">
      <c r="A48" s="36"/>
      <c r="B48" s="35">
        <v>50205</v>
      </c>
      <c r="C48" s="34" t="s">
        <v>107</v>
      </c>
      <c r="D48" s="15">
        <v>1730</v>
      </c>
      <c r="E48" s="15"/>
      <c r="F48" s="26">
        <f t="shared" si="1"/>
        <v>2628212.8600000003</v>
      </c>
      <c r="G48" s="30"/>
      <c r="H48" s="24"/>
      <c r="I48" s="24"/>
    </row>
    <row r="49" spans="1:9" s="23" customFormat="1" ht="24.75" customHeight="1" x14ac:dyDescent="0.35">
      <c r="A49" s="36"/>
      <c r="B49" s="35">
        <v>50206</v>
      </c>
      <c r="C49" s="34" t="s">
        <v>107</v>
      </c>
      <c r="D49" s="15">
        <v>1260</v>
      </c>
      <c r="E49" s="15"/>
      <c r="F49" s="26">
        <f t="shared" si="1"/>
        <v>2629472.8600000003</v>
      </c>
      <c r="G49" s="30"/>
      <c r="H49" s="24"/>
      <c r="I49" s="24"/>
    </row>
    <row r="50" spans="1:9" s="23" customFormat="1" ht="24.75" customHeight="1" x14ac:dyDescent="0.35">
      <c r="A50" s="36"/>
      <c r="B50" s="35">
        <v>52273</v>
      </c>
      <c r="C50" s="34" t="s">
        <v>107</v>
      </c>
      <c r="D50" s="15">
        <v>2800</v>
      </c>
      <c r="E50" s="35"/>
      <c r="F50" s="26">
        <f t="shared" si="1"/>
        <v>2632272.8600000003</v>
      </c>
      <c r="G50" s="29"/>
      <c r="H50" s="24"/>
      <c r="I50" s="24"/>
    </row>
    <row r="51" spans="1:9" s="23" customFormat="1" ht="24.75" customHeight="1" x14ac:dyDescent="0.25">
      <c r="A51" s="18"/>
      <c r="B51" s="28">
        <v>97917</v>
      </c>
      <c r="C51" s="34" t="s">
        <v>107</v>
      </c>
      <c r="D51" s="15">
        <v>3085</v>
      </c>
      <c r="E51" s="33"/>
      <c r="F51" s="26">
        <f t="shared" si="1"/>
        <v>2635357.8600000003</v>
      </c>
      <c r="G51" s="32"/>
      <c r="H51" s="24"/>
      <c r="I51" s="24"/>
    </row>
    <row r="52" spans="1:9" s="23" customFormat="1" ht="24.75" customHeight="1" x14ac:dyDescent="0.3">
      <c r="A52" s="18"/>
      <c r="B52" s="28">
        <v>797918</v>
      </c>
      <c r="C52" s="31" t="s">
        <v>107</v>
      </c>
      <c r="D52" s="15">
        <v>3460</v>
      </c>
      <c r="E52" s="27"/>
      <c r="F52" s="26">
        <f t="shared" si="1"/>
        <v>2638817.8600000003</v>
      </c>
      <c r="G52" s="30"/>
      <c r="H52" s="24"/>
      <c r="I52" s="24"/>
    </row>
    <row r="53" spans="1:9" s="23" customFormat="1" ht="22.5" customHeight="1" x14ac:dyDescent="0.3">
      <c r="A53" s="18"/>
      <c r="B53" s="28">
        <v>50474</v>
      </c>
      <c r="C53" s="18" t="s">
        <v>107</v>
      </c>
      <c r="D53" s="15">
        <v>1620</v>
      </c>
      <c r="E53" s="21"/>
      <c r="F53" s="26">
        <f t="shared" si="1"/>
        <v>2640437.8600000003</v>
      </c>
      <c r="G53" s="29"/>
      <c r="H53" s="24"/>
      <c r="I53" s="24"/>
    </row>
    <row r="54" spans="1:9" s="23" customFormat="1" ht="22.5" customHeight="1" x14ac:dyDescent="0.25">
      <c r="A54" s="18"/>
      <c r="B54" s="28">
        <v>50478</v>
      </c>
      <c r="C54" s="18" t="s">
        <v>107</v>
      </c>
      <c r="D54" s="15">
        <v>1800</v>
      </c>
      <c r="E54" s="27"/>
      <c r="F54" s="26">
        <f t="shared" si="1"/>
        <v>2642237.8600000003</v>
      </c>
      <c r="G54" s="22"/>
      <c r="H54" s="24"/>
      <c r="I54" s="24"/>
    </row>
    <row r="55" spans="1:9" s="23" customFormat="1" ht="22.5" customHeight="1" x14ac:dyDescent="0.25">
      <c r="A55" s="18" t="s">
        <v>106</v>
      </c>
      <c r="B55" s="18" t="s">
        <v>105</v>
      </c>
      <c r="C55" s="18" t="s">
        <v>104</v>
      </c>
      <c r="D55" s="21"/>
      <c r="E55" s="21">
        <v>128538.96</v>
      </c>
      <c r="F55" s="15">
        <f t="shared" ref="F55:F86" si="2">F54-E55</f>
        <v>2513698.9000000004</v>
      </c>
      <c r="G55" s="15"/>
      <c r="H55" s="25"/>
      <c r="I55" s="24"/>
    </row>
    <row r="56" spans="1:9" s="23" customFormat="1" ht="30" customHeight="1" x14ac:dyDescent="0.25">
      <c r="A56" s="18" t="s">
        <v>103</v>
      </c>
      <c r="B56" s="18" t="s">
        <v>100</v>
      </c>
      <c r="C56" s="18" t="s">
        <v>102</v>
      </c>
      <c r="D56" s="21"/>
      <c r="E56" s="21">
        <v>275040.19</v>
      </c>
      <c r="F56" s="15">
        <f t="shared" si="2"/>
        <v>2238658.7100000004</v>
      </c>
      <c r="G56" s="15"/>
      <c r="H56" s="25"/>
      <c r="I56" s="24"/>
    </row>
    <row r="57" spans="1:9" s="23" customFormat="1" ht="32.25" customHeight="1" x14ac:dyDescent="0.25">
      <c r="A57" s="18" t="s">
        <v>101</v>
      </c>
      <c r="B57" s="18" t="s">
        <v>100</v>
      </c>
      <c r="C57" s="18" t="s">
        <v>37</v>
      </c>
      <c r="D57" s="21"/>
      <c r="E57" s="21">
        <v>24154.720000000001</v>
      </c>
      <c r="F57" s="15">
        <f t="shared" si="2"/>
        <v>2214503.9900000002</v>
      </c>
      <c r="G57" s="15"/>
      <c r="H57" s="25"/>
      <c r="I57" s="24"/>
    </row>
    <row r="58" spans="1:9" s="23" customFormat="1" ht="20.25" customHeight="1" x14ac:dyDescent="0.25">
      <c r="A58" s="18" t="s">
        <v>99</v>
      </c>
      <c r="B58" s="18" t="s">
        <v>98</v>
      </c>
      <c r="C58" s="18" t="s">
        <v>97</v>
      </c>
      <c r="D58" s="21"/>
      <c r="E58" s="21">
        <v>64975</v>
      </c>
      <c r="F58" s="15">
        <f t="shared" si="2"/>
        <v>2149528.9900000002</v>
      </c>
      <c r="G58" s="15"/>
      <c r="H58" s="25"/>
      <c r="I58" s="24"/>
    </row>
    <row r="59" spans="1:9" s="23" customFormat="1" ht="20.25" customHeight="1" x14ac:dyDescent="0.25">
      <c r="A59" s="18" t="s">
        <v>96</v>
      </c>
      <c r="B59" s="18" t="s">
        <v>89</v>
      </c>
      <c r="C59" s="18" t="s">
        <v>95</v>
      </c>
      <c r="D59" s="21"/>
      <c r="E59" s="21">
        <v>46796.55</v>
      </c>
      <c r="F59" s="15">
        <f t="shared" si="2"/>
        <v>2102732.4400000004</v>
      </c>
      <c r="G59" s="15"/>
      <c r="H59" s="25"/>
      <c r="I59" s="24"/>
    </row>
    <row r="60" spans="1:9" s="23" customFormat="1" ht="20.25" customHeight="1" x14ac:dyDescent="0.25">
      <c r="A60" s="18" t="s">
        <v>94</v>
      </c>
      <c r="B60" s="18" t="s">
        <v>89</v>
      </c>
      <c r="C60" s="18" t="s">
        <v>93</v>
      </c>
      <c r="D60" s="21"/>
      <c r="E60" s="21">
        <v>23750</v>
      </c>
      <c r="F60" s="15">
        <f t="shared" si="2"/>
        <v>2078982.4400000004</v>
      </c>
      <c r="G60" s="15"/>
      <c r="H60" s="25"/>
      <c r="I60" s="24"/>
    </row>
    <row r="61" spans="1:9" s="23" customFormat="1" ht="20.25" customHeight="1" x14ac:dyDescent="0.25">
      <c r="A61" s="18" t="s">
        <v>92</v>
      </c>
      <c r="B61" s="18" t="s">
        <v>89</v>
      </c>
      <c r="C61" s="18" t="s">
        <v>91</v>
      </c>
      <c r="D61" s="21"/>
      <c r="E61" s="20">
        <v>61750</v>
      </c>
      <c r="F61" s="15">
        <f t="shared" si="2"/>
        <v>2017232.4400000004</v>
      </c>
      <c r="G61" s="15"/>
      <c r="H61" s="25"/>
      <c r="I61" s="24"/>
    </row>
    <row r="62" spans="1:9" s="23" customFormat="1" ht="20.25" customHeight="1" x14ac:dyDescent="0.25">
      <c r="A62" s="18" t="s">
        <v>90</v>
      </c>
      <c r="B62" s="18" t="s">
        <v>89</v>
      </c>
      <c r="C62" s="18" t="s">
        <v>42</v>
      </c>
      <c r="D62" s="21"/>
      <c r="E62" s="20">
        <v>0</v>
      </c>
      <c r="F62" s="15">
        <f t="shared" si="2"/>
        <v>2017232.4400000004</v>
      </c>
      <c r="G62" s="22"/>
      <c r="H62" s="25"/>
      <c r="I62" s="24"/>
    </row>
    <row r="63" spans="1:9" s="23" customFormat="1" ht="20.25" customHeight="1" x14ac:dyDescent="0.25">
      <c r="A63" s="18" t="s">
        <v>88</v>
      </c>
      <c r="B63" s="18" t="s">
        <v>84</v>
      </c>
      <c r="C63" s="18" t="s">
        <v>87</v>
      </c>
      <c r="D63" s="21"/>
      <c r="E63" s="20">
        <v>26000</v>
      </c>
      <c r="F63" s="15">
        <f t="shared" si="2"/>
        <v>1991232.4400000004</v>
      </c>
      <c r="G63" s="22"/>
      <c r="H63" s="25"/>
      <c r="I63" s="24"/>
    </row>
    <row r="64" spans="1:9" s="23" customFormat="1" ht="20.25" customHeight="1" x14ac:dyDescent="0.25">
      <c r="A64" s="18" t="s">
        <v>86</v>
      </c>
      <c r="B64" s="18" t="s">
        <v>84</v>
      </c>
      <c r="C64" s="18" t="s">
        <v>83</v>
      </c>
      <c r="D64" s="21"/>
      <c r="E64" s="20">
        <v>0</v>
      </c>
      <c r="F64" s="15">
        <f t="shared" si="2"/>
        <v>1991232.4400000004</v>
      </c>
      <c r="G64" s="22"/>
      <c r="H64" s="25"/>
      <c r="I64" s="24"/>
    </row>
    <row r="65" spans="1:9" s="23" customFormat="1" ht="20.25" customHeight="1" x14ac:dyDescent="0.25">
      <c r="A65" s="18" t="s">
        <v>85</v>
      </c>
      <c r="B65" s="18" t="s">
        <v>84</v>
      </c>
      <c r="C65" s="18" t="s">
        <v>83</v>
      </c>
      <c r="D65" s="21"/>
      <c r="E65" s="20">
        <v>60585.99</v>
      </c>
      <c r="F65" s="15">
        <f t="shared" si="2"/>
        <v>1930646.4500000004</v>
      </c>
      <c r="G65" s="22"/>
      <c r="H65" s="25"/>
      <c r="I65" s="24"/>
    </row>
    <row r="66" spans="1:9" s="23" customFormat="1" ht="20.25" customHeight="1" x14ac:dyDescent="0.25">
      <c r="A66" s="18" t="s">
        <v>82</v>
      </c>
      <c r="B66" s="18" t="s">
        <v>80</v>
      </c>
      <c r="C66" s="18" t="s">
        <v>79</v>
      </c>
      <c r="D66" s="21"/>
      <c r="E66" s="20">
        <v>205200</v>
      </c>
      <c r="F66" s="15">
        <f t="shared" si="2"/>
        <v>1725446.4500000004</v>
      </c>
      <c r="G66" s="22"/>
      <c r="H66" s="25"/>
      <c r="I66" s="24"/>
    </row>
    <row r="67" spans="1:9" s="23" customFormat="1" ht="20.25" customHeight="1" x14ac:dyDescent="0.25">
      <c r="A67" s="18" t="s">
        <v>81</v>
      </c>
      <c r="B67" s="18" t="s">
        <v>80</v>
      </c>
      <c r="C67" s="18" t="s">
        <v>79</v>
      </c>
      <c r="D67" s="21"/>
      <c r="E67" s="20">
        <v>129120</v>
      </c>
      <c r="F67" s="15">
        <f t="shared" si="2"/>
        <v>1596326.4500000004</v>
      </c>
      <c r="G67" s="22"/>
      <c r="H67" s="25"/>
      <c r="I67" s="24"/>
    </row>
    <row r="68" spans="1:9" s="23" customFormat="1" ht="20.25" customHeight="1" x14ac:dyDescent="0.25">
      <c r="A68" s="18" t="s">
        <v>78</v>
      </c>
      <c r="B68" s="18" t="s">
        <v>77</v>
      </c>
      <c r="C68" s="18" t="s">
        <v>76</v>
      </c>
      <c r="D68" s="21"/>
      <c r="E68" s="20">
        <v>186450</v>
      </c>
      <c r="F68" s="15">
        <f t="shared" si="2"/>
        <v>1409876.4500000004</v>
      </c>
      <c r="G68" s="22"/>
      <c r="H68" s="25"/>
      <c r="I68" s="24"/>
    </row>
    <row r="69" spans="1:9" s="23" customFormat="1" ht="20.25" customHeight="1" x14ac:dyDescent="0.25">
      <c r="A69" s="18" t="s">
        <v>75</v>
      </c>
      <c r="B69" s="18" t="s">
        <v>43</v>
      </c>
      <c r="C69" s="18" t="s">
        <v>4</v>
      </c>
      <c r="D69" s="21"/>
      <c r="E69" s="20">
        <v>130546.8</v>
      </c>
      <c r="F69" s="15">
        <f t="shared" si="2"/>
        <v>1279329.6500000004</v>
      </c>
      <c r="G69" s="22"/>
      <c r="H69" s="25"/>
      <c r="I69" s="24"/>
    </row>
    <row r="70" spans="1:9" s="23" customFormat="1" ht="20.25" customHeight="1" x14ac:dyDescent="0.25">
      <c r="A70" s="18" t="s">
        <v>74</v>
      </c>
      <c r="B70" s="18" t="s">
        <v>43</v>
      </c>
      <c r="C70" s="18" t="s">
        <v>73</v>
      </c>
      <c r="D70" s="21"/>
      <c r="E70" s="20">
        <v>8100</v>
      </c>
      <c r="F70" s="15">
        <f t="shared" si="2"/>
        <v>1271229.6500000004</v>
      </c>
      <c r="G70" s="22"/>
      <c r="H70" s="25"/>
      <c r="I70" s="24"/>
    </row>
    <row r="71" spans="1:9" s="23" customFormat="1" ht="20.25" customHeight="1" x14ac:dyDescent="0.25">
      <c r="A71" s="18" t="s">
        <v>72</v>
      </c>
      <c r="B71" s="18" t="s">
        <v>43</v>
      </c>
      <c r="C71" s="18" t="s">
        <v>71</v>
      </c>
      <c r="D71" s="21"/>
      <c r="E71" s="20">
        <v>5625</v>
      </c>
      <c r="F71" s="15">
        <f t="shared" si="2"/>
        <v>1265604.6500000004</v>
      </c>
      <c r="G71" s="22"/>
      <c r="H71" s="25"/>
      <c r="I71" s="24"/>
    </row>
    <row r="72" spans="1:9" ht="20.25" x14ac:dyDescent="0.25">
      <c r="A72" s="18" t="s">
        <v>70</v>
      </c>
      <c r="B72" s="18" t="s">
        <v>43</v>
      </c>
      <c r="C72" s="18" t="s">
        <v>69</v>
      </c>
      <c r="D72" s="21"/>
      <c r="E72" s="20">
        <v>5400</v>
      </c>
      <c r="F72" s="15">
        <f t="shared" si="2"/>
        <v>1260204.6500000004</v>
      </c>
      <c r="G72" s="22"/>
    </row>
    <row r="73" spans="1:9" ht="31.5" customHeight="1" x14ac:dyDescent="0.25">
      <c r="A73" s="18" t="s">
        <v>68</v>
      </c>
      <c r="B73" s="18" t="s">
        <v>43</v>
      </c>
      <c r="C73" s="18" t="s">
        <v>67</v>
      </c>
      <c r="D73" s="21"/>
      <c r="E73" s="20">
        <v>5400</v>
      </c>
      <c r="F73" s="15">
        <f t="shared" si="2"/>
        <v>1254804.6500000004</v>
      </c>
      <c r="G73" s="22"/>
    </row>
    <row r="74" spans="1:9" ht="20.25" x14ac:dyDescent="0.25">
      <c r="A74" s="18" t="s">
        <v>66</v>
      </c>
      <c r="B74" s="18" t="s">
        <v>43</v>
      </c>
      <c r="C74" s="18" t="s">
        <v>65</v>
      </c>
      <c r="D74" s="21"/>
      <c r="E74" s="20">
        <v>15120</v>
      </c>
      <c r="F74" s="15">
        <f t="shared" si="2"/>
        <v>1239684.6500000004</v>
      </c>
      <c r="G74" s="15"/>
    </row>
    <row r="75" spans="1:9" ht="20.25" x14ac:dyDescent="0.25">
      <c r="A75" s="18" t="s">
        <v>64</v>
      </c>
      <c r="B75" s="18" t="s">
        <v>43</v>
      </c>
      <c r="C75" s="18" t="s">
        <v>18</v>
      </c>
      <c r="D75" s="21"/>
      <c r="E75" s="20">
        <v>27493.200000000001</v>
      </c>
      <c r="F75" s="15">
        <f t="shared" si="2"/>
        <v>1212191.4500000004</v>
      </c>
      <c r="G75" s="15"/>
    </row>
    <row r="76" spans="1:9" ht="20.25" x14ac:dyDescent="0.25">
      <c r="A76" s="18" t="s">
        <v>63</v>
      </c>
      <c r="B76" s="18" t="s">
        <v>43</v>
      </c>
      <c r="C76" s="18" t="s">
        <v>62</v>
      </c>
      <c r="D76" s="21"/>
      <c r="E76" s="20">
        <v>10805.4</v>
      </c>
      <c r="F76" s="15">
        <f t="shared" si="2"/>
        <v>1201386.0500000005</v>
      </c>
      <c r="G76" s="15"/>
    </row>
    <row r="77" spans="1:9" ht="20.25" x14ac:dyDescent="0.25">
      <c r="A77" s="18" t="s">
        <v>61</v>
      </c>
      <c r="B77" s="18" t="s">
        <v>43</v>
      </c>
      <c r="C77" s="18" t="s">
        <v>10</v>
      </c>
      <c r="D77" s="21"/>
      <c r="E77" s="20">
        <v>130176.9</v>
      </c>
      <c r="F77" s="15">
        <f t="shared" si="2"/>
        <v>1071209.1500000006</v>
      </c>
      <c r="G77" s="15"/>
    </row>
    <row r="78" spans="1:9" ht="20.25" x14ac:dyDescent="0.25">
      <c r="A78" s="18" t="s">
        <v>60</v>
      </c>
      <c r="B78" s="18" t="s">
        <v>43</v>
      </c>
      <c r="C78" s="18" t="s">
        <v>59</v>
      </c>
      <c r="D78" s="21"/>
      <c r="E78" s="20">
        <v>5490</v>
      </c>
      <c r="F78" s="15">
        <f t="shared" si="2"/>
        <v>1065719.1500000006</v>
      </c>
      <c r="G78" s="15"/>
    </row>
    <row r="79" spans="1:9" ht="20.25" x14ac:dyDescent="0.25">
      <c r="A79" s="18" t="s">
        <v>58</v>
      </c>
      <c r="B79" s="18" t="s">
        <v>43</v>
      </c>
      <c r="C79" s="18" t="s">
        <v>57</v>
      </c>
      <c r="D79" s="21"/>
      <c r="E79" s="20">
        <v>4000.5</v>
      </c>
      <c r="F79" s="15">
        <f t="shared" si="2"/>
        <v>1061718.6500000006</v>
      </c>
      <c r="G79" s="15"/>
    </row>
    <row r="80" spans="1:9" ht="20.25" x14ac:dyDescent="0.25">
      <c r="A80" s="18" t="s">
        <v>56</v>
      </c>
      <c r="B80" s="18" t="s">
        <v>43</v>
      </c>
      <c r="C80" s="18" t="s">
        <v>15</v>
      </c>
      <c r="D80" s="21"/>
      <c r="E80" s="20">
        <v>10260</v>
      </c>
      <c r="F80" s="15">
        <f t="shared" si="2"/>
        <v>1051458.6500000006</v>
      </c>
      <c r="G80" s="15"/>
    </row>
    <row r="81" spans="1:7" ht="20.25" x14ac:dyDescent="0.25">
      <c r="A81" s="18" t="s">
        <v>55</v>
      </c>
      <c r="B81" s="18" t="s">
        <v>43</v>
      </c>
      <c r="C81" s="18" t="s">
        <v>54</v>
      </c>
      <c r="D81" s="21"/>
      <c r="E81" s="20">
        <v>27000</v>
      </c>
      <c r="F81" s="15">
        <f t="shared" si="2"/>
        <v>1024458.6500000006</v>
      </c>
      <c r="G81" s="15"/>
    </row>
    <row r="82" spans="1:7" ht="20.25" x14ac:dyDescent="0.25">
      <c r="A82" s="18" t="s">
        <v>53</v>
      </c>
      <c r="B82" s="18" t="s">
        <v>43</v>
      </c>
      <c r="C82" s="18" t="s">
        <v>52</v>
      </c>
      <c r="D82" s="21"/>
      <c r="E82" s="20">
        <v>11970</v>
      </c>
      <c r="F82" s="15">
        <f t="shared" si="2"/>
        <v>1012488.6500000006</v>
      </c>
      <c r="G82" s="15"/>
    </row>
    <row r="83" spans="1:7" ht="20.25" x14ac:dyDescent="0.25">
      <c r="A83" s="18" t="s">
        <v>51</v>
      </c>
      <c r="B83" s="18" t="s">
        <v>43</v>
      </c>
      <c r="C83" s="18" t="s">
        <v>20</v>
      </c>
      <c r="D83" s="21"/>
      <c r="E83" s="20">
        <v>35910</v>
      </c>
      <c r="F83" s="15">
        <f t="shared" si="2"/>
        <v>976578.65000000061</v>
      </c>
      <c r="G83" s="15"/>
    </row>
    <row r="84" spans="1:7" ht="20.25" x14ac:dyDescent="0.25">
      <c r="A84" s="18" t="s">
        <v>50</v>
      </c>
      <c r="B84" s="18" t="s">
        <v>43</v>
      </c>
      <c r="C84" s="18" t="s">
        <v>49</v>
      </c>
      <c r="D84" s="21"/>
      <c r="E84" s="20">
        <v>13189.5</v>
      </c>
      <c r="F84" s="15">
        <f t="shared" si="2"/>
        <v>963389.15000000061</v>
      </c>
      <c r="G84" s="15"/>
    </row>
    <row r="85" spans="1:7" ht="20.25" x14ac:dyDescent="0.25">
      <c r="A85" s="18" t="s">
        <v>48</v>
      </c>
      <c r="B85" s="18" t="s">
        <v>43</v>
      </c>
      <c r="C85" s="18" t="s">
        <v>47</v>
      </c>
      <c r="D85" s="21"/>
      <c r="E85" s="20">
        <v>22906.799999999999</v>
      </c>
      <c r="F85" s="15">
        <f t="shared" si="2"/>
        <v>940482.35000000056</v>
      </c>
      <c r="G85" s="15"/>
    </row>
    <row r="86" spans="1:7" ht="20.25" x14ac:dyDescent="0.25">
      <c r="A86" s="18" t="s">
        <v>46</v>
      </c>
      <c r="B86" s="18" t="s">
        <v>43</v>
      </c>
      <c r="C86" s="18" t="s">
        <v>45</v>
      </c>
      <c r="D86" s="21"/>
      <c r="E86" s="20">
        <v>2403</v>
      </c>
      <c r="F86" s="15">
        <f t="shared" si="2"/>
        <v>938079.35000000056</v>
      </c>
      <c r="G86" s="15"/>
    </row>
    <row r="87" spans="1:7" ht="20.25" x14ac:dyDescent="0.25">
      <c r="A87" s="18" t="s">
        <v>44</v>
      </c>
      <c r="B87" s="18" t="s">
        <v>43</v>
      </c>
      <c r="C87" s="18" t="s">
        <v>42</v>
      </c>
      <c r="D87" s="21"/>
      <c r="E87" s="21">
        <v>61750</v>
      </c>
      <c r="F87" s="15">
        <f t="shared" ref="F87:F118" si="3">F86-E87</f>
        <v>876329.35000000056</v>
      </c>
      <c r="G87" s="15"/>
    </row>
    <row r="88" spans="1:7" ht="20.25" x14ac:dyDescent="0.25">
      <c r="A88" s="18" t="s">
        <v>41</v>
      </c>
      <c r="B88" s="18" t="s">
        <v>38</v>
      </c>
      <c r="C88" s="18" t="s">
        <v>40</v>
      </c>
      <c r="D88" s="21"/>
      <c r="E88" s="20">
        <v>8136</v>
      </c>
      <c r="F88" s="15">
        <f t="shared" si="3"/>
        <v>868193.35000000056</v>
      </c>
      <c r="G88" s="22"/>
    </row>
    <row r="89" spans="1:7" ht="20.25" x14ac:dyDescent="0.25">
      <c r="A89" s="18" t="s">
        <v>39</v>
      </c>
      <c r="B89" s="18" t="s">
        <v>38</v>
      </c>
      <c r="C89" s="18" t="s">
        <v>37</v>
      </c>
      <c r="D89" s="21"/>
      <c r="E89" s="20">
        <v>24182.92</v>
      </c>
      <c r="F89" s="15">
        <f t="shared" si="3"/>
        <v>844010.43000000052</v>
      </c>
      <c r="G89" s="22"/>
    </row>
    <row r="90" spans="1:7" ht="20.25" x14ac:dyDescent="0.25">
      <c r="A90" s="18" t="s">
        <v>36</v>
      </c>
      <c r="B90" s="18" t="s">
        <v>33</v>
      </c>
      <c r="C90" s="18" t="s">
        <v>35</v>
      </c>
      <c r="D90" s="21"/>
      <c r="E90" s="20">
        <v>89785.8</v>
      </c>
      <c r="F90" s="15">
        <f t="shared" si="3"/>
        <v>754224.63000000047</v>
      </c>
      <c r="G90" s="19"/>
    </row>
    <row r="91" spans="1:7" ht="20.25" x14ac:dyDescent="0.25">
      <c r="A91" s="18" t="s">
        <v>34</v>
      </c>
      <c r="B91" s="18" t="s">
        <v>33</v>
      </c>
      <c r="C91" s="18" t="s">
        <v>4</v>
      </c>
      <c r="D91" s="21"/>
      <c r="E91" s="20">
        <v>22348.799999999999</v>
      </c>
      <c r="F91" s="15">
        <f t="shared" si="3"/>
        <v>731875.83000000042</v>
      </c>
      <c r="G91" s="19"/>
    </row>
    <row r="92" spans="1:7" ht="20.25" x14ac:dyDescent="0.25">
      <c r="A92" s="18" t="s">
        <v>32</v>
      </c>
      <c r="B92" s="18" t="s">
        <v>27</v>
      </c>
      <c r="C92" s="18" t="s">
        <v>31</v>
      </c>
      <c r="D92" s="21"/>
      <c r="E92" s="20">
        <v>2000</v>
      </c>
      <c r="F92" s="15">
        <f t="shared" si="3"/>
        <v>729875.83000000042</v>
      </c>
      <c r="G92" s="19"/>
    </row>
    <row r="93" spans="1:7" ht="20.25" x14ac:dyDescent="0.25">
      <c r="A93" s="18" t="s">
        <v>30</v>
      </c>
      <c r="B93" s="18" t="s">
        <v>27</v>
      </c>
      <c r="C93" s="18" t="s">
        <v>29</v>
      </c>
      <c r="D93" s="21"/>
      <c r="E93" s="20">
        <v>3200</v>
      </c>
      <c r="F93" s="15">
        <f t="shared" si="3"/>
        <v>726675.83000000042</v>
      </c>
      <c r="G93" s="19"/>
    </row>
    <row r="94" spans="1:7" ht="20.25" x14ac:dyDescent="0.25">
      <c r="A94" s="18" t="s">
        <v>28</v>
      </c>
      <c r="B94" s="18" t="s">
        <v>27</v>
      </c>
      <c r="C94" s="18" t="s">
        <v>24</v>
      </c>
      <c r="D94" s="21"/>
      <c r="E94" s="20">
        <v>6000</v>
      </c>
      <c r="F94" s="15">
        <f t="shared" si="3"/>
        <v>720675.83000000042</v>
      </c>
      <c r="G94" s="19"/>
    </row>
    <row r="95" spans="1:7" ht="20.25" x14ac:dyDescent="0.25">
      <c r="A95" s="18" t="s">
        <v>26</v>
      </c>
      <c r="B95" s="18" t="s">
        <v>25</v>
      </c>
      <c r="C95" s="18" t="s">
        <v>24</v>
      </c>
      <c r="D95" s="21"/>
      <c r="E95" s="20">
        <v>10800</v>
      </c>
      <c r="F95" s="15">
        <f t="shared" si="3"/>
        <v>709875.83000000042</v>
      </c>
      <c r="G95" s="19"/>
    </row>
    <row r="96" spans="1:7" ht="20.25" x14ac:dyDescent="0.25">
      <c r="A96" s="18" t="s">
        <v>23</v>
      </c>
      <c r="B96" s="18" t="s">
        <v>13</v>
      </c>
      <c r="C96" s="18" t="s">
        <v>22</v>
      </c>
      <c r="D96" s="21"/>
      <c r="E96" s="20">
        <v>67800</v>
      </c>
      <c r="F96" s="15">
        <f t="shared" si="3"/>
        <v>642075.83000000042</v>
      </c>
      <c r="G96" s="19"/>
    </row>
    <row r="97" spans="1:7" ht="20.25" x14ac:dyDescent="0.25">
      <c r="A97" s="18" t="s">
        <v>21</v>
      </c>
      <c r="B97" s="18" t="s">
        <v>13</v>
      </c>
      <c r="C97" s="18" t="s">
        <v>20</v>
      </c>
      <c r="D97" s="21"/>
      <c r="E97" s="20">
        <v>20545.2</v>
      </c>
      <c r="F97" s="15">
        <f t="shared" si="3"/>
        <v>621530.63000000047</v>
      </c>
      <c r="G97" s="19"/>
    </row>
    <row r="98" spans="1:7" ht="20.25" x14ac:dyDescent="0.25">
      <c r="A98" s="18" t="s">
        <v>19</v>
      </c>
      <c r="B98" s="18" t="s">
        <v>13</v>
      </c>
      <c r="C98" s="18" t="s">
        <v>18</v>
      </c>
      <c r="D98" s="21"/>
      <c r="E98" s="20">
        <v>16672.5</v>
      </c>
      <c r="F98" s="15">
        <f t="shared" si="3"/>
        <v>604858.13000000047</v>
      </c>
      <c r="G98" s="19"/>
    </row>
    <row r="99" spans="1:7" ht="20.25" x14ac:dyDescent="0.25">
      <c r="A99" s="18" t="s">
        <v>17</v>
      </c>
      <c r="B99" s="18" t="s">
        <v>13</v>
      </c>
      <c r="C99" s="18" t="s">
        <v>4</v>
      </c>
      <c r="D99" s="21"/>
      <c r="E99" s="20">
        <v>16200</v>
      </c>
      <c r="F99" s="15">
        <f t="shared" si="3"/>
        <v>588658.13000000047</v>
      </c>
      <c r="G99" s="19"/>
    </row>
    <row r="100" spans="1:7" ht="20.25" x14ac:dyDescent="0.25">
      <c r="A100" s="18" t="s">
        <v>16</v>
      </c>
      <c r="B100" s="18" t="s">
        <v>13</v>
      </c>
      <c r="C100" s="18" t="s">
        <v>15</v>
      </c>
      <c r="D100" s="21"/>
      <c r="E100" s="20">
        <v>37890</v>
      </c>
      <c r="F100" s="15">
        <f t="shared" si="3"/>
        <v>550768.13000000047</v>
      </c>
      <c r="G100" s="19"/>
    </row>
    <row r="101" spans="1:7" ht="20.25" x14ac:dyDescent="0.25">
      <c r="A101" s="18" t="s">
        <v>14</v>
      </c>
      <c r="B101" s="18" t="s">
        <v>13</v>
      </c>
      <c r="C101" s="18" t="s">
        <v>12</v>
      </c>
      <c r="D101" s="21"/>
      <c r="E101" s="20">
        <v>17103.68</v>
      </c>
      <c r="F101" s="15">
        <f t="shared" si="3"/>
        <v>533664.45000000042</v>
      </c>
      <c r="G101" s="19"/>
    </row>
    <row r="102" spans="1:7" ht="20.25" x14ac:dyDescent="0.25">
      <c r="A102" s="18" t="s">
        <v>11</v>
      </c>
      <c r="B102" s="18" t="s">
        <v>2</v>
      </c>
      <c r="C102" s="18" t="s">
        <v>10</v>
      </c>
      <c r="D102" s="21"/>
      <c r="E102" s="20">
        <v>48016.800000000003</v>
      </c>
      <c r="F102" s="15">
        <f t="shared" si="3"/>
        <v>485647.65000000043</v>
      </c>
      <c r="G102" s="19"/>
    </row>
    <row r="103" spans="1:7" ht="20.25" x14ac:dyDescent="0.25">
      <c r="A103" s="18" t="s">
        <v>9</v>
      </c>
      <c r="B103" s="18" t="s">
        <v>2</v>
      </c>
      <c r="C103" s="18" t="s">
        <v>8</v>
      </c>
      <c r="D103" s="21"/>
      <c r="E103" s="20">
        <v>7581.6</v>
      </c>
      <c r="F103" s="15">
        <f t="shared" si="3"/>
        <v>478066.05000000045</v>
      </c>
      <c r="G103" s="19"/>
    </row>
    <row r="104" spans="1:7" ht="20.25" x14ac:dyDescent="0.25">
      <c r="A104" s="18" t="s">
        <v>7</v>
      </c>
      <c r="B104" s="18" t="s">
        <v>2</v>
      </c>
      <c r="C104" s="18" t="s">
        <v>6</v>
      </c>
      <c r="D104" s="21"/>
      <c r="E104" s="20">
        <v>16020</v>
      </c>
      <c r="F104" s="15">
        <f t="shared" si="3"/>
        <v>462046.05000000045</v>
      </c>
      <c r="G104" s="19"/>
    </row>
    <row r="105" spans="1:7" ht="20.25" x14ac:dyDescent="0.25">
      <c r="A105" s="18" t="s">
        <v>5</v>
      </c>
      <c r="B105" s="18" t="s">
        <v>2</v>
      </c>
      <c r="C105" s="18" t="s">
        <v>4</v>
      </c>
      <c r="D105" s="21"/>
      <c r="E105" s="20">
        <v>19233</v>
      </c>
      <c r="F105" s="15">
        <f t="shared" si="3"/>
        <v>442813.05000000045</v>
      </c>
      <c r="G105" s="19"/>
    </row>
    <row r="106" spans="1:7" ht="20.25" x14ac:dyDescent="0.25">
      <c r="A106" s="18" t="s">
        <v>3</v>
      </c>
      <c r="B106" s="18" t="s">
        <v>2</v>
      </c>
      <c r="C106" s="18" t="s">
        <v>1</v>
      </c>
      <c r="D106" s="21"/>
      <c r="E106" s="20">
        <v>15595.2</v>
      </c>
      <c r="F106" s="15">
        <f t="shared" si="3"/>
        <v>427217.85000000044</v>
      </c>
      <c r="G106" s="19"/>
    </row>
    <row r="107" spans="1:7" ht="23.25" x14ac:dyDescent="0.35">
      <c r="A107" s="18"/>
      <c r="B107" s="18"/>
      <c r="C107" s="18" t="s">
        <v>0</v>
      </c>
      <c r="D107" s="17"/>
      <c r="E107" s="16">
        <v>4228.0200000000004</v>
      </c>
      <c r="F107" s="15">
        <f t="shared" si="3"/>
        <v>422989.83000000042</v>
      </c>
    </row>
    <row r="108" spans="1:7" ht="23.25" x14ac:dyDescent="0.3">
      <c r="A108" s="14"/>
      <c r="B108" s="13"/>
      <c r="C108" s="12"/>
      <c r="D108" s="10"/>
      <c r="E108" s="11"/>
      <c r="F108" s="10"/>
    </row>
    <row r="109" spans="1:7" ht="21" x14ac:dyDescent="0.35">
      <c r="A109" s="6"/>
      <c r="B109" s="5"/>
      <c r="C109" s="4"/>
      <c r="D109" s="9"/>
      <c r="E109" s="3"/>
      <c r="F109" s="2"/>
    </row>
    <row r="110" spans="1:7" ht="18.75" x14ac:dyDescent="0.3">
      <c r="A110" s="6"/>
      <c r="B110" s="5"/>
      <c r="C110" s="4"/>
      <c r="D110" s="2"/>
      <c r="E110" s="3"/>
      <c r="F110" s="2"/>
    </row>
    <row r="111" spans="1:7" ht="23.25" x14ac:dyDescent="0.3">
      <c r="A111" s="6"/>
      <c r="B111" s="5"/>
      <c r="C111" s="4"/>
      <c r="D111" s="2"/>
      <c r="E111" s="8"/>
      <c r="F111" s="2"/>
    </row>
    <row r="112" spans="1:7" ht="18.75" x14ac:dyDescent="0.3">
      <c r="A112" s="6"/>
      <c r="B112" s="5"/>
      <c r="C112" s="4"/>
      <c r="D112" s="2"/>
      <c r="E112" s="3"/>
      <c r="F112" s="7"/>
    </row>
    <row r="113" spans="1:6" ht="18.75" x14ac:dyDescent="0.3">
      <c r="A113" s="6"/>
      <c r="B113" s="5"/>
      <c r="C113" s="4"/>
      <c r="D113" s="2"/>
      <c r="E113" s="3"/>
      <c r="F113" s="2"/>
    </row>
    <row r="114" spans="1:6" ht="18.75" x14ac:dyDescent="0.3">
      <c r="A114" s="6"/>
      <c r="B114" s="5"/>
      <c r="C114" s="4"/>
      <c r="D114" s="2"/>
      <c r="E114" s="3"/>
      <c r="F114" s="2"/>
    </row>
    <row r="115" spans="1:6" ht="18.75" x14ac:dyDescent="0.3">
      <c r="A115" s="6"/>
      <c r="B115" s="5"/>
      <c r="C115" s="4"/>
      <c r="D115" s="2"/>
      <c r="E115" s="3"/>
      <c r="F115" s="2"/>
    </row>
    <row r="116" spans="1:6" ht="18.75" x14ac:dyDescent="0.3">
      <c r="A116" s="6"/>
      <c r="B116" s="5"/>
      <c r="C116" s="4"/>
      <c r="D116" s="2"/>
      <c r="E116" s="3"/>
      <c r="F116" s="2"/>
    </row>
    <row r="117" spans="1:6" ht="18.75" x14ac:dyDescent="0.3">
      <c r="A117" s="6"/>
      <c r="B117" s="5"/>
      <c r="C117" s="4"/>
      <c r="D117" s="2"/>
      <c r="E117" s="3"/>
      <c r="F117" s="2"/>
    </row>
    <row r="118" spans="1:6" ht="18.75" x14ac:dyDescent="0.3">
      <c r="A118" s="6"/>
      <c r="B118" s="5"/>
      <c r="C118" s="4"/>
      <c r="D118" s="2"/>
      <c r="E118" s="3"/>
      <c r="F118" s="2"/>
    </row>
    <row r="119" spans="1:6" ht="18.75" x14ac:dyDescent="0.3">
      <c r="A119" s="6"/>
      <c r="B119" s="5"/>
      <c r="C119" s="4"/>
      <c r="D119" s="2"/>
      <c r="E119" s="3"/>
      <c r="F119" s="2"/>
    </row>
    <row r="120" spans="1:6" ht="18.75" x14ac:dyDescent="0.3">
      <c r="A120" s="6"/>
      <c r="B120" s="5"/>
      <c r="C120" s="4"/>
      <c r="D120" s="2"/>
      <c r="E120" s="3"/>
      <c r="F120" s="2"/>
    </row>
    <row r="121" spans="1:6" ht="18.75" x14ac:dyDescent="0.3">
      <c r="A121" s="6"/>
      <c r="B121" s="5"/>
      <c r="C121" s="4"/>
      <c r="D121" s="2"/>
      <c r="E121" s="3"/>
      <c r="F121" s="2"/>
    </row>
    <row r="122" spans="1:6" ht="18.75" x14ac:dyDescent="0.3">
      <c r="A122" s="6"/>
      <c r="B122" s="5"/>
      <c r="C122" s="4"/>
      <c r="D122" s="2"/>
      <c r="E122" s="3"/>
      <c r="F122" s="2"/>
    </row>
    <row r="123" spans="1:6" ht="18.75" x14ac:dyDescent="0.3">
      <c r="A123" s="6"/>
      <c r="B123" s="5"/>
      <c r="C123" s="4"/>
      <c r="D123" s="2"/>
      <c r="E123" s="3"/>
      <c r="F123" s="2"/>
    </row>
    <row r="124" spans="1:6" ht="18.75" x14ac:dyDescent="0.3">
      <c r="A124" s="6"/>
      <c r="B124" s="5"/>
      <c r="C124" s="4"/>
      <c r="D124" s="2"/>
      <c r="E124" s="3"/>
      <c r="F124" s="2"/>
    </row>
    <row r="125" spans="1:6" ht="18.75" x14ac:dyDescent="0.3">
      <c r="A125" s="6"/>
      <c r="B125" s="5"/>
      <c r="C125" s="4"/>
      <c r="D125" s="2"/>
      <c r="E125" s="3"/>
      <c r="F125" s="2"/>
    </row>
    <row r="126" spans="1:6" ht="18.75" x14ac:dyDescent="0.3">
      <c r="A126" s="6"/>
      <c r="B126" s="5"/>
      <c r="C126" s="4"/>
      <c r="D126" s="2"/>
      <c r="E126" s="3"/>
      <c r="F126" s="2"/>
    </row>
    <row r="127" spans="1:6" ht="18.75" x14ac:dyDescent="0.3">
      <c r="A127" s="6"/>
      <c r="B127" s="5"/>
      <c r="C127" s="4"/>
      <c r="D127" s="2"/>
      <c r="E127" s="3"/>
      <c r="F127" s="2"/>
    </row>
    <row r="128" spans="1:6" ht="18.75" x14ac:dyDescent="0.3">
      <c r="A128" s="6"/>
      <c r="B128" s="5"/>
      <c r="C128" s="4"/>
      <c r="D128" s="2"/>
      <c r="E128" s="3"/>
      <c r="F128" s="2"/>
    </row>
    <row r="129" spans="1:6" ht="18.75" x14ac:dyDescent="0.3">
      <c r="A129" s="6"/>
      <c r="B129" s="5"/>
      <c r="C129" s="4"/>
      <c r="D129" s="2"/>
      <c r="E129" s="3"/>
      <c r="F129" s="2"/>
    </row>
    <row r="130" spans="1:6" ht="18.75" x14ac:dyDescent="0.3">
      <c r="A130" s="6"/>
      <c r="B130" s="5"/>
      <c r="C130" s="4"/>
      <c r="D130" s="2"/>
      <c r="E130" s="3"/>
      <c r="F130" s="2"/>
    </row>
    <row r="131" spans="1:6" ht="18.75" x14ac:dyDescent="0.3">
      <c r="A131" s="6"/>
      <c r="B131" s="5"/>
      <c r="C131" s="4"/>
      <c r="D131" s="2"/>
      <c r="E131" s="3"/>
      <c r="F131" s="2"/>
    </row>
    <row r="132" spans="1:6" ht="18.75" x14ac:dyDescent="0.3">
      <c r="A132" s="6"/>
      <c r="B132" s="5"/>
      <c r="C132" s="4"/>
      <c r="D132" s="2"/>
      <c r="E132" s="3"/>
      <c r="F132" s="2"/>
    </row>
    <row r="133" spans="1:6" ht="18.75" x14ac:dyDescent="0.3">
      <c r="A133" s="6"/>
      <c r="B133" s="5"/>
      <c r="C133" s="4"/>
      <c r="D133" s="2"/>
      <c r="E133" s="3"/>
      <c r="F133" s="2"/>
    </row>
    <row r="134" spans="1:6" ht="18.75" x14ac:dyDescent="0.3">
      <c r="A134" s="6"/>
      <c r="B134" s="5"/>
      <c r="C134" s="4"/>
      <c r="D134" s="2"/>
      <c r="E134" s="3"/>
      <c r="F134" s="2"/>
    </row>
    <row r="135" spans="1:6" ht="18.75" x14ac:dyDescent="0.3">
      <c r="A135" s="6"/>
      <c r="B135" s="5"/>
      <c r="C135" s="4"/>
      <c r="D135" s="2"/>
      <c r="E135" s="3"/>
      <c r="F135" s="2"/>
    </row>
    <row r="136" spans="1:6" ht="18.75" x14ac:dyDescent="0.3">
      <c r="A136" s="6"/>
      <c r="B136" s="5"/>
      <c r="C136" s="4"/>
      <c r="D136" s="2"/>
      <c r="E136" s="3"/>
      <c r="F136" s="2"/>
    </row>
    <row r="137" spans="1:6" ht="18.75" x14ac:dyDescent="0.3">
      <c r="A137" s="6"/>
      <c r="B137" s="5"/>
      <c r="C137" s="4"/>
      <c r="D137" s="2"/>
      <c r="E137" s="3"/>
      <c r="F137" s="2"/>
    </row>
    <row r="138" spans="1:6" ht="18.75" x14ac:dyDescent="0.3">
      <c r="A138" s="6"/>
      <c r="B138" s="5"/>
      <c r="C138" s="4"/>
      <c r="D138" s="2"/>
      <c r="E138" s="3"/>
      <c r="F138" s="2"/>
    </row>
    <row r="139" spans="1:6" ht="18.75" x14ac:dyDescent="0.3">
      <c r="A139" s="6"/>
      <c r="B139" s="5"/>
      <c r="C139" s="4"/>
      <c r="D139" s="2"/>
      <c r="E139" s="3"/>
      <c r="F139" s="2"/>
    </row>
    <row r="140" spans="1:6" ht="18.75" x14ac:dyDescent="0.3">
      <c r="A140" s="6"/>
      <c r="B140" s="5"/>
      <c r="C140" s="4"/>
      <c r="D140" s="2"/>
      <c r="E140" s="3"/>
      <c r="F140" s="2"/>
    </row>
    <row r="143" spans="1:6" ht="18.75" x14ac:dyDescent="0.3">
      <c r="E143" s="1">
        <f>SUM(E52:E142)</f>
        <v>2219248.0300000003</v>
      </c>
    </row>
  </sheetData>
  <mergeCells count="13">
    <mergeCell ref="A12:F12"/>
    <mergeCell ref="A13:F13"/>
    <mergeCell ref="A15:F15"/>
    <mergeCell ref="A7:G7"/>
    <mergeCell ref="A8:G8"/>
    <mergeCell ref="A9:G9"/>
    <mergeCell ref="A10:G10"/>
    <mergeCell ref="A11:G11"/>
    <mergeCell ref="A16:F16"/>
    <mergeCell ref="A17:C17"/>
    <mergeCell ref="D17:F17"/>
    <mergeCell ref="A18:B18"/>
    <mergeCell ref="D18:E18"/>
  </mergeCells>
  <pageMargins left="0.70866141732283472" right="0.70866141732283472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diciembre17</vt:lpstr>
      <vt:lpstr>diciembre17!Área_de_impresión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2018-01-08T21:47:40Z</dcterms:created>
  <dcterms:modified xsi:type="dcterms:W3CDTF">2019-04-03T13:24:43Z</dcterms:modified>
</cp:coreProperties>
</file>