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.pujols\Desktop\"/>
    </mc:Choice>
  </mc:AlternateContent>
  <bookViews>
    <workbookView xWindow="0" yWindow="0" windowWidth="10530" windowHeight="3360"/>
  </bookViews>
  <sheets>
    <sheet name="Plantilla Presupuesto" sheetId="2" r:id="rId1"/>
  </sheets>
  <definedNames>
    <definedName name="_xlnm.Print_Area" localSheetId="0">'Plantilla Presupuesto'!$A$1:$D$97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2" l="1"/>
  <c r="B76" i="2"/>
  <c r="C67" i="2"/>
  <c r="B67" i="2"/>
  <c r="B66" i="2"/>
  <c r="C65" i="2"/>
  <c r="B65" i="2"/>
  <c r="C59" i="2"/>
  <c r="B59" i="2"/>
  <c r="C51" i="2"/>
  <c r="B51" i="2"/>
  <c r="B49" i="2"/>
  <c r="C46" i="2"/>
  <c r="B46" i="2"/>
  <c r="C43" i="2"/>
  <c r="B43" i="2"/>
  <c r="C36" i="2"/>
  <c r="B36" i="2"/>
  <c r="B34" i="2"/>
  <c r="B30" i="2" s="1"/>
  <c r="C30" i="2"/>
  <c r="C27" i="2"/>
  <c r="B27" i="2"/>
  <c r="C20" i="2"/>
  <c r="B20" i="2"/>
  <c r="B19" i="2"/>
  <c r="B18" i="2"/>
  <c r="B17" i="2"/>
  <c r="C16" i="2"/>
  <c r="B16" i="2"/>
  <c r="B10" i="2"/>
  <c r="B9" i="2" s="1"/>
  <c r="C9" i="2"/>
  <c r="C83" i="2" l="1"/>
  <c r="B83" i="2"/>
</calcChain>
</file>

<file path=xl/sharedStrings.xml><?xml version="1.0" encoding="utf-8"?>
<sst xmlns="http://schemas.openxmlformats.org/spreadsheetml/2006/main" count="92" uniqueCount="92">
  <si>
    <t>Detalle</t>
  </si>
  <si>
    <t>2.1.1 - REMUNERACIONES</t>
  </si>
  <si>
    <t>2.1.5 - CONTRIBUCIONES A LA SEGURIDAD SOCIAL</t>
  </si>
  <si>
    <t>2.2.1 - SERVICIOS BÁSICOS</t>
  </si>
  <si>
    <t>2.6 - BIENES MUEBLES, INMUEBLES E INTANGIBLES</t>
  </si>
  <si>
    <t>Total Gastos</t>
  </si>
  <si>
    <t>En RD$</t>
  </si>
  <si>
    <t>Presupuesto Aprobado</t>
  </si>
  <si>
    <t>Presupuesto Modificado</t>
  </si>
  <si>
    <t xml:space="preserve">Presupuesto de Gastos y Aplicaciones Financieras </t>
  </si>
  <si>
    <t xml:space="preserve">PRESIDENCIA DE LA REPUBLICA DOMINICANA </t>
  </si>
  <si>
    <t xml:space="preserve">GABINETE DE COORDINACIÓN DE LA POLITICA SOCIAL </t>
  </si>
  <si>
    <t xml:space="preserve">2.1.1.1.01- REMUNERACIONES AL PERSONAL FIJO </t>
  </si>
  <si>
    <t>2.1.1.2.08- REMUNERACION AL PERSONAL CON CARÁCTER TRANSITORIO</t>
  </si>
  <si>
    <t>2..1.1.4.01-SUELDO ANUAL NO.13</t>
  </si>
  <si>
    <t>2.1.1.5.03- PRESTACIONES ECONOMICAS</t>
  </si>
  <si>
    <t>2.1.1.5.04-PROPORCION DE VACACIONES NO DISFRUTADAS</t>
  </si>
  <si>
    <t>2.1.2.2.05-COMPENSACION SERVICIOS DE SEGURIDAD</t>
  </si>
  <si>
    <t>2.1.5.1.01- CONTRIBUCIONES AL SEGURO DE SALUD</t>
  </si>
  <si>
    <t>2.1.5.2.01 - CONTRIBUCIONES AL SEGURO DE PENSIONES</t>
  </si>
  <si>
    <t>2.1.5.3.01 - CONTRIBUCIONES AL SEGURO DE RIESGO LABORAL</t>
  </si>
  <si>
    <t>2.2.1.3.01 - TELEFONO LOCAL</t>
  </si>
  <si>
    <t>2.2.1.5.01 - SERVICIO DE INTERNET Y TELEVISION POR CABLE</t>
  </si>
  <si>
    <t>2.2.1.6.01- ELECTRICIDAD</t>
  </si>
  <si>
    <t>2.2.1.7.01- AGUA</t>
  </si>
  <si>
    <t>2.2.1.8.01- RECOLECCION DE RESIDUOS SOLIDOS</t>
  </si>
  <si>
    <t>2.2.2.2.01 -IMPRESIÓN, ENCUADERNACION Y ROTULACION</t>
  </si>
  <si>
    <t>2.2.4. - TRANSPOTE Y ALMACENAJE</t>
  </si>
  <si>
    <t>2.2.4.1.01 -PASAJES Y GASTOS DE TRANSPORTE</t>
  </si>
  <si>
    <t>2.2.4.2.01 - FLETES</t>
  </si>
  <si>
    <t>2.2.5- ALQUILERES Y RENTAS</t>
  </si>
  <si>
    <t>2.2.5.1.01- ALQUILERES Y RENTAS DE EDIFICACIONES Y LOCALES</t>
  </si>
  <si>
    <t xml:space="preserve">2.2.5.302.- ALQUILERES DE EQUIPOS DE TECNOLOGIA Y ALMACENAMIENTO DE DATOS </t>
  </si>
  <si>
    <t xml:space="preserve">2.2.5.303.- ALQUILERES DE EQUIPOS COMUNICACIÓN </t>
  </si>
  <si>
    <t>2.2.5.4.01- ALQUILERES DE DE EQUIPOS DE TRANSPORTE, TRACCION Y ELEVACION</t>
  </si>
  <si>
    <t xml:space="preserve">2.2.5.8.01- OTROS ALQUILERES Y ARENDAMIENTOS POR DERECHOS DE USO </t>
  </si>
  <si>
    <t>2.2.7.1- CONTRATACION DE MANTENIMIENTO REPARACIONES MENORES</t>
  </si>
  <si>
    <t>2.2.7.1.02- CONTRATACION DE MANTENIMIENTO REPARACIONES MENORES</t>
  </si>
  <si>
    <t xml:space="preserve">2.2.7.1.03- LIMPIEZA, DESMALEZAMIENTO DE TIERRA Y TERRENOS </t>
  </si>
  <si>
    <t>2.2.7.2.01- MANTENIMIENTO Y REPARACION DE MAQUINARIAS Y EQUIPOS</t>
  </si>
  <si>
    <t xml:space="preserve">2.2.7.2.02- MANTENIMINETO Y REPARACION DE EQUIPOS TECNOLOGICOS </t>
  </si>
  <si>
    <t xml:space="preserve">2.2.7.2.06- MANTENIMIENTO Y REPARACION DE EQUIPOS DE TRANSPORTE Y ELEVACION </t>
  </si>
  <si>
    <t xml:space="preserve">2.2.7.2.08- SERVICIOS DE MANTENIMIENTO, REPARACION  DESMONTE E INTALACION </t>
  </si>
  <si>
    <t xml:space="preserve">2.2.8.5-FUMIGACION, LAVANDERIA , LIMPIEZA E HIGIENE </t>
  </si>
  <si>
    <t xml:space="preserve">2.2.8.5.01- FUMIGACION </t>
  </si>
  <si>
    <t xml:space="preserve">2.2.8.5.03-LIMPIEZA E HIGIENE </t>
  </si>
  <si>
    <t xml:space="preserve">2.2.8.7-SERVICIOS TECNICOS Y PROFESIONALES </t>
  </si>
  <si>
    <t>2.2.8.7.02-SERVIVIOS JURIDICOS</t>
  </si>
  <si>
    <t xml:space="preserve">2.2.8.7.04-SERVICIOS DE CAPACITACION </t>
  </si>
  <si>
    <t>2.2.8.7.06-OTROS SERVICIOS TECNICOS PROFESIONALES</t>
  </si>
  <si>
    <t xml:space="preserve">2.2.9.2.01-SERVICIOS DE ALIMENTACION </t>
  </si>
  <si>
    <t>2.3.1- MATERIALES Y SUMINISTROS</t>
  </si>
  <si>
    <t>2.3.1.1.01 - ALIMENTOS Y BEBIDAS PARA PERSONAS</t>
  </si>
  <si>
    <t>2.3.1.2.02 - ALIMENTOS PARA ANIMALES</t>
  </si>
  <si>
    <t>2.3.1.4.01 - MADERA, CORCHO Y SUS MANUFACTURAS</t>
  </si>
  <si>
    <t>2.3.2.3.01 - PRENDAS Y ACCESORIOS DE VESTIR</t>
  </si>
  <si>
    <t xml:space="preserve">2.3.3.2.01 - PRODUCTOS DE PAPEL Y CARTON </t>
  </si>
  <si>
    <t>2.3.3.3.01 - PRODUCTOS DE ARTES GRAFICAS</t>
  </si>
  <si>
    <t>2.3.4.1.01 - PRODUCTOS MEDICINALES PARA USO HUMANO</t>
  </si>
  <si>
    <t xml:space="preserve">2.3.5.5 - PRODUCTOS DE CUERO,CAUCHO Y PLASTICO </t>
  </si>
  <si>
    <t>2.3.5.5.01- ARTICULOS DE PLASTICOS</t>
  </si>
  <si>
    <t>2.3.6.1.01- PRODUCTOS DE CEMENTO, CAL, ASBESTO, YESO Y MASILLA</t>
  </si>
  <si>
    <t>2.3.6.2.01 - PRODUCTOS DE VIDRIO, LOZA Y PORCELANA</t>
  </si>
  <si>
    <t>2.3.6.2.02-PRODUCTO DE LOZA</t>
  </si>
  <si>
    <t>2.3.6.3.04 -HERRAMIENTAS MENORES</t>
  </si>
  <si>
    <t>2.3.7.1 - COMBUSTIBLES Y LUBRICANTES</t>
  </si>
  <si>
    <t>2.3.7.1.02 GASOIL</t>
  </si>
  <si>
    <t xml:space="preserve">2.3.9.1 - PRODUCTOS Y UTILES VARIOS </t>
  </si>
  <si>
    <t>2.3.9.1.01- MATERIAL DE LLIMPIEZA</t>
  </si>
  <si>
    <t>2.3.9.2.01 UTILES Y MATERIALESD DE ESCRITORIO, OFICINA, INFORMATICA, ESCOLARES ETC..</t>
  </si>
  <si>
    <t>2.3.9.3.01 - UTILES MENORES MEDICOS-QUIRIRGICOS Y DE LABORATORIOS</t>
  </si>
  <si>
    <t>2.3.9.4.01 - UTILES DESTINADOS A ACTIVIDADES DEPORTIVAS, CULTURALES Y RECREATIVAS</t>
  </si>
  <si>
    <t>2.3.9.5.01 - UTILES DE COCINA Y COMEDOR</t>
  </si>
  <si>
    <t>2.3.9.6.01 - PRODUCTOS ELECTRICOS Y AFINES</t>
  </si>
  <si>
    <t>2.3.9.9.01 - PRODUCTOS UTILES Y VARIOS NO IDENTIFICADOS PRECEDENTEMENTE</t>
  </si>
  <si>
    <t>2.3.9.9.02- BONOS PARA UTILES DIVERSOS</t>
  </si>
  <si>
    <t>2.6.1.1.01 - MUEBLES, EQUIPOS DE OFICINA Y ESTANTERIA</t>
  </si>
  <si>
    <t>2.6.1.3.01 - EQUIPOS DE TECNOLOGIA DE LA INFORMACION Y COMUNICACIÓN</t>
  </si>
  <si>
    <t>2.6.1.9.01 - OTROS MOBILIARIOS Y EQUIPOS NO IDENTIFICADOS PRECEDENTEMENTE</t>
  </si>
  <si>
    <t>2.6.2.1.01 - EQUIPOS Y APARATOS AUDIOVISUALES</t>
  </si>
  <si>
    <t>2.6.5.2.01 - MAQUINARIA Y EQUIPO INDUSTRIAL</t>
  </si>
  <si>
    <t>2.6.5.7.01 - MAQUINARIAS-HERRAMIENTAS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</si>
  <si>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Presupusto  general del Estado 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</si>
  <si>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</si>
  <si>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</si>
  <si>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Realizado Por </t>
  </si>
  <si>
    <t>Rosanna Batita</t>
  </si>
  <si>
    <t xml:space="preserve">Cordinadora Financiera </t>
  </si>
  <si>
    <t>Revisado por</t>
  </si>
  <si>
    <t>Alexander M.Pujols</t>
  </si>
  <si>
    <t>Encargado de contabilidad</t>
  </si>
  <si>
    <t>PROGRAMA SUPÉRATE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</si>
</sst>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2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164" fontId="2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1" fillId="3" borderId="0" xfId="0" applyFont="1" applyFill="1" applyBorder="1" applyAlignment="1">
      <alignment horizontal="left" vertical="center" wrapText="1" indent="2"/>
    </xf>
    <xf numFmtId="43" fontId="1" fillId="3" borderId="0" xfId="1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indent="2"/>
    </xf>
    <xf numFmtId="43" fontId="1" fillId="0" borderId="0" xfId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 indent="2"/>
    </xf>
    <xf numFmtId="0" fontId="7" fillId="3" borderId="0" xfId="0" applyFont="1" applyFill="1" applyBorder="1" applyAlignment="1">
      <alignment horizontal="left" vertical="center" wrapText="1" indent="2"/>
    </xf>
    <xf numFmtId="43" fontId="7" fillId="3" borderId="0" xfId="1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left" vertical="center" wrapText="1" indent="2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1" fillId="0" borderId="0" xfId="0" applyFont="1"/>
    <xf numFmtId="0" fontId="2" fillId="0" borderId="0" xfId="0" applyFont="1"/>
    <xf numFmtId="164" fontId="1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4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704850</xdr:colOff>
      <xdr:row>0</xdr:row>
      <xdr:rowOff>190500</xdr:rowOff>
    </xdr:from>
    <xdr:to>
      <xdr:col>2</xdr:col>
      <xdr:colOff>537916</xdr:colOff>
      <xdr:row>4</xdr:row>
      <xdr:rowOff>153550</xdr:rowOff>
    </xdr:to>
    <xdr:sp macro="" textlink="">
      <xdr:nvSpPr>
        <xdr:cNvPr id="4" name="Rectangle 3"/>
        <xdr:cNvSpPr/>
      </xdr:nvSpPr>
      <xdr:spPr>
        <a:xfrm>
          <a:off x="7019925" y="190500"/>
          <a:ext cx="899866" cy="896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0</xdr:col>
      <xdr:colOff>371477</xdr:colOff>
      <xdr:row>0</xdr:row>
      <xdr:rowOff>180975</xdr:rowOff>
    </xdr:from>
    <xdr:to>
      <xdr:col>0</xdr:col>
      <xdr:colOff>1341665</xdr:colOff>
      <xdr:row>4</xdr:row>
      <xdr:rowOff>238124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" r="1063" b="9999"/>
        <a:stretch/>
      </xdr:blipFill>
      <xdr:spPr>
        <a:xfrm>
          <a:off x="371477" y="180975"/>
          <a:ext cx="970188" cy="99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showGridLines="0" tabSelected="1" view="pageBreakPreview" topLeftCell="A76" zoomScale="60" zoomScaleNormal="100" workbookViewId="0">
      <selection activeCell="A13" sqref="A13"/>
    </sheetView>
  </sheetViews>
  <sheetFormatPr baseColWidth="10" defaultColWidth="9.140625" defaultRowHeight="15" x14ac:dyDescent="0.25"/>
  <cols>
    <col min="1" max="1" width="94.7109375" customWidth="1"/>
    <col min="2" max="2" width="16" style="4" bestFit="1" customWidth="1"/>
    <col min="3" max="3" width="15" style="4" customWidth="1"/>
    <col min="4" max="4" width="11.5703125" bestFit="1" customWidth="1"/>
  </cols>
  <sheetData>
    <row r="1" spans="1:5" ht="18.75" x14ac:dyDescent="0.3">
      <c r="A1" s="21" t="s">
        <v>10</v>
      </c>
      <c r="B1" s="21"/>
      <c r="C1" s="21"/>
      <c r="D1" s="21"/>
      <c r="E1" s="1"/>
    </row>
    <row r="2" spans="1:5" ht="18" x14ac:dyDescent="0.25">
      <c r="A2" s="21" t="s">
        <v>11</v>
      </c>
      <c r="B2" s="21"/>
      <c r="C2" s="21"/>
      <c r="D2" s="21"/>
      <c r="E2" s="3"/>
    </row>
    <row r="3" spans="1:5" ht="18" x14ac:dyDescent="0.25">
      <c r="A3" s="21" t="s">
        <v>91</v>
      </c>
      <c r="B3" s="21"/>
      <c r="C3" s="21"/>
      <c r="D3" s="6"/>
      <c r="E3" s="3"/>
    </row>
    <row r="4" spans="1:5" ht="18.75" x14ac:dyDescent="0.25">
      <c r="A4" s="18">
        <v>2021</v>
      </c>
      <c r="B4" s="18"/>
      <c r="C4" s="18"/>
      <c r="E4" s="3"/>
    </row>
    <row r="5" spans="1:5" ht="18.75" x14ac:dyDescent="0.3">
      <c r="A5" s="20" t="s">
        <v>9</v>
      </c>
      <c r="B5" s="20"/>
      <c r="C5" s="20"/>
      <c r="E5" s="1"/>
    </row>
    <row r="6" spans="1:5" x14ac:dyDescent="0.25">
      <c r="A6" s="19" t="s">
        <v>6</v>
      </c>
      <c r="B6" s="19"/>
      <c r="C6" s="19"/>
      <c r="E6" s="3"/>
    </row>
    <row r="7" spans="1:5" x14ac:dyDescent="0.25">
      <c r="E7" s="3"/>
    </row>
    <row r="8" spans="1:5" ht="31.5" x14ac:dyDescent="0.25">
      <c r="A8" s="2" t="s">
        <v>0</v>
      </c>
      <c r="B8" s="5" t="s">
        <v>7</v>
      </c>
      <c r="C8" s="5" t="s">
        <v>8</v>
      </c>
    </row>
    <row r="9" spans="1:5" x14ac:dyDescent="0.25">
      <c r="A9" s="7" t="s">
        <v>1</v>
      </c>
      <c r="B9" s="8">
        <f>SUM(B10:B15)</f>
        <v>322025352</v>
      </c>
      <c r="C9" s="8">
        <f>SUM(C10:C15)</f>
        <v>135000000</v>
      </c>
    </row>
    <row r="10" spans="1:5" x14ac:dyDescent="0.25">
      <c r="A10" s="9" t="s">
        <v>12</v>
      </c>
      <c r="B10" s="10">
        <f>292845352+2000000</f>
        <v>294845352</v>
      </c>
      <c r="C10" s="10">
        <v>0</v>
      </c>
    </row>
    <row r="11" spans="1:5" x14ac:dyDescent="0.25">
      <c r="A11" s="9" t="s">
        <v>13</v>
      </c>
      <c r="B11" s="10">
        <v>1080000</v>
      </c>
      <c r="C11" s="10">
        <v>0</v>
      </c>
    </row>
    <row r="12" spans="1:5" x14ac:dyDescent="0.25">
      <c r="A12" s="9" t="s">
        <v>14</v>
      </c>
      <c r="B12" s="10">
        <v>24500000</v>
      </c>
      <c r="C12" s="10">
        <v>0</v>
      </c>
    </row>
    <row r="13" spans="1:5" x14ac:dyDescent="0.25">
      <c r="A13" s="9" t="s">
        <v>15</v>
      </c>
      <c r="B13" s="10">
        <v>500000</v>
      </c>
      <c r="C13" s="10">
        <v>125000000</v>
      </c>
    </row>
    <row r="14" spans="1:5" x14ac:dyDescent="0.25">
      <c r="A14" s="9" t="s">
        <v>16</v>
      </c>
      <c r="B14" s="10">
        <v>500000</v>
      </c>
      <c r="C14" s="10">
        <v>10000000</v>
      </c>
    </row>
    <row r="15" spans="1:5" x14ac:dyDescent="0.25">
      <c r="A15" s="9" t="s">
        <v>17</v>
      </c>
      <c r="B15" s="10">
        <v>600000</v>
      </c>
      <c r="C15" s="10">
        <v>0</v>
      </c>
    </row>
    <row r="16" spans="1:5" x14ac:dyDescent="0.25">
      <c r="A16" s="7" t="s">
        <v>2</v>
      </c>
      <c r="B16" s="8">
        <f t="shared" ref="B16:C16" si="0">SUM(B17:B19)</f>
        <v>46340932</v>
      </c>
      <c r="C16" s="8">
        <f t="shared" si="0"/>
        <v>0</v>
      </c>
    </row>
    <row r="17" spans="1:3" x14ac:dyDescent="0.25">
      <c r="A17" s="9" t="s">
        <v>18</v>
      </c>
      <c r="B17" s="10">
        <f>21346572+141800</f>
        <v>21488372</v>
      </c>
      <c r="C17" s="10">
        <v>0</v>
      </c>
    </row>
    <row r="18" spans="1:3" x14ac:dyDescent="0.25">
      <c r="A18" s="9" t="s">
        <v>19</v>
      </c>
      <c r="B18" s="10">
        <f>21376680+142000</f>
        <v>21518680</v>
      </c>
      <c r="C18" s="10">
        <v>0</v>
      </c>
    </row>
    <row r="19" spans="1:3" x14ac:dyDescent="0.25">
      <c r="A19" s="9" t="s">
        <v>20</v>
      </c>
      <c r="B19" s="10">
        <f>3311880+22000</f>
        <v>3333880</v>
      </c>
      <c r="C19" s="10">
        <v>0</v>
      </c>
    </row>
    <row r="20" spans="1:3" x14ac:dyDescent="0.25">
      <c r="A20" s="7" t="s">
        <v>3</v>
      </c>
      <c r="B20" s="8">
        <f>SUM(B21:B26)</f>
        <v>59019525</v>
      </c>
      <c r="C20" s="8">
        <f>SUM(C21:C26)</f>
        <v>2635464</v>
      </c>
    </row>
    <row r="21" spans="1:3" x14ac:dyDescent="0.25">
      <c r="A21" s="9" t="s">
        <v>21</v>
      </c>
      <c r="B21" s="10">
        <v>48019525</v>
      </c>
      <c r="C21" s="10">
        <v>0</v>
      </c>
    </row>
    <row r="22" spans="1:3" x14ac:dyDescent="0.25">
      <c r="A22" s="9" t="s">
        <v>22</v>
      </c>
      <c r="B22" s="10">
        <v>10600000</v>
      </c>
      <c r="C22" s="10">
        <v>0</v>
      </c>
    </row>
    <row r="23" spans="1:3" x14ac:dyDescent="0.25">
      <c r="A23" s="9" t="s">
        <v>23</v>
      </c>
      <c r="B23" s="10">
        <v>0</v>
      </c>
      <c r="C23" s="10">
        <v>2000000</v>
      </c>
    </row>
    <row r="24" spans="1:3" x14ac:dyDescent="0.25">
      <c r="A24" s="9" t="s">
        <v>24</v>
      </c>
      <c r="B24" s="10">
        <v>0</v>
      </c>
      <c r="C24" s="10">
        <v>200000</v>
      </c>
    </row>
    <row r="25" spans="1:3" x14ac:dyDescent="0.25">
      <c r="A25" s="11" t="s">
        <v>25</v>
      </c>
      <c r="B25" s="10">
        <v>0</v>
      </c>
      <c r="C25" s="10">
        <v>300000</v>
      </c>
    </row>
    <row r="26" spans="1:3" x14ac:dyDescent="0.25">
      <c r="A26" s="11" t="s">
        <v>26</v>
      </c>
      <c r="B26" s="10">
        <v>400000</v>
      </c>
      <c r="C26" s="10">
        <v>135464</v>
      </c>
    </row>
    <row r="27" spans="1:3" x14ac:dyDescent="0.25">
      <c r="A27" s="12" t="s">
        <v>27</v>
      </c>
      <c r="B27" s="13">
        <f>SUM(B28:B29)</f>
        <v>0</v>
      </c>
      <c r="C27" s="13">
        <f>SUM(C28:C29)</f>
        <v>0</v>
      </c>
    </row>
    <row r="28" spans="1:3" x14ac:dyDescent="0.25">
      <c r="A28" s="11" t="s">
        <v>28</v>
      </c>
      <c r="B28" s="10">
        <v>0</v>
      </c>
      <c r="C28" s="10">
        <v>0</v>
      </c>
    </row>
    <row r="29" spans="1:3" x14ac:dyDescent="0.25">
      <c r="A29" s="11" t="s">
        <v>29</v>
      </c>
      <c r="B29" s="10">
        <v>0</v>
      </c>
      <c r="C29" s="10">
        <v>0</v>
      </c>
    </row>
    <row r="30" spans="1:3" x14ac:dyDescent="0.25">
      <c r="A30" s="7" t="s">
        <v>30</v>
      </c>
      <c r="B30" s="8">
        <f>SUM(B31:B35)</f>
        <v>10669073</v>
      </c>
      <c r="C30" s="8">
        <f>SUM(C31:C35)</f>
        <v>168000</v>
      </c>
    </row>
    <row r="31" spans="1:3" x14ac:dyDescent="0.25">
      <c r="A31" s="9" t="s">
        <v>31</v>
      </c>
      <c r="B31" s="10">
        <v>9169073</v>
      </c>
      <c r="C31" s="10"/>
    </row>
    <row r="32" spans="1:3" x14ac:dyDescent="0.25">
      <c r="A32" s="11" t="s">
        <v>32</v>
      </c>
      <c r="B32" s="14">
        <v>0</v>
      </c>
      <c r="C32" s="10"/>
    </row>
    <row r="33" spans="1:3" x14ac:dyDescent="0.25">
      <c r="A33" s="11" t="s">
        <v>33</v>
      </c>
      <c r="B33" s="14">
        <v>0</v>
      </c>
      <c r="C33" s="10">
        <v>68000</v>
      </c>
    </row>
    <row r="34" spans="1:3" x14ac:dyDescent="0.25">
      <c r="A34" s="9" t="s">
        <v>34</v>
      </c>
      <c r="B34" s="10">
        <f>1000000+500000</f>
        <v>1500000</v>
      </c>
      <c r="C34" s="10"/>
    </row>
    <row r="35" spans="1:3" x14ac:dyDescent="0.25">
      <c r="A35" s="9" t="s">
        <v>35</v>
      </c>
      <c r="B35" s="10">
        <v>0</v>
      </c>
      <c r="C35" s="10">
        <v>100000</v>
      </c>
    </row>
    <row r="36" spans="1:3" x14ac:dyDescent="0.25">
      <c r="A36" s="7" t="s">
        <v>36</v>
      </c>
      <c r="B36" s="8">
        <f>SUM(B37:B42)</f>
        <v>1000000</v>
      </c>
      <c r="C36" s="8">
        <f>SUM(C37:C42)</f>
        <v>89316.77</v>
      </c>
    </row>
    <row r="37" spans="1:3" x14ac:dyDescent="0.25">
      <c r="A37" s="11" t="s">
        <v>37</v>
      </c>
      <c r="B37" s="10">
        <v>0</v>
      </c>
      <c r="C37" s="10">
        <v>35400</v>
      </c>
    </row>
    <row r="38" spans="1:3" x14ac:dyDescent="0.25">
      <c r="A38" s="11" t="s">
        <v>38</v>
      </c>
      <c r="B38" s="10">
        <v>0</v>
      </c>
      <c r="C38" s="10"/>
    </row>
    <row r="39" spans="1:3" x14ac:dyDescent="0.25">
      <c r="A39" s="11" t="s">
        <v>39</v>
      </c>
      <c r="B39" s="10">
        <v>0</v>
      </c>
      <c r="C39" s="10">
        <v>85000</v>
      </c>
    </row>
    <row r="40" spans="1:3" x14ac:dyDescent="0.25">
      <c r="A40" s="11" t="s">
        <v>40</v>
      </c>
      <c r="B40" s="10">
        <v>0</v>
      </c>
      <c r="C40" s="10"/>
    </row>
    <row r="41" spans="1:3" x14ac:dyDescent="0.25">
      <c r="A41" s="11" t="s">
        <v>41</v>
      </c>
      <c r="B41" s="10">
        <v>1000000</v>
      </c>
      <c r="C41" s="10">
        <v>-126883.23</v>
      </c>
    </row>
    <row r="42" spans="1:3" x14ac:dyDescent="0.25">
      <c r="A42" s="11" t="s">
        <v>42</v>
      </c>
      <c r="B42" s="10">
        <v>0</v>
      </c>
      <c r="C42" s="10">
        <v>95800</v>
      </c>
    </row>
    <row r="43" spans="1:3" x14ac:dyDescent="0.25">
      <c r="A43" s="12" t="s">
        <v>43</v>
      </c>
      <c r="B43" s="8">
        <f>SUM(B44:B45)</f>
        <v>0</v>
      </c>
      <c r="C43" s="8">
        <f>SUM(C44:C45)</f>
        <v>360000</v>
      </c>
    </row>
    <row r="44" spans="1:3" x14ac:dyDescent="0.25">
      <c r="A44" s="11" t="s">
        <v>44</v>
      </c>
      <c r="B44" s="10">
        <v>0</v>
      </c>
      <c r="C44" s="10">
        <v>230000</v>
      </c>
    </row>
    <row r="45" spans="1:3" x14ac:dyDescent="0.25">
      <c r="A45" s="11" t="s">
        <v>45</v>
      </c>
      <c r="B45" s="10">
        <v>0</v>
      </c>
      <c r="C45" s="10">
        <v>130000</v>
      </c>
    </row>
    <row r="46" spans="1:3" x14ac:dyDescent="0.25">
      <c r="A46" s="12" t="s">
        <v>46</v>
      </c>
      <c r="B46" s="8">
        <f>SUM(B47:B50)</f>
        <v>68000000</v>
      </c>
      <c r="C46" s="8">
        <f>SUM(C47:C50)</f>
        <v>-2772830.77</v>
      </c>
    </row>
    <row r="47" spans="1:3" x14ac:dyDescent="0.25">
      <c r="A47" s="11" t="s">
        <v>47</v>
      </c>
      <c r="B47" s="10">
        <v>0</v>
      </c>
      <c r="C47" s="10">
        <v>150000</v>
      </c>
    </row>
    <row r="48" spans="1:3" x14ac:dyDescent="0.25">
      <c r="A48" s="11" t="s">
        <v>48</v>
      </c>
      <c r="B48" s="10">
        <v>2000000</v>
      </c>
      <c r="C48" s="10">
        <v>130000</v>
      </c>
    </row>
    <row r="49" spans="1:3" x14ac:dyDescent="0.25">
      <c r="A49" s="11" t="s">
        <v>49</v>
      </c>
      <c r="B49" s="10">
        <f>64000000+1000000</f>
        <v>65000000</v>
      </c>
      <c r="C49" s="10">
        <v>-3052830.77</v>
      </c>
    </row>
    <row r="50" spans="1:3" x14ac:dyDescent="0.25">
      <c r="A50" s="11" t="s">
        <v>50</v>
      </c>
      <c r="B50" s="10">
        <v>1000000</v>
      </c>
      <c r="C50" s="10"/>
    </row>
    <row r="51" spans="1:3" x14ac:dyDescent="0.25">
      <c r="A51" s="15" t="s">
        <v>51</v>
      </c>
      <c r="B51" s="8">
        <f>SUM(B52:B58)</f>
        <v>1100000</v>
      </c>
      <c r="C51" s="8">
        <f>SUM(C52:C58)</f>
        <v>-161176.90999999997</v>
      </c>
    </row>
    <row r="52" spans="1:3" x14ac:dyDescent="0.25">
      <c r="A52" s="9" t="s">
        <v>52</v>
      </c>
      <c r="B52" s="10">
        <v>600000</v>
      </c>
      <c r="C52" s="10">
        <v>-428716</v>
      </c>
    </row>
    <row r="53" spans="1:3" x14ac:dyDescent="0.25">
      <c r="A53" s="9" t="s">
        <v>53</v>
      </c>
      <c r="B53" s="10">
        <v>0</v>
      </c>
      <c r="C53" s="10">
        <v>78000</v>
      </c>
    </row>
    <row r="54" spans="1:3" x14ac:dyDescent="0.25">
      <c r="A54" s="9" t="s">
        <v>54</v>
      </c>
      <c r="B54" s="10">
        <v>0</v>
      </c>
      <c r="C54" s="10">
        <v>16327.08</v>
      </c>
    </row>
    <row r="55" spans="1:3" x14ac:dyDescent="0.25">
      <c r="A55" s="9" t="s">
        <v>55</v>
      </c>
      <c r="B55" s="10">
        <v>0</v>
      </c>
      <c r="C55" s="10">
        <v>0</v>
      </c>
    </row>
    <row r="56" spans="1:3" x14ac:dyDescent="0.25">
      <c r="A56" s="9" t="s">
        <v>56</v>
      </c>
      <c r="B56" s="10">
        <v>500000</v>
      </c>
      <c r="C56" s="10">
        <v>16520</v>
      </c>
    </row>
    <row r="57" spans="1:3" x14ac:dyDescent="0.25">
      <c r="A57" s="9" t="s">
        <v>57</v>
      </c>
      <c r="B57" s="10">
        <v>0</v>
      </c>
      <c r="C57" s="10">
        <v>22892.01</v>
      </c>
    </row>
    <row r="58" spans="1:3" x14ac:dyDescent="0.25">
      <c r="A58" s="9" t="s">
        <v>58</v>
      </c>
      <c r="B58" s="10">
        <v>0</v>
      </c>
      <c r="C58" s="10">
        <v>133800</v>
      </c>
    </row>
    <row r="59" spans="1:3" x14ac:dyDescent="0.25">
      <c r="A59" s="7" t="s">
        <v>59</v>
      </c>
      <c r="B59" s="8">
        <f>SUM(B60:B64)</f>
        <v>0</v>
      </c>
      <c r="C59" s="8">
        <f>SUM(C60:C64)</f>
        <v>2994.02</v>
      </c>
    </row>
    <row r="60" spans="1:3" x14ac:dyDescent="0.25">
      <c r="A60" s="9" t="s">
        <v>60</v>
      </c>
      <c r="B60" s="10">
        <v>0</v>
      </c>
      <c r="C60" s="10">
        <v>2994.02</v>
      </c>
    </row>
    <row r="61" spans="1:3" x14ac:dyDescent="0.25">
      <c r="A61" s="9" t="s">
        <v>61</v>
      </c>
      <c r="B61" s="10">
        <v>0</v>
      </c>
      <c r="C61" s="10"/>
    </row>
    <row r="62" spans="1:3" x14ac:dyDescent="0.25">
      <c r="A62" s="9" t="s">
        <v>62</v>
      </c>
      <c r="B62" s="10">
        <v>0</v>
      </c>
      <c r="C62" s="10"/>
    </row>
    <row r="63" spans="1:3" x14ac:dyDescent="0.25">
      <c r="A63" s="9" t="s">
        <v>63</v>
      </c>
      <c r="B63" s="10">
        <v>0</v>
      </c>
      <c r="C63" s="10"/>
    </row>
    <row r="64" spans="1:3" x14ac:dyDescent="0.25">
      <c r="A64" s="9" t="s">
        <v>64</v>
      </c>
      <c r="B64" s="10">
        <v>0</v>
      </c>
      <c r="C64" s="10"/>
    </row>
    <row r="65" spans="1:3" x14ac:dyDescent="0.25">
      <c r="A65" s="7" t="s">
        <v>65</v>
      </c>
      <c r="B65" s="8">
        <f>SUM(B66)</f>
        <v>12968773</v>
      </c>
      <c r="C65" s="8">
        <f>SUM(C66)</f>
        <v>0</v>
      </c>
    </row>
    <row r="66" spans="1:3" x14ac:dyDescent="0.25">
      <c r="A66" s="16" t="s">
        <v>66</v>
      </c>
      <c r="B66" s="10">
        <f>10319025+2649748</f>
        <v>12968773</v>
      </c>
      <c r="C66" s="10"/>
    </row>
    <row r="67" spans="1:3" x14ac:dyDescent="0.25">
      <c r="A67" s="7" t="s">
        <v>67</v>
      </c>
      <c r="B67" s="8">
        <f>SUM(B68:B75)</f>
        <v>19440974</v>
      </c>
      <c r="C67" s="8">
        <f>SUM(C68:C75)</f>
        <v>-7643017.1100000003</v>
      </c>
    </row>
    <row r="68" spans="1:3" x14ac:dyDescent="0.25">
      <c r="A68" s="17" t="s">
        <v>68</v>
      </c>
      <c r="B68" s="10">
        <v>0</v>
      </c>
      <c r="C68" s="10">
        <v>42457.89</v>
      </c>
    </row>
    <row r="69" spans="1:3" x14ac:dyDescent="0.25">
      <c r="A69" s="9" t="s">
        <v>69</v>
      </c>
      <c r="B69" s="10">
        <v>1000000</v>
      </c>
      <c r="C69" s="10">
        <v>95700</v>
      </c>
    </row>
    <row r="70" spans="1:3" x14ac:dyDescent="0.25">
      <c r="A70" s="9" t="s">
        <v>70</v>
      </c>
      <c r="B70" s="10">
        <v>0</v>
      </c>
      <c r="C70" s="10"/>
    </row>
    <row r="71" spans="1:3" x14ac:dyDescent="0.25">
      <c r="A71" s="9" t="s">
        <v>71</v>
      </c>
      <c r="B71" s="10">
        <v>0</v>
      </c>
      <c r="C71" s="10"/>
    </row>
    <row r="72" spans="1:3" x14ac:dyDescent="0.25">
      <c r="A72" s="9" t="s">
        <v>72</v>
      </c>
      <c r="B72" s="10">
        <v>0</v>
      </c>
      <c r="C72" s="10"/>
    </row>
    <row r="73" spans="1:3" x14ac:dyDescent="0.25">
      <c r="A73" s="9" t="s">
        <v>73</v>
      </c>
      <c r="B73" s="10">
        <v>0</v>
      </c>
      <c r="C73" s="10">
        <v>104076</v>
      </c>
    </row>
    <row r="74" spans="1:3" x14ac:dyDescent="0.25">
      <c r="A74" s="9" t="s">
        <v>74</v>
      </c>
      <c r="B74" s="10">
        <v>1440974</v>
      </c>
      <c r="C74" s="10">
        <v>-885251</v>
      </c>
    </row>
    <row r="75" spans="1:3" x14ac:dyDescent="0.25">
      <c r="A75" s="9" t="s">
        <v>75</v>
      </c>
      <c r="B75" s="10">
        <v>17000000</v>
      </c>
      <c r="C75" s="10">
        <v>-7000000</v>
      </c>
    </row>
    <row r="76" spans="1:3" x14ac:dyDescent="0.25">
      <c r="A76" s="15" t="s">
        <v>4</v>
      </c>
      <c r="B76" s="8">
        <f>SUM(B77:B82)</f>
        <v>3316477</v>
      </c>
      <c r="C76" s="8">
        <f>SUM(C77:C82)</f>
        <v>321250</v>
      </c>
    </row>
    <row r="77" spans="1:3" x14ac:dyDescent="0.25">
      <c r="A77" s="9" t="s">
        <v>76</v>
      </c>
      <c r="B77" s="10">
        <v>1510677</v>
      </c>
      <c r="C77" s="10"/>
    </row>
    <row r="78" spans="1:3" x14ac:dyDescent="0.25">
      <c r="A78" s="9" t="s">
        <v>77</v>
      </c>
      <c r="B78" s="10">
        <v>1805800</v>
      </c>
      <c r="C78" s="10">
        <v>40000</v>
      </c>
    </row>
    <row r="79" spans="1:3" x14ac:dyDescent="0.25">
      <c r="A79" s="9" t="s">
        <v>78</v>
      </c>
      <c r="B79" s="10">
        <v>0</v>
      </c>
      <c r="C79" s="10">
        <v>35650</v>
      </c>
    </row>
    <row r="80" spans="1:3" x14ac:dyDescent="0.25">
      <c r="A80" s="9" t="s">
        <v>79</v>
      </c>
      <c r="B80" s="10">
        <v>0</v>
      </c>
      <c r="C80" s="10"/>
    </row>
    <row r="81" spans="1:4" x14ac:dyDescent="0.25">
      <c r="A81" s="9" t="s">
        <v>80</v>
      </c>
      <c r="B81" s="10">
        <v>0</v>
      </c>
      <c r="C81" s="10">
        <v>95600</v>
      </c>
    </row>
    <row r="82" spans="1:4" x14ac:dyDescent="0.25">
      <c r="A82" s="9" t="s">
        <v>81</v>
      </c>
      <c r="B82" s="10">
        <v>0</v>
      </c>
      <c r="C82" s="10">
        <v>150000</v>
      </c>
    </row>
    <row r="83" spans="1:4" x14ac:dyDescent="0.25">
      <c r="A83" s="15" t="s">
        <v>5</v>
      </c>
      <c r="B83" s="8">
        <f>B76+B67+B65+B59+B51+B46+B43+B36+B30+B27+B20+B16+B9</f>
        <v>543881106</v>
      </c>
      <c r="C83" s="8">
        <f t="shared" ref="C83" si="1">C76+C67+C65+C59+C51+C46+C43+C36+C30+C27+C20+C16+C9</f>
        <v>128000000</v>
      </c>
    </row>
    <row r="85" spans="1:4" x14ac:dyDescent="0.25">
      <c r="A85" t="s">
        <v>82</v>
      </c>
    </row>
    <row r="87" spans="1:4" ht="28.5" customHeight="1" x14ac:dyDescent="0.25">
      <c r="A87" s="22" t="s">
        <v>83</v>
      </c>
      <c r="B87" s="22"/>
      <c r="C87" s="22"/>
      <c r="D87" s="22"/>
    </row>
    <row r="88" spans="1:4" x14ac:dyDescent="0.25">
      <c r="A88" s="22"/>
      <c r="B88" s="22"/>
      <c r="C88" s="22"/>
      <c r="D88" s="22"/>
    </row>
    <row r="89" spans="1:4" x14ac:dyDescent="0.25">
      <c r="A89" s="22" t="s">
        <v>84</v>
      </c>
      <c r="B89" s="22"/>
      <c r="C89" s="22"/>
    </row>
    <row r="90" spans="1:4" ht="45" customHeight="1" x14ac:dyDescent="0.25">
      <c r="A90" s="22"/>
      <c r="B90" s="22"/>
      <c r="C90" s="22"/>
    </row>
    <row r="92" spans="1:4" x14ac:dyDescent="0.25">
      <c r="A92" s="23" t="s">
        <v>85</v>
      </c>
      <c r="C92" s="25" t="s">
        <v>88</v>
      </c>
    </row>
    <row r="96" spans="1:4" ht="15.75" x14ac:dyDescent="0.25">
      <c r="A96" s="24" t="s">
        <v>86</v>
      </c>
      <c r="C96" s="25" t="s">
        <v>89</v>
      </c>
    </row>
    <row r="97" spans="1:3" x14ac:dyDescent="0.25">
      <c r="A97" t="s">
        <v>87</v>
      </c>
      <c r="C97" s="4" t="s">
        <v>90</v>
      </c>
    </row>
  </sheetData>
  <mergeCells count="8">
    <mergeCell ref="A89:C90"/>
    <mergeCell ref="A87:D88"/>
    <mergeCell ref="A4:C4"/>
    <mergeCell ref="A6:C6"/>
    <mergeCell ref="A5:C5"/>
    <mergeCell ref="A1:D1"/>
    <mergeCell ref="A2:D2"/>
    <mergeCell ref="A3:C3"/>
  </mergeCells>
  <printOptions verticalCentered="1"/>
  <pageMargins left="0" right="0" top="0" bottom="0" header="0" footer="0"/>
  <pageSetup scale="75" orientation="portrait" r:id="rId1"/>
  <rowBreaks count="1" manualBreakCount="1">
    <brk id="58" max="3" man="1"/>
  </rowBreaks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Alexander Pujols</cp:lastModifiedBy>
  <cp:lastPrinted>2021-10-15T16:13:02Z</cp:lastPrinted>
  <dcterms:created xsi:type="dcterms:W3CDTF">2018-04-17T18:57:16Z</dcterms:created>
  <dcterms:modified xsi:type="dcterms:W3CDTF">2021-10-15T16:14:44Z</dcterms:modified>
</cp:coreProperties>
</file>