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15" windowWidth="15195" windowHeight="6915"/>
  </bookViews>
  <sheets>
    <sheet name="CUENTAS POR PAGAR" sheetId="1" r:id="rId1"/>
    <sheet name="ANALISIS DE SALDO" sheetId="2" r:id="rId2"/>
  </sheets>
  <calcPr calcId="145621"/>
</workbook>
</file>

<file path=xl/calcChain.xml><?xml version="1.0" encoding="utf-8"?>
<calcChain xmlns="http://schemas.openxmlformats.org/spreadsheetml/2006/main">
  <c r="F16" i="2" l="1"/>
  <c r="D152" i="2"/>
  <c r="F151" i="2"/>
  <c r="H151" i="2" s="1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J53" i="2" s="1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H38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G17" i="2" l="1"/>
  <c r="H17" i="2" s="1"/>
  <c r="I17" i="2" s="1"/>
  <c r="J17" i="2" s="1"/>
  <c r="G19" i="2"/>
  <c r="G21" i="2"/>
  <c r="H21" i="2" s="1"/>
  <c r="I21" i="2" s="1"/>
  <c r="J21" i="2" s="1"/>
  <c r="G23" i="2"/>
  <c r="G25" i="2"/>
  <c r="H25" i="2" s="1"/>
  <c r="I25" i="2" s="1"/>
  <c r="J25" i="2" s="1"/>
  <c r="G27" i="2"/>
  <c r="G29" i="2"/>
  <c r="H29" i="2" s="1"/>
  <c r="I29" i="2" s="1"/>
  <c r="J29" i="2" s="1"/>
  <c r="G31" i="2"/>
  <c r="H31" i="2" s="1"/>
  <c r="G33" i="2"/>
  <c r="H33" i="2" s="1"/>
  <c r="G35" i="2"/>
  <c r="G37" i="2"/>
  <c r="G39" i="2"/>
  <c r="G41" i="2"/>
  <c r="G43" i="2"/>
  <c r="H43" i="2" s="1"/>
  <c r="G45" i="2"/>
  <c r="G47" i="2"/>
  <c r="H47" i="2" s="1"/>
  <c r="G49" i="2"/>
  <c r="G16" i="2"/>
  <c r="G18" i="2"/>
  <c r="H18" i="2" s="1"/>
  <c r="G20" i="2"/>
  <c r="H20" i="2" s="1"/>
  <c r="G22" i="2"/>
  <c r="H22" i="2" s="1"/>
  <c r="G24" i="2"/>
  <c r="G26" i="2"/>
  <c r="G28" i="2"/>
  <c r="G30" i="2"/>
  <c r="H30" i="2" s="1"/>
  <c r="I30" i="2" s="1"/>
  <c r="G32" i="2"/>
  <c r="G34" i="2"/>
  <c r="H34" i="2" s="1"/>
  <c r="G36" i="2"/>
  <c r="H36" i="2" s="1"/>
  <c r="G38" i="2"/>
  <c r="I38" i="2" s="1"/>
  <c r="G40" i="2"/>
  <c r="H40" i="2" s="1"/>
  <c r="G42" i="2"/>
  <c r="H42" i="2" s="1"/>
  <c r="G44" i="2"/>
  <c r="H44" i="2" s="1"/>
  <c r="G46" i="2"/>
  <c r="H46" i="2" s="1"/>
  <c r="G48" i="2"/>
  <c r="H48" i="2" s="1"/>
  <c r="G50" i="2"/>
  <c r="H50" i="2" s="1"/>
  <c r="H19" i="2"/>
  <c r="H23" i="2"/>
  <c r="H27" i="2"/>
  <c r="H37" i="2"/>
  <c r="I37" i="2" s="1"/>
  <c r="J37" i="2" s="1"/>
  <c r="H39" i="2"/>
  <c r="H41" i="2"/>
  <c r="I41" i="2" s="1"/>
  <c r="J41" i="2" s="1"/>
  <c r="H45" i="2"/>
  <c r="H49" i="2"/>
  <c r="G147" i="2"/>
  <c r="H147" i="2" s="1"/>
  <c r="G149" i="2"/>
  <c r="H149" i="2" s="1"/>
  <c r="I151" i="2"/>
  <c r="G151" i="2"/>
  <c r="G51" i="2"/>
  <c r="G52" i="2"/>
  <c r="G53" i="2"/>
  <c r="I53" i="2"/>
  <c r="G54" i="2"/>
  <c r="G55" i="2"/>
  <c r="H55" i="2" s="1"/>
  <c r="I55" i="2" s="1"/>
  <c r="G56" i="2"/>
  <c r="G57" i="2"/>
  <c r="H57" i="2" s="1"/>
  <c r="G58" i="2"/>
  <c r="G59" i="2"/>
  <c r="H59" i="2" s="1"/>
  <c r="I59" i="2" s="1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H73" i="2" s="1"/>
  <c r="I73" i="2" s="1"/>
  <c r="G74" i="2"/>
  <c r="G75" i="2"/>
  <c r="H75" i="2" s="1"/>
  <c r="I75" i="2" s="1"/>
  <c r="G76" i="2"/>
  <c r="G77" i="2"/>
  <c r="G78" i="2"/>
  <c r="H78" i="2" s="1"/>
  <c r="G79" i="2"/>
  <c r="H79" i="2" s="1"/>
  <c r="I79" i="2" s="1"/>
  <c r="G80" i="2"/>
  <c r="H80" i="2" s="1"/>
  <c r="G81" i="2"/>
  <c r="H81" i="2" s="1"/>
  <c r="I81" i="2" s="1"/>
  <c r="G82" i="2"/>
  <c r="G83" i="2"/>
  <c r="H83" i="2" s="1"/>
  <c r="I83" i="2" s="1"/>
  <c r="G84" i="2"/>
  <c r="G85" i="2"/>
  <c r="G86" i="2"/>
  <c r="H86" i="2" s="1"/>
  <c r="G87" i="2"/>
  <c r="H87" i="2" s="1"/>
  <c r="I87" i="2" s="1"/>
  <c r="G88" i="2"/>
  <c r="H88" i="2" s="1"/>
  <c r="G89" i="2"/>
  <c r="G90" i="2"/>
  <c r="H90" i="2" s="1"/>
  <c r="G91" i="2"/>
  <c r="H91" i="2" s="1"/>
  <c r="I91" i="2" s="1"/>
  <c r="G92" i="2"/>
  <c r="G93" i="2"/>
  <c r="H93" i="2" s="1"/>
  <c r="I93" i="2" s="1"/>
  <c r="G94" i="2"/>
  <c r="G95" i="2"/>
  <c r="H95" i="2" s="1"/>
  <c r="I95" i="2" s="1"/>
  <c r="G96" i="2"/>
  <c r="G97" i="2"/>
  <c r="H97" i="2" s="1"/>
  <c r="I97" i="2" s="1"/>
  <c r="G98" i="2"/>
  <c r="H98" i="2" s="1"/>
  <c r="G99" i="2"/>
  <c r="H99" i="2" s="1"/>
  <c r="I99" i="2" s="1"/>
  <c r="G100" i="2"/>
  <c r="H100" i="2" s="1"/>
  <c r="G101" i="2"/>
  <c r="G102" i="2"/>
  <c r="G103" i="2"/>
  <c r="H103" i="2" s="1"/>
  <c r="G104" i="2"/>
  <c r="G105" i="2"/>
  <c r="H105" i="2" s="1"/>
  <c r="I105" i="2" s="1"/>
  <c r="G106" i="2"/>
  <c r="G107" i="2"/>
  <c r="H107" i="2" s="1"/>
  <c r="I107" i="2" s="1"/>
  <c r="G108" i="2"/>
  <c r="H108" i="2" s="1"/>
  <c r="G109" i="2"/>
  <c r="G110" i="2"/>
  <c r="G111" i="2"/>
  <c r="G112" i="2"/>
  <c r="G113" i="2"/>
  <c r="G114" i="2"/>
  <c r="G115" i="2"/>
  <c r="H115" i="2" s="1"/>
  <c r="I115" i="2" s="1"/>
  <c r="G116" i="2"/>
  <c r="G117" i="2"/>
  <c r="H117" i="2" s="1"/>
  <c r="I117" i="2" s="1"/>
  <c r="G118" i="2"/>
  <c r="G119" i="2"/>
  <c r="H119" i="2" s="1"/>
  <c r="I119" i="2" s="1"/>
  <c r="G120" i="2"/>
  <c r="G121" i="2"/>
  <c r="G122" i="2"/>
  <c r="H122" i="2" s="1"/>
  <c r="G123" i="2"/>
  <c r="H123" i="2" s="1"/>
  <c r="I123" i="2" s="1"/>
  <c r="G124" i="2"/>
  <c r="G125" i="2"/>
  <c r="G126" i="2"/>
  <c r="G127" i="2"/>
  <c r="G128" i="2"/>
  <c r="G129" i="2"/>
  <c r="H129" i="2" s="1"/>
  <c r="G130" i="2"/>
  <c r="H130" i="2" s="1"/>
  <c r="G131" i="2"/>
  <c r="G132" i="2"/>
  <c r="G133" i="2"/>
  <c r="H133" i="2" s="1"/>
  <c r="I133" i="2" s="1"/>
  <c r="G134" i="2"/>
  <c r="H134" i="2" s="1"/>
  <c r="G135" i="2"/>
  <c r="H135" i="2" s="1"/>
  <c r="I135" i="2" s="1"/>
  <c r="G136" i="2"/>
  <c r="H136" i="2" s="1"/>
  <c r="K136" i="2" s="1"/>
  <c r="G137" i="2"/>
  <c r="H137" i="2" s="1"/>
  <c r="I137" i="2" s="1"/>
  <c r="G138" i="2"/>
  <c r="G139" i="2"/>
  <c r="G140" i="2"/>
  <c r="G141" i="2"/>
  <c r="G142" i="2"/>
  <c r="H142" i="2" s="1"/>
  <c r="G143" i="2"/>
  <c r="G144" i="2"/>
  <c r="G145" i="2"/>
  <c r="J151" i="2"/>
  <c r="G146" i="2"/>
  <c r="H146" i="2" s="1"/>
  <c r="G148" i="2"/>
  <c r="H148" i="2" s="1"/>
  <c r="K150" i="2"/>
  <c r="G150" i="2"/>
  <c r="H51" i="2"/>
  <c r="I51" i="2" s="1"/>
  <c r="H52" i="2"/>
  <c r="H53" i="2"/>
  <c r="H54" i="2"/>
  <c r="H58" i="2"/>
  <c r="H60" i="2"/>
  <c r="K60" i="2" s="1"/>
  <c r="H61" i="2"/>
  <c r="I61" i="2" s="1"/>
  <c r="H62" i="2"/>
  <c r="H63" i="2"/>
  <c r="I63" i="2" s="1"/>
  <c r="H64" i="2"/>
  <c r="H65" i="2"/>
  <c r="I65" i="2" s="1"/>
  <c r="H66" i="2"/>
  <c r="H67" i="2"/>
  <c r="I67" i="2" s="1"/>
  <c r="H68" i="2"/>
  <c r="H69" i="2"/>
  <c r="I69" i="2" s="1"/>
  <c r="H70" i="2"/>
  <c r="H71" i="2"/>
  <c r="I71" i="2" s="1"/>
  <c r="H72" i="2"/>
  <c r="H74" i="2"/>
  <c r="H76" i="2"/>
  <c r="H82" i="2"/>
  <c r="H84" i="2"/>
  <c r="H85" i="2"/>
  <c r="I85" i="2" s="1"/>
  <c r="H89" i="2"/>
  <c r="I89" i="2" s="1"/>
  <c r="H92" i="2"/>
  <c r="H94" i="2"/>
  <c r="H96" i="2"/>
  <c r="H101" i="2"/>
  <c r="I101" i="2" s="1"/>
  <c r="H104" i="2"/>
  <c r="H106" i="2"/>
  <c r="H109" i="2"/>
  <c r="I109" i="2" s="1"/>
  <c r="H110" i="2"/>
  <c r="H111" i="2"/>
  <c r="I111" i="2" s="1"/>
  <c r="H112" i="2"/>
  <c r="H113" i="2"/>
  <c r="I113" i="2" s="1"/>
  <c r="H114" i="2"/>
  <c r="H116" i="2"/>
  <c r="H118" i="2"/>
  <c r="H121" i="2"/>
  <c r="H124" i="2"/>
  <c r="K124" i="2" s="1"/>
  <c r="H125" i="2"/>
  <c r="I125" i="2" s="1"/>
  <c r="H126" i="2"/>
  <c r="H127" i="2"/>
  <c r="H132" i="2"/>
  <c r="K132" i="2" s="1"/>
  <c r="H139" i="2"/>
  <c r="H140" i="2"/>
  <c r="H141" i="2"/>
  <c r="I141" i="2" s="1"/>
  <c r="H143" i="2"/>
  <c r="I143" i="2" s="1"/>
  <c r="H144" i="2"/>
  <c r="H145" i="2"/>
  <c r="G152" i="2" l="1"/>
  <c r="I140" i="2"/>
  <c r="I139" i="2"/>
  <c r="I127" i="2"/>
  <c r="I121" i="2"/>
  <c r="H131" i="2"/>
  <c r="K53" i="2"/>
  <c r="I145" i="2"/>
  <c r="J145" i="2" s="1"/>
  <c r="K145" i="2" s="1"/>
  <c r="I136" i="2"/>
  <c r="J136" i="2" s="1"/>
  <c r="I131" i="2"/>
  <c r="I149" i="2"/>
  <c r="J149" i="2" s="1"/>
  <c r="J127" i="2"/>
  <c r="J121" i="2"/>
  <c r="H77" i="2"/>
  <c r="I77" i="2" s="1"/>
  <c r="J77" i="2" s="1"/>
  <c r="K77" i="2" s="1"/>
  <c r="I60" i="2"/>
  <c r="J60" i="2" s="1"/>
  <c r="I49" i="2"/>
  <c r="J49" i="2" s="1"/>
  <c r="I34" i="2"/>
  <c r="J34" i="2" s="1"/>
  <c r="H32" i="2"/>
  <c r="I32" i="2" s="1"/>
  <c r="I31" i="2"/>
  <c r="J31" i="2" s="1"/>
  <c r="H28" i="2"/>
  <c r="I28" i="2" s="1"/>
  <c r="J28" i="2" s="1"/>
  <c r="H26" i="2"/>
  <c r="I26" i="2" s="1"/>
  <c r="J26" i="2" s="1"/>
  <c r="H24" i="2"/>
  <c r="I24" i="2" s="1"/>
  <c r="J24" i="2" s="1"/>
  <c r="I132" i="2"/>
  <c r="J132" i="2" s="1"/>
  <c r="I57" i="2"/>
  <c r="J57" i="2" s="1"/>
  <c r="K57" i="2" s="1"/>
  <c r="I36" i="2"/>
  <c r="J36" i="2" s="1"/>
  <c r="I45" i="2"/>
  <c r="J45" i="2" s="1"/>
  <c r="I33" i="2"/>
  <c r="J33" i="2" s="1"/>
  <c r="I124" i="2"/>
  <c r="J124" i="2" s="1"/>
  <c r="J133" i="2"/>
  <c r="J123" i="2"/>
  <c r="H138" i="2"/>
  <c r="I138" i="2" s="1"/>
  <c r="J138" i="2" s="1"/>
  <c r="K138" i="2" s="1"/>
  <c r="H128" i="2"/>
  <c r="K128" i="2" s="1"/>
  <c r="H120" i="2"/>
  <c r="K120" i="2" s="1"/>
  <c r="H102" i="2"/>
  <c r="I102" i="2" s="1"/>
  <c r="I129" i="2"/>
  <c r="J129" i="2" s="1"/>
  <c r="I103" i="2"/>
  <c r="J103" i="2" s="1"/>
  <c r="H35" i="2"/>
  <c r="I48" i="2"/>
  <c r="J48" i="2" s="1"/>
  <c r="I42" i="2"/>
  <c r="J42" i="2" s="1"/>
  <c r="I22" i="2"/>
  <c r="J22" i="2" s="1"/>
  <c r="H56" i="2"/>
  <c r="H150" i="2"/>
  <c r="I150" i="2" s="1"/>
  <c r="J150" i="2" s="1"/>
  <c r="K133" i="2"/>
  <c r="K131" i="2"/>
  <c r="K129" i="2"/>
  <c r="K127" i="2"/>
  <c r="K123" i="2"/>
  <c r="K121" i="2"/>
  <c r="K103" i="2"/>
  <c r="K48" i="2"/>
  <c r="K22" i="2"/>
  <c r="K151" i="2"/>
  <c r="K149" i="2"/>
  <c r="K28" i="2"/>
  <c r="K26" i="2"/>
  <c r="K24" i="2"/>
  <c r="K33" i="2"/>
  <c r="K31" i="2"/>
  <c r="K41" i="2"/>
  <c r="K37" i="2"/>
  <c r="K29" i="2"/>
  <c r="K25" i="2"/>
  <c r="K21" i="2"/>
  <c r="K17" i="2"/>
  <c r="J38" i="2"/>
  <c r="K38" i="2" s="1"/>
  <c r="K36" i="2"/>
  <c r="K34" i="2"/>
  <c r="K32" i="2"/>
  <c r="J30" i="2"/>
  <c r="K30" i="2" s="1"/>
  <c r="J140" i="2"/>
  <c r="K140" i="2" s="1"/>
  <c r="J79" i="2"/>
  <c r="K79" i="2" s="1"/>
  <c r="I50" i="2"/>
  <c r="I46" i="2"/>
  <c r="J46" i="2" s="1"/>
  <c r="K42" i="2"/>
  <c r="I18" i="2"/>
  <c r="K49" i="2"/>
  <c r="I47" i="2"/>
  <c r="K45" i="2"/>
  <c r="I43" i="2"/>
  <c r="J43" i="2" s="1"/>
  <c r="I39" i="2"/>
  <c r="K39" i="2" s="1"/>
  <c r="K35" i="2"/>
  <c r="I27" i="2"/>
  <c r="J27" i="2" s="1"/>
  <c r="I23" i="2"/>
  <c r="I19" i="2"/>
  <c r="K19" i="2" s="1"/>
  <c r="J139" i="2"/>
  <c r="K139" i="2" s="1"/>
  <c r="J125" i="2"/>
  <c r="K125" i="2" s="1"/>
  <c r="J50" i="2"/>
  <c r="I148" i="2"/>
  <c r="J148" i="2" s="1"/>
  <c r="J143" i="2"/>
  <c r="K143" i="2" s="1"/>
  <c r="J141" i="2"/>
  <c r="K141" i="2" s="1"/>
  <c r="J119" i="2"/>
  <c r="K119" i="2" s="1"/>
  <c r="J117" i="2"/>
  <c r="K117" i="2" s="1"/>
  <c r="J115" i="2"/>
  <c r="K115" i="2" s="1"/>
  <c r="J113" i="2"/>
  <c r="K113" i="2" s="1"/>
  <c r="J111" i="2"/>
  <c r="K111" i="2" s="1"/>
  <c r="J109" i="2"/>
  <c r="K109" i="2" s="1"/>
  <c r="J107" i="2"/>
  <c r="K107" i="2" s="1"/>
  <c r="J105" i="2"/>
  <c r="K105" i="2" s="1"/>
  <c r="J75" i="2"/>
  <c r="K75" i="2" s="1"/>
  <c r="J73" i="2"/>
  <c r="K73" i="2" s="1"/>
  <c r="J71" i="2"/>
  <c r="K71" i="2" s="1"/>
  <c r="J69" i="2"/>
  <c r="K69" i="2" s="1"/>
  <c r="J67" i="2"/>
  <c r="K67" i="2" s="1"/>
  <c r="J65" i="2"/>
  <c r="K65" i="2" s="1"/>
  <c r="J63" i="2"/>
  <c r="K63" i="2" s="1"/>
  <c r="J61" i="2"/>
  <c r="K61" i="2" s="1"/>
  <c r="J59" i="2"/>
  <c r="K59" i="2" s="1"/>
  <c r="J55" i="2"/>
  <c r="K55" i="2" s="1"/>
  <c r="J51" i="2"/>
  <c r="K51" i="2" s="1"/>
  <c r="J47" i="2"/>
  <c r="J23" i="2"/>
  <c r="J137" i="2"/>
  <c r="K137" i="2" s="1"/>
  <c r="J135" i="2"/>
  <c r="K135" i="2" s="1"/>
  <c r="J101" i="2"/>
  <c r="K101" i="2" s="1"/>
  <c r="J99" i="2"/>
  <c r="K99" i="2" s="1"/>
  <c r="J97" i="2"/>
  <c r="K97" i="2" s="1"/>
  <c r="J95" i="2"/>
  <c r="K95" i="2" s="1"/>
  <c r="J93" i="2"/>
  <c r="K93" i="2" s="1"/>
  <c r="J91" i="2"/>
  <c r="K91" i="2" s="1"/>
  <c r="J89" i="2"/>
  <c r="K89" i="2" s="1"/>
  <c r="J87" i="2"/>
  <c r="K87" i="2" s="1"/>
  <c r="J85" i="2"/>
  <c r="K85" i="2" s="1"/>
  <c r="J83" i="2"/>
  <c r="K83" i="2" s="1"/>
  <c r="J81" i="2"/>
  <c r="K81" i="2" s="1"/>
  <c r="I146" i="2"/>
  <c r="I144" i="2"/>
  <c r="J144" i="2" s="1"/>
  <c r="I142" i="2"/>
  <c r="J142" i="2" s="1"/>
  <c r="I134" i="2"/>
  <c r="J134" i="2" s="1"/>
  <c r="I130" i="2"/>
  <c r="J130" i="2" s="1"/>
  <c r="I126" i="2"/>
  <c r="J126" i="2" s="1"/>
  <c r="I122" i="2"/>
  <c r="J122" i="2" s="1"/>
  <c r="I118" i="2"/>
  <c r="J118" i="2" s="1"/>
  <c r="I116" i="2"/>
  <c r="J116" i="2" s="1"/>
  <c r="I114" i="2"/>
  <c r="J114" i="2" s="1"/>
  <c r="I112" i="2"/>
  <c r="J112" i="2" s="1"/>
  <c r="I110" i="2"/>
  <c r="J110" i="2" s="1"/>
  <c r="I108" i="2"/>
  <c r="J108" i="2" s="1"/>
  <c r="I106" i="2"/>
  <c r="J106" i="2" s="1"/>
  <c r="I104" i="2"/>
  <c r="J104" i="2" s="1"/>
  <c r="I100" i="2"/>
  <c r="J100" i="2" s="1"/>
  <c r="I98" i="2"/>
  <c r="J98" i="2" s="1"/>
  <c r="I96" i="2"/>
  <c r="J96" i="2" s="1"/>
  <c r="I94" i="2"/>
  <c r="J94" i="2" s="1"/>
  <c r="I92" i="2"/>
  <c r="J92" i="2" s="1"/>
  <c r="I90" i="2"/>
  <c r="J90" i="2" s="1"/>
  <c r="I88" i="2"/>
  <c r="J88" i="2" s="1"/>
  <c r="I86" i="2"/>
  <c r="J86" i="2" s="1"/>
  <c r="I84" i="2"/>
  <c r="J84" i="2" s="1"/>
  <c r="I82" i="2"/>
  <c r="J82" i="2" s="1"/>
  <c r="I80" i="2"/>
  <c r="J80" i="2" s="1"/>
  <c r="I78" i="2"/>
  <c r="J78" i="2" s="1"/>
  <c r="I76" i="2"/>
  <c r="J76" i="2" s="1"/>
  <c r="I74" i="2"/>
  <c r="J74" i="2" s="1"/>
  <c r="I72" i="2"/>
  <c r="J72" i="2" s="1"/>
  <c r="I70" i="2"/>
  <c r="J70" i="2" s="1"/>
  <c r="I68" i="2"/>
  <c r="J68" i="2" s="1"/>
  <c r="I66" i="2"/>
  <c r="J66" i="2" s="1"/>
  <c r="I64" i="2"/>
  <c r="J64" i="2" s="1"/>
  <c r="I62" i="2"/>
  <c r="J62" i="2" s="1"/>
  <c r="I58" i="2"/>
  <c r="J58" i="2" s="1"/>
  <c r="I54" i="2"/>
  <c r="J54" i="2" s="1"/>
  <c r="I52" i="2"/>
  <c r="J52" i="2" s="1"/>
  <c r="I147" i="2"/>
  <c r="J147" i="2" s="1"/>
  <c r="I44" i="2"/>
  <c r="J44" i="2" s="1"/>
  <c r="I40" i="2"/>
  <c r="J40" i="2" s="1"/>
  <c r="I20" i="2"/>
  <c r="H16" i="2"/>
  <c r="J131" i="2" l="1"/>
  <c r="I120" i="2"/>
  <c r="J120" i="2" s="1"/>
  <c r="I128" i="2"/>
  <c r="J128" i="2" s="1"/>
  <c r="J39" i="2"/>
  <c r="J32" i="2"/>
  <c r="J19" i="2"/>
  <c r="K50" i="2"/>
  <c r="J102" i="2"/>
  <c r="K102" i="2" s="1"/>
  <c r="I56" i="2"/>
  <c r="K56" i="2" s="1"/>
  <c r="I35" i="2"/>
  <c r="J35" i="2" s="1"/>
  <c r="K23" i="2"/>
  <c r="K47" i="2"/>
  <c r="K64" i="2"/>
  <c r="K80" i="2"/>
  <c r="K134" i="2"/>
  <c r="K72" i="2"/>
  <c r="K118" i="2"/>
  <c r="I16" i="2"/>
  <c r="J20" i="2"/>
  <c r="K20" i="2"/>
  <c r="K40" i="2"/>
  <c r="K147" i="2"/>
  <c r="K148" i="2"/>
  <c r="K44" i="2"/>
  <c r="K58" i="2"/>
  <c r="K68" i="2"/>
  <c r="K76" i="2"/>
  <c r="K86" i="2"/>
  <c r="K94" i="2"/>
  <c r="K104" i="2"/>
  <c r="K112" i="2"/>
  <c r="K126" i="2"/>
  <c r="K144" i="2"/>
  <c r="K27" i="2"/>
  <c r="K52" i="2"/>
  <c r="K66" i="2"/>
  <c r="K74" i="2"/>
  <c r="K82" i="2"/>
  <c r="K88" i="2"/>
  <c r="K96" i="2"/>
  <c r="K106" i="2"/>
  <c r="K114" i="2"/>
  <c r="K122" i="2"/>
  <c r="K142" i="2"/>
  <c r="J146" i="2"/>
  <c r="K146" i="2" s="1"/>
  <c r="J18" i="2"/>
  <c r="K18" i="2" s="1"/>
  <c r="K46" i="2"/>
  <c r="K90" i="2"/>
  <c r="K98" i="2"/>
  <c r="K108" i="2"/>
  <c r="K54" i="2"/>
  <c r="K43" i="2"/>
  <c r="K62" i="2"/>
  <c r="K70" i="2"/>
  <c r="K78" i="2"/>
  <c r="K84" i="2"/>
  <c r="K92" i="2"/>
  <c r="K100" i="2"/>
  <c r="K110" i="2"/>
  <c r="K116" i="2"/>
  <c r="K130" i="2"/>
  <c r="H152" i="2"/>
  <c r="I152" i="2" l="1"/>
  <c r="J16" i="2"/>
  <c r="J56" i="2"/>
  <c r="K16" i="2"/>
  <c r="K152" i="2" s="1"/>
  <c r="F148" i="1"/>
  <c r="J152" i="2" l="1"/>
</calcChain>
</file>

<file path=xl/sharedStrings.xml><?xml version="1.0" encoding="utf-8"?>
<sst xmlns="http://schemas.openxmlformats.org/spreadsheetml/2006/main" count="1117" uniqueCount="298">
  <si>
    <t>03/03/14</t>
  </si>
  <si>
    <t>12/04/13</t>
  </si>
  <si>
    <t>A010010011500000219</t>
  </si>
  <si>
    <t>12/27/13</t>
  </si>
  <si>
    <t>A010010011500000220</t>
  </si>
  <si>
    <t>02/03/14</t>
  </si>
  <si>
    <t>10/21/13</t>
  </si>
  <si>
    <t>A010010011500000146</t>
  </si>
  <si>
    <t>03/11/14</t>
  </si>
  <si>
    <t>02/17/14</t>
  </si>
  <si>
    <t>02/07/14</t>
  </si>
  <si>
    <t>A010010011500000060</t>
  </si>
  <si>
    <t>A010010011500000061</t>
  </si>
  <si>
    <t>A010010011500000058</t>
  </si>
  <si>
    <t>A010010011500000063</t>
  </si>
  <si>
    <t xml:space="preserve">AMANA COMERCIAL, C POR A                </t>
  </si>
  <si>
    <t>09/09/13</t>
  </si>
  <si>
    <t>11/26/13</t>
  </si>
  <si>
    <t>01/16/14</t>
  </si>
  <si>
    <t>01/29/14</t>
  </si>
  <si>
    <t>A010010011500002011</t>
  </si>
  <si>
    <t>02/25/14</t>
  </si>
  <si>
    <t>02/13/14</t>
  </si>
  <si>
    <t>03/06/14</t>
  </si>
  <si>
    <t>A010010011500002029</t>
  </si>
  <si>
    <t>A010010011500002028</t>
  </si>
  <si>
    <t>03/10/14</t>
  </si>
  <si>
    <t>03/12/14</t>
  </si>
  <si>
    <t>A010010011500002015</t>
  </si>
  <si>
    <t>A010010011500000007</t>
  </si>
  <si>
    <t>10/18/13</t>
  </si>
  <si>
    <t>10/22/13</t>
  </si>
  <si>
    <t>01/20/14</t>
  </si>
  <si>
    <t>02/12/14</t>
  </si>
  <si>
    <t>02/19/14</t>
  </si>
  <si>
    <t>02/24/14</t>
  </si>
  <si>
    <t xml:space="preserve">ANAZARIO HERNANDEZ RODRIGUEZ            </t>
  </si>
  <si>
    <t>02/28/14</t>
  </si>
  <si>
    <t>A010010010100001456</t>
  </si>
  <si>
    <t>A010010010100001441</t>
  </si>
  <si>
    <t xml:space="preserve">ANTHONYS ANTONIO CHAHIN M. C X A        </t>
  </si>
  <si>
    <t>02/10/14</t>
  </si>
  <si>
    <t>A020080011500000949</t>
  </si>
  <si>
    <t>03/05/14</t>
  </si>
  <si>
    <t>A010010011500000011</t>
  </si>
  <si>
    <t>A010010011500000012</t>
  </si>
  <si>
    <t xml:space="preserve">CARLOS DAVID BELTRAN OGANDO             </t>
  </si>
  <si>
    <t>10/09/13</t>
  </si>
  <si>
    <t xml:space="preserve">CARLOS RAFAEL GOMEZ                     </t>
  </si>
  <si>
    <t>A010010011500000002</t>
  </si>
  <si>
    <t>A010010011500000006</t>
  </si>
  <si>
    <t>A010010011500000005</t>
  </si>
  <si>
    <t>03/18/14</t>
  </si>
  <si>
    <t>A010010011500000013</t>
  </si>
  <si>
    <t xml:space="preserve">CARPAS DOMINICANA, S.A                  </t>
  </si>
  <si>
    <t>01/22/14</t>
  </si>
  <si>
    <t>02/11/14</t>
  </si>
  <si>
    <t>02/26/14</t>
  </si>
  <si>
    <t>A010010011500001618</t>
  </si>
  <si>
    <t>A010010011500001609</t>
  </si>
  <si>
    <t>A010010011500001617</t>
  </si>
  <si>
    <t xml:space="preserve">CASA JARABACOA, SRL                     </t>
  </si>
  <si>
    <t>A010010011500000021</t>
  </si>
  <si>
    <t>03/04/14</t>
  </si>
  <si>
    <t>11/23/13</t>
  </si>
  <si>
    <t>01/27/14</t>
  </si>
  <si>
    <t xml:space="preserve">CENTRO CUESTA NACIONAL                  </t>
  </si>
  <si>
    <t>01/28/14</t>
  </si>
  <si>
    <t>01/30/14</t>
  </si>
  <si>
    <t>A080010021500001826</t>
  </si>
  <si>
    <t>02/01/14</t>
  </si>
  <si>
    <t>A110050021500003880</t>
  </si>
  <si>
    <t>A110050021500003877</t>
  </si>
  <si>
    <t xml:space="preserve">CENTRO ELECTRICO PAREDES, C POR A       </t>
  </si>
  <si>
    <t>02/18/14</t>
  </si>
  <si>
    <t>A010010011500003481</t>
  </si>
  <si>
    <t>A010010011500000023</t>
  </si>
  <si>
    <t>03/14/14</t>
  </si>
  <si>
    <t>A010010011500000001</t>
  </si>
  <si>
    <t xml:space="preserve">CONSTRUCTORA SUBSUNXION, SRL            </t>
  </si>
  <si>
    <t>A010010010100000001</t>
  </si>
  <si>
    <t>A010010010100000002</t>
  </si>
  <si>
    <t>A010010011500000081</t>
  </si>
  <si>
    <t>A010010011500000082</t>
  </si>
  <si>
    <t xml:space="preserve">CROS PUBLICIDAD                         </t>
  </si>
  <si>
    <t>A010010011500000049</t>
  </si>
  <si>
    <t>A010010011500000068</t>
  </si>
  <si>
    <t xml:space="preserve">D &amp; B TRANSPORTE, SRL                   </t>
  </si>
  <si>
    <t xml:space="preserve">DATACELL, SRL                           </t>
  </si>
  <si>
    <t>A010010011500000766</t>
  </si>
  <si>
    <t>A010010011500000768</t>
  </si>
  <si>
    <t>A010010011500000791</t>
  </si>
  <si>
    <t>A010010011500000812</t>
  </si>
  <si>
    <t>A010010011500000817</t>
  </si>
  <si>
    <t>A010010011500000809</t>
  </si>
  <si>
    <t>A010010011500000820</t>
  </si>
  <si>
    <t>A010010011500000818</t>
  </si>
  <si>
    <t>A010010011500000819</t>
  </si>
  <si>
    <t xml:space="preserve">DENTAL Y MEDICAL DEPOT, SRL             </t>
  </si>
  <si>
    <t>A010010011500000985</t>
  </si>
  <si>
    <t>A010010011500000999</t>
  </si>
  <si>
    <t>A010010011500001002</t>
  </si>
  <si>
    <t>03/07/14</t>
  </si>
  <si>
    <t>A010010011500000062</t>
  </si>
  <si>
    <t xml:space="preserve">EDITORA HOY, S.A.S                      </t>
  </si>
  <si>
    <t>10/03/13</t>
  </si>
  <si>
    <t>A010010011500010450</t>
  </si>
  <si>
    <t>A010010011500010580</t>
  </si>
  <si>
    <t>A010010011500010449</t>
  </si>
  <si>
    <t>A010010011500010452</t>
  </si>
  <si>
    <t>A010010011500010490</t>
  </si>
  <si>
    <t xml:space="preserve">EDITORA NOMARA, S.A.                    </t>
  </si>
  <si>
    <t>A010010011500000776</t>
  </si>
  <si>
    <t>A010010011500000772</t>
  </si>
  <si>
    <t>A010010011500000771</t>
  </si>
  <si>
    <t>A010010011500000792</t>
  </si>
  <si>
    <t>02/06/14</t>
  </si>
  <si>
    <t>A010010014150000079</t>
  </si>
  <si>
    <t>A010010011500000796</t>
  </si>
  <si>
    <t>A010010011500000215</t>
  </si>
  <si>
    <t xml:space="preserve">ELEVADORES DEL NORTE, SRL               </t>
  </si>
  <si>
    <t>A010010011500000185</t>
  </si>
  <si>
    <t xml:space="preserve">EMPRESAS INTEGRADAS S.A                 </t>
  </si>
  <si>
    <t>03/13/14</t>
  </si>
  <si>
    <t>A010010011500000436</t>
  </si>
  <si>
    <t xml:space="preserve">ENCAJES LA ROSARIO SRL                  </t>
  </si>
  <si>
    <t>A010010011500010678</t>
  </si>
  <si>
    <t>02/21/14</t>
  </si>
  <si>
    <t xml:space="preserve">EVENCA SUPPLY, SRL                      </t>
  </si>
  <si>
    <t>A010010010100000014</t>
  </si>
  <si>
    <t>02/20/14</t>
  </si>
  <si>
    <t>A010010011500000018</t>
  </si>
  <si>
    <t xml:space="preserve">FERRETERIA ELECTRICA MITO PALO P. S.A.  </t>
  </si>
  <si>
    <t>A010010011500002136</t>
  </si>
  <si>
    <t>A010010011500002134</t>
  </si>
  <si>
    <t xml:space="preserve">GALAXIA COMPUTER, SRL                   </t>
  </si>
  <si>
    <t>A010010010100012164</t>
  </si>
  <si>
    <t>A010010010100012159</t>
  </si>
  <si>
    <t>A010010011500000147</t>
  </si>
  <si>
    <t>A010010010100000013</t>
  </si>
  <si>
    <t xml:space="preserve">HERNANDEZ ALICOMSA HASA SRL             </t>
  </si>
  <si>
    <t xml:space="preserve">HOSPIFAR C. X A.                        </t>
  </si>
  <si>
    <t>A010010011500006057</t>
  </si>
  <si>
    <t>A010010011500006119</t>
  </si>
  <si>
    <t xml:space="preserve">HUGO FRANCISCO AQUINO ABREU             </t>
  </si>
  <si>
    <t>A010010010100000371</t>
  </si>
  <si>
    <t>A010010010100000372</t>
  </si>
  <si>
    <t>A010010010100000374</t>
  </si>
  <si>
    <t xml:space="preserve">IMPRESORA MI CASA                       </t>
  </si>
  <si>
    <t xml:space="preserve">IMPRESOS PAPELERIA POTOSI SRL           </t>
  </si>
  <si>
    <t>A010010011500000083</t>
  </si>
  <si>
    <t xml:space="preserve">ISIS ELVIRA RIVERA ESTEPHEN             </t>
  </si>
  <si>
    <t>A010010011500001281</t>
  </si>
  <si>
    <t xml:space="preserve">JIMUSA COMERCIAL JC, SRL                </t>
  </si>
  <si>
    <t xml:space="preserve">JOSE F. SEPULVEDA FERRAN                </t>
  </si>
  <si>
    <t>A010010010100001207</t>
  </si>
  <si>
    <t xml:space="preserve">JUAN ANTONIO CARELA FERRERAS            </t>
  </si>
  <si>
    <t>P010010011501876009</t>
  </si>
  <si>
    <t xml:space="preserve">LA PRIMAVERA, SRL                       </t>
  </si>
  <si>
    <t>A070010010100002495</t>
  </si>
  <si>
    <t>P010010011502331607</t>
  </si>
  <si>
    <t xml:space="preserve">MARENAS, SRL                            </t>
  </si>
  <si>
    <t>A010010011500000080</t>
  </si>
  <si>
    <t xml:space="preserve">MARTINEZ RAMOS, SRL                     </t>
  </si>
  <si>
    <t>A010010011500001165</t>
  </si>
  <si>
    <t>A010010011500001231</t>
  </si>
  <si>
    <t>A010010011500001232</t>
  </si>
  <si>
    <t xml:space="preserve">MEGA INMOBILIARIA Y CONST. RD CAROOSE,  </t>
  </si>
  <si>
    <t xml:space="preserve">MOFIBEL, SRL                            </t>
  </si>
  <si>
    <t>A010010011500001164</t>
  </si>
  <si>
    <t xml:space="preserve">MUÑOZ CONCEPTO MOBILIARIO, SRL          </t>
  </si>
  <si>
    <t>A010010011500001819</t>
  </si>
  <si>
    <t xml:space="preserve">OFFITEK, SRL                            </t>
  </si>
  <si>
    <t>A010010011500009621</t>
  </si>
  <si>
    <t>A010010011500009646</t>
  </si>
  <si>
    <t>A010010011500009651</t>
  </si>
  <si>
    <t>A010010011500009655</t>
  </si>
  <si>
    <t xml:space="preserve">PAPELERIA Y SUMINISTRO EN GENERAL S A   </t>
  </si>
  <si>
    <t>A010010011500000767</t>
  </si>
  <si>
    <t>A010010011500000770</t>
  </si>
  <si>
    <t>A010010011500000775</t>
  </si>
  <si>
    <t xml:space="preserve">PROPANO Y DERIVADOS, S.A.               </t>
  </si>
  <si>
    <t>A020040011500001592</t>
  </si>
  <si>
    <t>A020040011500001663</t>
  </si>
  <si>
    <t xml:space="preserve">PUBLICACIONES AHORA, SAS                </t>
  </si>
  <si>
    <t>A010010011500006871</t>
  </si>
  <si>
    <t xml:space="preserve">R&amp;E SUPLIDORES, SRL                     </t>
  </si>
  <si>
    <t>A010010010100005676</t>
  </si>
  <si>
    <t xml:space="preserve">RAY DANILO DE OLEO CEDANO               </t>
  </si>
  <si>
    <t xml:space="preserve">ROSELYN HERNANDEZ                       </t>
  </si>
  <si>
    <t xml:space="preserve">RV IMPERIO ELECTRICO  S.A               </t>
  </si>
  <si>
    <t>A010010011500000403</t>
  </si>
  <si>
    <t xml:space="preserve">SEGUROS BANRESERVAS                     </t>
  </si>
  <si>
    <t>A010010031500031146</t>
  </si>
  <si>
    <t xml:space="preserve">SERGIO AUGUSTO NOVA MENDEZ              </t>
  </si>
  <si>
    <t>A010010011500000355</t>
  </si>
  <si>
    <t xml:space="preserve">SIMON ANSELMO MOLINA PACHECO            </t>
  </si>
  <si>
    <t>A010010011500001844</t>
  </si>
  <si>
    <t>A010010011500001843</t>
  </si>
  <si>
    <t>A010010011500001845</t>
  </si>
  <si>
    <t>A010010011500001846</t>
  </si>
  <si>
    <t xml:space="preserve">SNMP NETWORK, SRL                       </t>
  </si>
  <si>
    <t>03/19/14</t>
  </si>
  <si>
    <t xml:space="preserve">SOLUCIONES CORPORATIVAS                 </t>
  </si>
  <si>
    <t>A010010011500000531</t>
  </si>
  <si>
    <t>A010010011500003107</t>
  </si>
  <si>
    <t>A010010011500003101</t>
  </si>
  <si>
    <t xml:space="preserve">SOLUCIONES MECANICAS S M C, SRL         </t>
  </si>
  <si>
    <t>A010010010100000057</t>
  </si>
  <si>
    <t xml:space="preserve">SOLURECA, S.A                           </t>
  </si>
  <si>
    <t xml:space="preserve">SUPER ESTACION ON THE BOULEVARD         </t>
  </si>
  <si>
    <t>A010010011500037188</t>
  </si>
  <si>
    <t>A010010011500037189</t>
  </si>
  <si>
    <t>A010010011500037203</t>
  </si>
  <si>
    <t>A010010011500037186</t>
  </si>
  <si>
    <t xml:space="preserve">TALLERES J &amp; M , SRL                    </t>
  </si>
  <si>
    <t>A010010011500002145</t>
  </si>
  <si>
    <t>A010010011500002146</t>
  </si>
  <si>
    <t xml:space="preserve">THE COLOR FACTORY, SRL                  </t>
  </si>
  <si>
    <t>A010010011500000530</t>
  </si>
  <si>
    <t>A010010011500000532</t>
  </si>
  <si>
    <t xml:space="preserve">TONER DEPOT INTERNATIONAL, ARC, SRL     </t>
  </si>
  <si>
    <t>A010010011500001858</t>
  </si>
  <si>
    <t>A010010011500001870</t>
  </si>
  <si>
    <t>A010010011500001855</t>
  </si>
  <si>
    <t>A010010011500001860</t>
  </si>
  <si>
    <t>A010010011500001859</t>
  </si>
  <si>
    <t xml:space="preserve">TRILLIUM, S.A.                          </t>
  </si>
  <si>
    <t>A010010011500000461</t>
  </si>
  <si>
    <t xml:space="preserve">V I P EVENTOS, S. A.                    </t>
  </si>
  <si>
    <t xml:space="preserve">WAXDRIM SOLUTIONS, SRL                  </t>
  </si>
  <si>
    <t xml:space="preserve">XIOMARY VELOZ ROSARIO DE LUJO FIESTA    </t>
  </si>
  <si>
    <t>P010010011502448245</t>
  </si>
  <si>
    <t xml:space="preserve">YOKASTA ESQUEA MOTA DE GUZMAN           </t>
  </si>
  <si>
    <t xml:space="preserve">A010010011500000638 </t>
  </si>
  <si>
    <t xml:space="preserve"> FECHA:</t>
  </si>
  <si>
    <t>PROVEEDOR</t>
  </si>
  <si>
    <t>CONCEPTO</t>
  </si>
  <si>
    <t>MONTO</t>
  </si>
  <si>
    <t>FECHA FACTURA</t>
  </si>
  <si>
    <t>TOTAL RD$</t>
  </si>
  <si>
    <t>PRENDAS DE VESTIR</t>
  </si>
  <si>
    <t>CONSTRUCCIONES</t>
  </si>
  <si>
    <t>ALQUILER VARIOS</t>
  </si>
  <si>
    <t>HOSPEDAJE</t>
  </si>
  <si>
    <t>ALIMENTOS Y BEBIDAS</t>
  </si>
  <si>
    <t>MATERIALES ELECTRICOS</t>
  </si>
  <si>
    <t>REPARACIONES Y MANT. PLANTA FISICA</t>
  </si>
  <si>
    <t>PUBLICIDAD, IMPRESION</t>
  </si>
  <si>
    <t>EQUIPOS INFORMATICOS</t>
  </si>
  <si>
    <t>TRANSPORTE</t>
  </si>
  <si>
    <t>PUBLICIDAD</t>
  </si>
  <si>
    <t>REPARACION Y MANT. DE EQUIPOS</t>
  </si>
  <si>
    <t>HONORARIOS SERVICIOS ESPECIALES</t>
  </si>
  <si>
    <t>COMBUSTIBLE</t>
  </si>
  <si>
    <t>REPARACION Y MANT. VEHICULOS Y EQ.</t>
  </si>
  <si>
    <t>ALIMENTOS</t>
  </si>
  <si>
    <t>MOBILIARIOS Y SUMINISTRO OFICINA</t>
  </si>
  <si>
    <t>SUMINISTRO DE OFICINA</t>
  </si>
  <si>
    <t>SEGUROS DE BIENES MUEBLES</t>
  </si>
  <si>
    <t>REPARACION Y MANT. VEHICULOS</t>
  </si>
  <si>
    <t>ARTICULOS Y MATERIALES FERRETEROS</t>
  </si>
  <si>
    <t>ALQUILERES VARIOS</t>
  </si>
  <si>
    <t xml:space="preserve">ORGANIZACION DE EVENTOS </t>
  </si>
  <si>
    <t>REPARACION Y MANT. EQUIPOS</t>
  </si>
  <si>
    <t>ACABADOS TEXTILES</t>
  </si>
  <si>
    <t>ARTICULOS FARMACEUTICOS</t>
  </si>
  <si>
    <t>MATERIALES Y  BISUTERIA</t>
  </si>
  <si>
    <t>ARTICULOS Y MATERIALES FARMACEUTICOS</t>
  </si>
  <si>
    <t>CONTRATO 157-13</t>
  </si>
  <si>
    <t>CONTRATO 155-13</t>
  </si>
  <si>
    <t xml:space="preserve">A010010011500000402 </t>
  </si>
  <si>
    <t xml:space="preserve">MANUEL DE JESUS SANCHEZ GONZALEZ       </t>
  </si>
  <si>
    <t>MATERIALES DIVERSOS</t>
  </si>
  <si>
    <t xml:space="preserve">GRUPO VERAS ROSARIO                    </t>
  </si>
  <si>
    <t>ARTICULOS VARIOS</t>
  </si>
  <si>
    <t xml:space="preserve">JOSE DEL CARMEN MEJIA FRIAS            </t>
  </si>
  <si>
    <t>REPARACION Y MANTENIMIENTO PLANTA FISICA</t>
  </si>
  <si>
    <t>ARITCULOS VARIOS</t>
  </si>
  <si>
    <t>PRODUCTOS AGROFORESTALES</t>
  </si>
  <si>
    <t>VICE-PRESIDENCIA DE LA REPUBLICA DOMINICANA</t>
  </si>
  <si>
    <t>Gabinete de Coodinacion de Politicas Sociales</t>
  </si>
  <si>
    <t>Programa Progresando Con Solidaridad</t>
  </si>
  <si>
    <t xml:space="preserve">RELACION CUENTAS POR PAGAR </t>
  </si>
  <si>
    <t>Fecha de la Factura Abierta</t>
  </si>
  <si>
    <t>Número de la Factura</t>
  </si>
  <si>
    <t xml:space="preserve">Nombre                                  </t>
  </si>
  <si>
    <t>Concepto</t>
  </si>
  <si>
    <t>Monto Total de la Transacción</t>
  </si>
  <si>
    <t>NCF</t>
  </si>
  <si>
    <t>AL 31 DE MARZO 2014</t>
  </si>
  <si>
    <t>DIAS</t>
  </si>
  <si>
    <t>0-30</t>
  </si>
  <si>
    <t>31-60</t>
  </si>
  <si>
    <t>61-90</t>
  </si>
  <si>
    <t>91-120</t>
  </si>
  <si>
    <t>121 o mas</t>
  </si>
  <si>
    <t>ANALISIS DE SALDO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</si>
</sst>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sz val="12"/>
      <color theme="1"/>
      <name val="Calibri"/>
      <family val="2"/>
      <scheme val="minor"/>
    </font>
    <font>
      <b/>
      <sz val="2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2" xfId="1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2" fillId="0" borderId="2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2" applyFont="1" applyBorder="1"/>
    <xf numFmtId="0" fontId="1" fillId="0" borderId="1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right"/>
    </xf>
    <xf numFmtId="43" fontId="2" fillId="0" borderId="1" xfId="1" applyFont="1" applyBorder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4" fontId="0" fillId="0" borderId="1" xfId="0" applyNumberFormat="1" applyBorder="1"/>
    <xf numFmtId="0" fontId="1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1958340</xdr:colOff>
      <xdr:row>1</xdr:row>
      <xdr:rowOff>7620</xdr:rowOff>
    </xdr:from>
    <xdr:to>
      <xdr:col>5</xdr:col>
      <xdr:colOff>1066799</xdr:colOff>
      <xdr:row>9</xdr:row>
      <xdr:rowOff>154305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8640" y="190500"/>
          <a:ext cx="1965959" cy="19678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28576</xdr:colOff>
      <xdr:row>1</xdr:row>
      <xdr:rowOff>38100</xdr:rowOff>
    </xdr:from>
    <xdr:to>
      <xdr:col>2</xdr:col>
      <xdr:colOff>83819</xdr:colOff>
      <xdr:row>9</xdr:row>
      <xdr:rowOff>114300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6" y="220980"/>
          <a:ext cx="2143123" cy="18973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2114550</xdr:colOff>
      <xdr:row>11</xdr:row>
      <xdr:rowOff>133349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8600"/>
          <a:ext cx="3533775" cy="235267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</xdr:row>
      <xdr:rowOff>57150</xdr:rowOff>
    </xdr:from>
    <xdr:to>
      <xdr:col>10</xdr:col>
      <xdr:colOff>635793</xdr:colOff>
      <xdr:row>12</xdr:row>
      <xdr:rowOff>123825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0" y="238125"/>
          <a:ext cx="3295650" cy="2514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8"/>
  <sheetViews>
    <sheetView tabSelected="1" workbookViewId="0">
      <selection activeCell="E2" sqref="E2"/>
    </sheetView>
  </sheetViews>
  <sheetFormatPr baseColWidth="10" defaultRowHeight="15" x14ac:dyDescent="0.25"/>
  <cols>
    <col min="1" max="1" width="9.140625" style="1" customWidth="1"/>
    <col min="2" max="2" width="21.28515625" customWidth="1"/>
    <col min="3" max="3" width="20.7109375" bestFit="1" customWidth="1"/>
    <col min="4" max="4" width="39.42578125" bestFit="1" customWidth="1"/>
    <col min="5" max="5" width="41.7109375" bestFit="1" customWidth="1"/>
    <col min="6" max="6" width="15.85546875" bestFit="1" customWidth="1"/>
  </cols>
  <sheetData>
    <row r="1" spans="1:6" x14ac:dyDescent="0.25">
      <c r="B1" s="1"/>
      <c r="C1" s="1"/>
    </row>
    <row r="2" spans="1:6" x14ac:dyDescent="0.25">
      <c r="B2" s="1"/>
      <c r="C2" s="1"/>
    </row>
    <row r="3" spans="1:6" x14ac:dyDescent="0.25">
      <c r="B3" s="1"/>
      <c r="C3" s="1"/>
    </row>
    <row r="4" spans="1:6" x14ac:dyDescent="0.25">
      <c r="B4" s="1"/>
      <c r="C4" s="1"/>
    </row>
    <row r="5" spans="1:6" x14ac:dyDescent="0.25">
      <c r="B5" s="1"/>
      <c r="C5" s="1"/>
    </row>
    <row r="6" spans="1:6" ht="23.25" x14ac:dyDescent="0.35">
      <c r="A6" s="42" t="s">
        <v>280</v>
      </c>
      <c r="B6" s="42"/>
      <c r="C6" s="42"/>
      <c r="D6" s="42"/>
      <c r="E6" s="42"/>
      <c r="F6" s="42"/>
    </row>
    <row r="7" spans="1:6" ht="20.25" x14ac:dyDescent="0.3">
      <c r="A7" s="43" t="s">
        <v>281</v>
      </c>
      <c r="B7" s="43"/>
      <c r="C7" s="43"/>
      <c r="D7" s="43"/>
      <c r="E7" s="43"/>
      <c r="F7" s="43"/>
    </row>
    <row r="8" spans="1:6" ht="22.5" x14ac:dyDescent="0.45">
      <c r="A8" s="44" t="s">
        <v>282</v>
      </c>
      <c r="B8" s="44"/>
      <c r="C8" s="44"/>
      <c r="D8" s="44"/>
      <c r="E8" s="44"/>
      <c r="F8" s="44"/>
    </row>
    <row r="9" spans="1:6" ht="22.5" x14ac:dyDescent="0.45">
      <c r="A9" s="44" t="s">
        <v>283</v>
      </c>
      <c r="B9" s="44"/>
      <c r="C9" s="44"/>
      <c r="D9" s="44"/>
      <c r="E9" s="44"/>
      <c r="F9" s="44"/>
    </row>
    <row r="10" spans="1:6" ht="23.25" thickBot="1" x14ac:dyDescent="0.5">
      <c r="A10" s="44" t="s">
        <v>290</v>
      </c>
      <c r="B10" s="44"/>
      <c r="C10" s="44"/>
      <c r="D10" s="44"/>
      <c r="E10" s="44"/>
      <c r="F10" s="44"/>
    </row>
    <row r="11" spans="1:6" ht="60.75" thickBot="1" x14ac:dyDescent="0.3">
      <c r="A11" s="21" t="s">
        <v>284</v>
      </c>
      <c r="B11" s="22" t="s">
        <v>285</v>
      </c>
      <c r="C11" s="23" t="s">
        <v>289</v>
      </c>
      <c r="D11" s="22" t="s">
        <v>286</v>
      </c>
      <c r="E11" s="24" t="s">
        <v>287</v>
      </c>
      <c r="F11" s="25" t="s">
        <v>288</v>
      </c>
    </row>
    <row r="12" spans="1:6" x14ac:dyDescent="0.25">
      <c r="A12" s="8" t="s">
        <v>26</v>
      </c>
      <c r="B12" s="7" t="s">
        <v>20</v>
      </c>
      <c r="C12" s="7" t="s">
        <v>20</v>
      </c>
      <c r="D12" s="8" t="s">
        <v>15</v>
      </c>
      <c r="E12" s="18" t="s">
        <v>273</v>
      </c>
      <c r="F12" s="9">
        <v>11151</v>
      </c>
    </row>
    <row r="13" spans="1:6" x14ac:dyDescent="0.25">
      <c r="A13" s="8" t="s">
        <v>27</v>
      </c>
      <c r="B13" s="7" t="s">
        <v>28</v>
      </c>
      <c r="C13" s="7" t="s">
        <v>28</v>
      </c>
      <c r="D13" s="8" t="s">
        <v>15</v>
      </c>
      <c r="E13" s="18" t="s">
        <v>273</v>
      </c>
      <c r="F13" s="9">
        <v>171973.2</v>
      </c>
    </row>
    <row r="14" spans="1:6" x14ac:dyDescent="0.25">
      <c r="A14" s="8" t="s">
        <v>23</v>
      </c>
      <c r="B14" s="7" t="s">
        <v>24</v>
      </c>
      <c r="C14" s="7" t="s">
        <v>24</v>
      </c>
      <c r="D14" s="8" t="s">
        <v>15</v>
      </c>
      <c r="E14" s="18" t="s">
        <v>273</v>
      </c>
      <c r="F14" s="9">
        <v>20329.04</v>
      </c>
    </row>
    <row r="15" spans="1:6" x14ac:dyDescent="0.25">
      <c r="A15" s="8" t="s">
        <v>23</v>
      </c>
      <c r="B15" s="7" t="s">
        <v>25</v>
      </c>
      <c r="C15" s="7" t="s">
        <v>25</v>
      </c>
      <c r="D15" s="8" t="s">
        <v>15</v>
      </c>
      <c r="E15" s="18" t="s">
        <v>273</v>
      </c>
      <c r="F15" s="9">
        <v>11623</v>
      </c>
    </row>
    <row r="16" spans="1:6" x14ac:dyDescent="0.25">
      <c r="A16" s="8" t="s">
        <v>10</v>
      </c>
      <c r="B16" s="7" t="s">
        <v>39</v>
      </c>
      <c r="C16" s="7" t="s">
        <v>39</v>
      </c>
      <c r="D16" s="8" t="s">
        <v>36</v>
      </c>
      <c r="E16" s="15" t="s">
        <v>265</v>
      </c>
      <c r="F16" s="9">
        <v>21240</v>
      </c>
    </row>
    <row r="17" spans="1:6" x14ac:dyDescent="0.25">
      <c r="A17" s="8" t="s">
        <v>37</v>
      </c>
      <c r="B17" s="7" t="s">
        <v>38</v>
      </c>
      <c r="C17" s="7" t="s">
        <v>38</v>
      </c>
      <c r="D17" s="8" t="s">
        <v>36</v>
      </c>
      <c r="E17" s="15" t="s">
        <v>265</v>
      </c>
      <c r="F17" s="9">
        <v>2076800</v>
      </c>
    </row>
    <row r="18" spans="1:6" x14ac:dyDescent="0.25">
      <c r="A18" s="8" t="s">
        <v>41</v>
      </c>
      <c r="B18" s="7" t="s">
        <v>42</v>
      </c>
      <c r="C18" s="7" t="s">
        <v>42</v>
      </c>
      <c r="D18" s="8" t="s">
        <v>40</v>
      </c>
      <c r="E18" s="15" t="s">
        <v>241</v>
      </c>
      <c r="F18" s="9">
        <v>6366.1</v>
      </c>
    </row>
    <row r="19" spans="1:6" ht="15.75" x14ac:dyDescent="0.25">
      <c r="A19" s="8" t="s">
        <v>47</v>
      </c>
      <c r="B19" s="26" t="s">
        <v>269</v>
      </c>
      <c r="C19" s="26" t="s">
        <v>269</v>
      </c>
      <c r="D19" s="8" t="s">
        <v>46</v>
      </c>
      <c r="E19" s="15" t="s">
        <v>242</v>
      </c>
      <c r="F19" s="9">
        <v>933603.41</v>
      </c>
    </row>
    <row r="20" spans="1:6" x14ac:dyDescent="0.25">
      <c r="A20" s="8" t="s">
        <v>52</v>
      </c>
      <c r="B20" s="7" t="s">
        <v>44</v>
      </c>
      <c r="C20" s="7" t="s">
        <v>44</v>
      </c>
      <c r="D20" s="8" t="s">
        <v>48</v>
      </c>
      <c r="E20" s="16" t="s">
        <v>246</v>
      </c>
      <c r="F20" s="9">
        <v>91450</v>
      </c>
    </row>
    <row r="21" spans="1:6" x14ac:dyDescent="0.25">
      <c r="A21" s="8" t="s">
        <v>52</v>
      </c>
      <c r="B21" s="7" t="s">
        <v>45</v>
      </c>
      <c r="C21" s="7" t="s">
        <v>45</v>
      </c>
      <c r="D21" s="8" t="s">
        <v>48</v>
      </c>
      <c r="E21" s="16" t="s">
        <v>246</v>
      </c>
      <c r="F21" s="9">
        <v>61312.800000000003</v>
      </c>
    </row>
    <row r="22" spans="1:6" x14ac:dyDescent="0.25">
      <c r="A22" s="8" t="s">
        <v>52</v>
      </c>
      <c r="B22" s="7" t="s">
        <v>53</v>
      </c>
      <c r="C22" s="7" t="s">
        <v>53</v>
      </c>
      <c r="D22" s="8" t="s">
        <v>48</v>
      </c>
      <c r="E22" s="16" t="s">
        <v>246</v>
      </c>
      <c r="F22" s="9">
        <v>20768</v>
      </c>
    </row>
    <row r="23" spans="1:6" x14ac:dyDescent="0.25">
      <c r="A23" s="8" t="s">
        <v>35</v>
      </c>
      <c r="B23" s="7" t="s">
        <v>59</v>
      </c>
      <c r="C23" s="7" t="s">
        <v>59</v>
      </c>
      <c r="D23" s="8" t="s">
        <v>54</v>
      </c>
      <c r="E23" s="15" t="s">
        <v>243</v>
      </c>
      <c r="F23" s="9">
        <v>50677.7</v>
      </c>
    </row>
    <row r="24" spans="1:6" x14ac:dyDescent="0.25">
      <c r="A24" s="8" t="s">
        <v>57</v>
      </c>
      <c r="B24" s="7" t="s">
        <v>60</v>
      </c>
      <c r="C24" s="7" t="s">
        <v>60</v>
      </c>
      <c r="D24" s="8" t="s">
        <v>54</v>
      </c>
      <c r="E24" s="15" t="s">
        <v>243</v>
      </c>
      <c r="F24" s="9">
        <v>59958.75</v>
      </c>
    </row>
    <row r="25" spans="1:6" x14ac:dyDescent="0.25">
      <c r="A25" s="8" t="s">
        <v>57</v>
      </c>
      <c r="B25" s="7" t="s">
        <v>58</v>
      </c>
      <c r="C25" s="7" t="s">
        <v>58</v>
      </c>
      <c r="D25" s="8" t="s">
        <v>54</v>
      </c>
      <c r="E25" s="15" t="s">
        <v>243</v>
      </c>
      <c r="F25" s="9">
        <v>10936.24</v>
      </c>
    </row>
    <row r="26" spans="1:6" x14ac:dyDescent="0.25">
      <c r="A26" s="8" t="s">
        <v>43</v>
      </c>
      <c r="B26" s="7" t="s">
        <v>62</v>
      </c>
      <c r="C26" s="7" t="s">
        <v>62</v>
      </c>
      <c r="D26" s="8" t="s">
        <v>61</v>
      </c>
      <c r="E26" s="15" t="s">
        <v>244</v>
      </c>
      <c r="F26" s="9">
        <v>62127</v>
      </c>
    </row>
    <row r="27" spans="1:6" x14ac:dyDescent="0.25">
      <c r="A27" s="8" t="s">
        <v>68</v>
      </c>
      <c r="B27" s="7" t="s">
        <v>69</v>
      </c>
      <c r="C27" s="7" t="s">
        <v>69</v>
      </c>
      <c r="D27" s="8" t="s">
        <v>66</v>
      </c>
      <c r="E27" s="15" t="s">
        <v>245</v>
      </c>
      <c r="F27" s="9">
        <v>37000</v>
      </c>
    </row>
    <row r="28" spans="1:6" x14ac:dyDescent="0.25">
      <c r="A28" s="8" t="s">
        <v>68</v>
      </c>
      <c r="B28" s="7" t="s">
        <v>72</v>
      </c>
      <c r="C28" s="7" t="s">
        <v>72</v>
      </c>
      <c r="D28" s="8" t="s">
        <v>66</v>
      </c>
      <c r="E28" s="15" t="s">
        <v>245</v>
      </c>
      <c r="F28" s="9">
        <v>18421.400000000001</v>
      </c>
    </row>
    <row r="29" spans="1:6" x14ac:dyDescent="0.25">
      <c r="A29" s="8" t="s">
        <v>70</v>
      </c>
      <c r="B29" s="7" t="s">
        <v>71</v>
      </c>
      <c r="C29" s="7" t="s">
        <v>71</v>
      </c>
      <c r="D29" s="8" t="s">
        <v>66</v>
      </c>
      <c r="E29" s="15" t="s">
        <v>245</v>
      </c>
      <c r="F29" s="9">
        <v>7265.95</v>
      </c>
    </row>
    <row r="30" spans="1:6" x14ac:dyDescent="0.25">
      <c r="A30" s="8" t="s">
        <v>74</v>
      </c>
      <c r="B30" s="7" t="s">
        <v>75</v>
      </c>
      <c r="C30" s="7" t="s">
        <v>75</v>
      </c>
      <c r="D30" s="8" t="s">
        <v>73</v>
      </c>
      <c r="E30" s="15" t="s">
        <v>246</v>
      </c>
      <c r="F30" s="9">
        <v>293060.62</v>
      </c>
    </row>
    <row r="31" spans="1:6" x14ac:dyDescent="0.25">
      <c r="A31" s="8" t="s">
        <v>26</v>
      </c>
      <c r="B31" s="7" t="s">
        <v>80</v>
      </c>
      <c r="C31" s="7" t="s">
        <v>80</v>
      </c>
      <c r="D31" s="8" t="s">
        <v>79</v>
      </c>
      <c r="E31" s="15" t="s">
        <v>247</v>
      </c>
      <c r="F31" s="9">
        <v>250723.96</v>
      </c>
    </row>
    <row r="32" spans="1:6" x14ac:dyDescent="0.25">
      <c r="A32" s="8" t="s">
        <v>26</v>
      </c>
      <c r="B32" s="7" t="s">
        <v>81</v>
      </c>
      <c r="C32" s="7" t="s">
        <v>81</v>
      </c>
      <c r="D32" s="8" t="s">
        <v>79</v>
      </c>
      <c r="E32" s="15" t="s">
        <v>247</v>
      </c>
      <c r="F32" s="9">
        <v>25589.37</v>
      </c>
    </row>
    <row r="33" spans="1:6" x14ac:dyDescent="0.25">
      <c r="A33" s="8" t="s">
        <v>10</v>
      </c>
      <c r="B33" s="7" t="s">
        <v>86</v>
      </c>
      <c r="C33" s="7" t="s">
        <v>86</v>
      </c>
      <c r="D33" s="8" t="s">
        <v>84</v>
      </c>
      <c r="E33" s="15" t="s">
        <v>248</v>
      </c>
      <c r="F33" s="9">
        <v>12460.8</v>
      </c>
    </row>
    <row r="34" spans="1:6" x14ac:dyDescent="0.25">
      <c r="A34" s="8" t="s">
        <v>32</v>
      </c>
      <c r="B34" s="7" t="s">
        <v>51</v>
      </c>
      <c r="C34" s="7" t="s">
        <v>51</v>
      </c>
      <c r="D34" s="8" t="s">
        <v>87</v>
      </c>
      <c r="E34" s="15" t="s">
        <v>250</v>
      </c>
      <c r="F34" s="9">
        <v>70000</v>
      </c>
    </row>
    <row r="35" spans="1:6" x14ac:dyDescent="0.25">
      <c r="A35" s="8" t="s">
        <v>32</v>
      </c>
      <c r="B35" s="7" t="s">
        <v>50</v>
      </c>
      <c r="C35" s="7" t="s">
        <v>50</v>
      </c>
      <c r="D35" s="8" t="s">
        <v>87</v>
      </c>
      <c r="E35" s="15" t="s">
        <v>250</v>
      </c>
      <c r="F35" s="9">
        <v>75000</v>
      </c>
    </row>
    <row r="36" spans="1:6" x14ac:dyDescent="0.25">
      <c r="A36" s="8" t="s">
        <v>65</v>
      </c>
      <c r="B36" s="7" t="s">
        <v>29</v>
      </c>
      <c r="C36" s="7" t="s">
        <v>29</v>
      </c>
      <c r="D36" s="8" t="s">
        <v>87</v>
      </c>
      <c r="E36" s="15" t="s">
        <v>250</v>
      </c>
      <c r="F36" s="9">
        <v>125000</v>
      </c>
    </row>
    <row r="37" spans="1:6" x14ac:dyDescent="0.25">
      <c r="A37" s="8" t="s">
        <v>0</v>
      </c>
      <c r="B37" s="7" t="s">
        <v>93</v>
      </c>
      <c r="C37" s="7" t="s">
        <v>93</v>
      </c>
      <c r="D37" s="8" t="s">
        <v>88</v>
      </c>
      <c r="E37" s="15" t="s">
        <v>249</v>
      </c>
      <c r="F37" s="9">
        <v>2242</v>
      </c>
    </row>
    <row r="38" spans="1:6" x14ac:dyDescent="0.25">
      <c r="A38" s="8" t="s">
        <v>56</v>
      </c>
      <c r="B38" s="7" t="s">
        <v>94</v>
      </c>
      <c r="C38" s="7" t="s">
        <v>94</v>
      </c>
      <c r="D38" s="8" t="s">
        <v>88</v>
      </c>
      <c r="E38" s="15" t="s">
        <v>249</v>
      </c>
      <c r="F38" s="9">
        <v>71646.06</v>
      </c>
    </row>
    <row r="39" spans="1:6" x14ac:dyDescent="0.25">
      <c r="A39" s="8" t="s">
        <v>22</v>
      </c>
      <c r="B39" s="7" t="s">
        <v>92</v>
      </c>
      <c r="C39" s="7" t="s">
        <v>92</v>
      </c>
      <c r="D39" s="8" t="s">
        <v>88</v>
      </c>
      <c r="E39" s="15" t="s">
        <v>249</v>
      </c>
      <c r="F39" s="9">
        <v>20709</v>
      </c>
    </row>
    <row r="40" spans="1:6" x14ac:dyDescent="0.25">
      <c r="A40" s="8" t="s">
        <v>0</v>
      </c>
      <c r="B40" s="7" t="s">
        <v>96</v>
      </c>
      <c r="C40" s="7" t="s">
        <v>96</v>
      </c>
      <c r="D40" s="8" t="s">
        <v>88</v>
      </c>
      <c r="E40" s="15" t="s">
        <v>249</v>
      </c>
      <c r="F40" s="9">
        <v>5340.68</v>
      </c>
    </row>
    <row r="41" spans="1:6" x14ac:dyDescent="0.25">
      <c r="A41" s="8" t="s">
        <v>0</v>
      </c>
      <c r="B41" s="7" t="s">
        <v>97</v>
      </c>
      <c r="C41" s="7" t="s">
        <v>97</v>
      </c>
      <c r="D41" s="8" t="s">
        <v>88</v>
      </c>
      <c r="E41" s="15" t="s">
        <v>249</v>
      </c>
      <c r="F41" s="9">
        <v>1475</v>
      </c>
    </row>
    <row r="42" spans="1:6" x14ac:dyDescent="0.25">
      <c r="A42" s="8" t="s">
        <v>0</v>
      </c>
      <c r="B42" s="7" t="s">
        <v>95</v>
      </c>
      <c r="C42" s="7" t="s">
        <v>95</v>
      </c>
      <c r="D42" s="8" t="s">
        <v>88</v>
      </c>
      <c r="E42" s="15" t="s">
        <v>249</v>
      </c>
      <c r="F42" s="9">
        <v>3864.5</v>
      </c>
    </row>
    <row r="43" spans="1:6" x14ac:dyDescent="0.25">
      <c r="A43" s="8" t="s">
        <v>37</v>
      </c>
      <c r="B43" s="7" t="s">
        <v>101</v>
      </c>
      <c r="C43" s="7" t="s">
        <v>101</v>
      </c>
      <c r="D43" s="8" t="s">
        <v>98</v>
      </c>
      <c r="E43" s="15" t="s">
        <v>266</v>
      </c>
      <c r="F43" s="9">
        <v>10620</v>
      </c>
    </row>
    <row r="44" spans="1:6" x14ac:dyDescent="0.25">
      <c r="A44" s="8" t="s">
        <v>10</v>
      </c>
      <c r="B44" s="7" t="s">
        <v>99</v>
      </c>
      <c r="C44" s="7" t="s">
        <v>99</v>
      </c>
      <c r="D44" s="8" t="s">
        <v>98</v>
      </c>
      <c r="E44" s="15" t="s">
        <v>266</v>
      </c>
      <c r="F44" s="9">
        <v>82128</v>
      </c>
    </row>
    <row r="45" spans="1:6" x14ac:dyDescent="0.25">
      <c r="A45" s="8" t="s">
        <v>21</v>
      </c>
      <c r="B45" s="7" t="s">
        <v>100</v>
      </c>
      <c r="C45" s="7" t="s">
        <v>100</v>
      </c>
      <c r="D45" s="8" t="s">
        <v>98</v>
      </c>
      <c r="E45" s="15" t="s">
        <v>266</v>
      </c>
      <c r="F45" s="9">
        <v>40901</v>
      </c>
    </row>
    <row r="46" spans="1:6" x14ac:dyDescent="0.25">
      <c r="A46" s="8" t="s">
        <v>105</v>
      </c>
      <c r="B46" s="7" t="s">
        <v>108</v>
      </c>
      <c r="C46" s="7" t="s">
        <v>108</v>
      </c>
      <c r="D46" s="8" t="s">
        <v>104</v>
      </c>
      <c r="E46" s="15" t="s">
        <v>251</v>
      </c>
      <c r="F46" s="9">
        <v>81774</v>
      </c>
    </row>
    <row r="47" spans="1:6" x14ac:dyDescent="0.25">
      <c r="A47" s="8" t="s">
        <v>105</v>
      </c>
      <c r="B47" s="7" t="s">
        <v>106</v>
      </c>
      <c r="C47" s="7" t="s">
        <v>106</v>
      </c>
      <c r="D47" s="8" t="s">
        <v>104</v>
      </c>
      <c r="E47" s="15" t="s">
        <v>251</v>
      </c>
      <c r="F47" s="9">
        <v>81774</v>
      </c>
    </row>
    <row r="48" spans="1:6" x14ac:dyDescent="0.25">
      <c r="A48" s="8" t="s">
        <v>105</v>
      </c>
      <c r="B48" s="7" t="s">
        <v>109</v>
      </c>
      <c r="C48" s="7" t="s">
        <v>109</v>
      </c>
      <c r="D48" s="8" t="s">
        <v>104</v>
      </c>
      <c r="E48" s="15" t="s">
        <v>251</v>
      </c>
      <c r="F48" s="9">
        <v>81774</v>
      </c>
    </row>
    <row r="49" spans="1:6" x14ac:dyDescent="0.25">
      <c r="A49" s="8" t="s">
        <v>31</v>
      </c>
      <c r="B49" s="7" t="s">
        <v>110</v>
      </c>
      <c r="C49" s="7" t="s">
        <v>110</v>
      </c>
      <c r="D49" s="8" t="s">
        <v>104</v>
      </c>
      <c r="E49" s="15" t="s">
        <v>251</v>
      </c>
      <c r="F49" s="9">
        <v>12390</v>
      </c>
    </row>
    <row r="50" spans="1:6" x14ac:dyDescent="0.25">
      <c r="A50" s="8" t="s">
        <v>64</v>
      </c>
      <c r="B50" s="7" t="s">
        <v>107</v>
      </c>
      <c r="C50" s="7" t="s">
        <v>107</v>
      </c>
      <c r="D50" s="8" t="s">
        <v>104</v>
      </c>
      <c r="E50" s="15" t="s">
        <v>251</v>
      </c>
      <c r="F50" s="9">
        <v>134520</v>
      </c>
    </row>
    <row r="51" spans="1:6" x14ac:dyDescent="0.25">
      <c r="A51" s="8" t="s">
        <v>5</v>
      </c>
      <c r="B51" s="7" t="s">
        <v>91</v>
      </c>
      <c r="C51" s="7" t="s">
        <v>91</v>
      </c>
      <c r="D51" s="8" t="s">
        <v>111</v>
      </c>
      <c r="E51" s="15" t="s">
        <v>248</v>
      </c>
      <c r="F51" s="9">
        <v>25517.5</v>
      </c>
    </row>
    <row r="52" spans="1:6" x14ac:dyDescent="0.25">
      <c r="A52" s="8" t="s">
        <v>5</v>
      </c>
      <c r="B52" s="7" t="s">
        <v>115</v>
      </c>
      <c r="C52" s="7" t="s">
        <v>115</v>
      </c>
      <c r="D52" s="8" t="s">
        <v>111</v>
      </c>
      <c r="E52" s="15" t="s">
        <v>248</v>
      </c>
      <c r="F52" s="9">
        <v>11127.4</v>
      </c>
    </row>
    <row r="53" spans="1:6" x14ac:dyDescent="0.25">
      <c r="A53" s="8" t="s">
        <v>116</v>
      </c>
      <c r="B53" s="7" t="s">
        <v>117</v>
      </c>
      <c r="C53" s="7" t="s">
        <v>117</v>
      </c>
      <c r="D53" s="8" t="s">
        <v>111</v>
      </c>
      <c r="E53" s="15" t="s">
        <v>248</v>
      </c>
      <c r="F53" s="9">
        <v>4138.26</v>
      </c>
    </row>
    <row r="54" spans="1:6" x14ac:dyDescent="0.25">
      <c r="A54" s="8" t="s">
        <v>34</v>
      </c>
      <c r="B54" s="7" t="s">
        <v>118</v>
      </c>
      <c r="C54" s="7" t="s">
        <v>118</v>
      </c>
      <c r="D54" s="8" t="s">
        <v>111</v>
      </c>
      <c r="E54" s="15" t="s">
        <v>248</v>
      </c>
      <c r="F54" s="9">
        <v>46879.040000000001</v>
      </c>
    </row>
    <row r="55" spans="1:6" x14ac:dyDescent="0.25">
      <c r="A55" s="8" t="s">
        <v>27</v>
      </c>
      <c r="B55" s="7" t="s">
        <v>121</v>
      </c>
      <c r="C55" s="7" t="s">
        <v>121</v>
      </c>
      <c r="D55" s="8" t="s">
        <v>120</v>
      </c>
      <c r="E55" s="15" t="s">
        <v>252</v>
      </c>
      <c r="F55" s="9">
        <v>9440</v>
      </c>
    </row>
    <row r="56" spans="1:6" x14ac:dyDescent="0.25">
      <c r="A56" s="8" t="s">
        <v>123</v>
      </c>
      <c r="B56" s="7" t="s">
        <v>124</v>
      </c>
      <c r="C56" s="7" t="s">
        <v>124</v>
      </c>
      <c r="D56" s="8" t="s">
        <v>122</v>
      </c>
      <c r="E56" s="15" t="s">
        <v>241</v>
      </c>
      <c r="F56" s="9">
        <v>4699232</v>
      </c>
    </row>
    <row r="57" spans="1:6" x14ac:dyDescent="0.25">
      <c r="A57" s="8" t="s">
        <v>3</v>
      </c>
      <c r="B57" s="7" t="s">
        <v>126</v>
      </c>
      <c r="C57" s="7" t="s">
        <v>126</v>
      </c>
      <c r="D57" s="8" t="s">
        <v>125</v>
      </c>
      <c r="E57" s="15" t="s">
        <v>267</v>
      </c>
      <c r="F57" s="9">
        <v>19230</v>
      </c>
    </row>
    <row r="58" spans="1:6" x14ac:dyDescent="0.25">
      <c r="A58" s="8" t="s">
        <v>102</v>
      </c>
      <c r="B58" s="7" t="s">
        <v>129</v>
      </c>
      <c r="C58" s="7" t="s">
        <v>129</v>
      </c>
      <c r="D58" s="8" t="s">
        <v>128</v>
      </c>
      <c r="E58" s="15" t="s">
        <v>246</v>
      </c>
      <c r="F58" s="9">
        <v>67555</v>
      </c>
    </row>
    <row r="59" spans="1:6" x14ac:dyDescent="0.25">
      <c r="A59" s="8" t="s">
        <v>130</v>
      </c>
      <c r="B59" s="7" t="s">
        <v>44</v>
      </c>
      <c r="C59" s="7" t="s">
        <v>44</v>
      </c>
      <c r="D59" s="8" t="s">
        <v>128</v>
      </c>
      <c r="E59" s="15" t="s">
        <v>246</v>
      </c>
      <c r="F59" s="9">
        <v>42480</v>
      </c>
    </row>
    <row r="60" spans="1:6" x14ac:dyDescent="0.25">
      <c r="A60" s="8" t="s">
        <v>41</v>
      </c>
      <c r="B60" s="7" t="s">
        <v>134</v>
      </c>
      <c r="C60" s="7" t="s">
        <v>134</v>
      </c>
      <c r="D60" s="8" t="s">
        <v>132</v>
      </c>
      <c r="E60" s="15" t="s">
        <v>246</v>
      </c>
      <c r="F60" s="9">
        <v>96193.600000000006</v>
      </c>
    </row>
    <row r="61" spans="1:6" x14ac:dyDescent="0.25">
      <c r="A61" s="8" t="s">
        <v>33</v>
      </c>
      <c r="B61" s="7" t="s">
        <v>133</v>
      </c>
      <c r="C61" s="7" t="s">
        <v>133</v>
      </c>
      <c r="D61" s="8" t="s">
        <v>132</v>
      </c>
      <c r="E61" s="15" t="s">
        <v>246</v>
      </c>
      <c r="F61" s="9">
        <v>369585.44</v>
      </c>
    </row>
    <row r="62" spans="1:6" x14ac:dyDescent="0.25">
      <c r="A62" s="8" t="s">
        <v>63</v>
      </c>
      <c r="B62" s="7" t="s">
        <v>137</v>
      </c>
      <c r="C62" s="7" t="s">
        <v>137</v>
      </c>
      <c r="D62" s="8" t="s">
        <v>135</v>
      </c>
      <c r="E62" s="15" t="s">
        <v>249</v>
      </c>
      <c r="F62" s="9">
        <v>32860.639999999999</v>
      </c>
    </row>
    <row r="63" spans="1:6" x14ac:dyDescent="0.25">
      <c r="A63" s="8" t="s">
        <v>63</v>
      </c>
      <c r="B63" s="7" t="s">
        <v>136</v>
      </c>
      <c r="C63" s="7" t="s">
        <v>136</v>
      </c>
      <c r="D63" s="8" t="s">
        <v>135</v>
      </c>
      <c r="E63" s="15" t="s">
        <v>249</v>
      </c>
      <c r="F63" s="9">
        <v>509.76</v>
      </c>
    </row>
    <row r="64" spans="1:6" x14ac:dyDescent="0.25">
      <c r="A64" s="8" t="s">
        <v>57</v>
      </c>
      <c r="B64" s="7" t="s">
        <v>139</v>
      </c>
      <c r="C64" s="7" t="s">
        <v>139</v>
      </c>
      <c r="D64" s="8" t="s">
        <v>274</v>
      </c>
      <c r="E64" s="15" t="s">
        <v>275</v>
      </c>
      <c r="F64" s="9">
        <v>144550</v>
      </c>
    </row>
    <row r="65" spans="1:6" x14ac:dyDescent="0.25">
      <c r="A65" s="8" t="s">
        <v>68</v>
      </c>
      <c r="B65" s="7" t="s">
        <v>119</v>
      </c>
      <c r="C65" s="7" t="s">
        <v>119</v>
      </c>
      <c r="D65" s="8" t="s">
        <v>140</v>
      </c>
      <c r="E65" s="15" t="s">
        <v>249</v>
      </c>
      <c r="F65" s="9">
        <v>55460</v>
      </c>
    </row>
    <row r="66" spans="1:6" x14ac:dyDescent="0.25">
      <c r="A66" s="8" t="s">
        <v>41</v>
      </c>
      <c r="B66" s="7" t="s">
        <v>234</v>
      </c>
      <c r="C66" s="7" t="s">
        <v>234</v>
      </c>
      <c r="D66" s="8" t="s">
        <v>140</v>
      </c>
      <c r="E66" s="15" t="s">
        <v>249</v>
      </c>
      <c r="F66" s="9">
        <v>39648</v>
      </c>
    </row>
    <row r="67" spans="1:6" x14ac:dyDescent="0.25">
      <c r="A67" s="8" t="s">
        <v>10</v>
      </c>
      <c r="B67" s="7" t="s">
        <v>142</v>
      </c>
      <c r="C67" s="7" t="s">
        <v>142</v>
      </c>
      <c r="D67" s="8" t="s">
        <v>141</v>
      </c>
      <c r="E67" s="15" t="s">
        <v>268</v>
      </c>
      <c r="F67" s="9">
        <v>16012.64</v>
      </c>
    </row>
    <row r="68" spans="1:6" x14ac:dyDescent="0.25">
      <c r="A68" s="8" t="s">
        <v>35</v>
      </c>
      <c r="B68" s="7" t="s">
        <v>143</v>
      </c>
      <c r="C68" s="7" t="s">
        <v>143</v>
      </c>
      <c r="D68" s="8" t="s">
        <v>141</v>
      </c>
      <c r="E68" s="15" t="s">
        <v>268</v>
      </c>
      <c r="F68" s="9">
        <v>4694.75</v>
      </c>
    </row>
    <row r="69" spans="1:6" x14ac:dyDescent="0.25">
      <c r="A69" s="8" t="s">
        <v>9</v>
      </c>
      <c r="B69" s="7" t="s">
        <v>145</v>
      </c>
      <c r="C69" s="7" t="s">
        <v>145</v>
      </c>
      <c r="D69" s="8" t="s">
        <v>144</v>
      </c>
      <c r="E69" s="18" t="s">
        <v>253</v>
      </c>
      <c r="F69" s="9">
        <v>9440</v>
      </c>
    </row>
    <row r="70" spans="1:6" x14ac:dyDescent="0.25">
      <c r="A70" s="8" t="s">
        <v>9</v>
      </c>
      <c r="B70" s="7" t="s">
        <v>146</v>
      </c>
      <c r="C70" s="7" t="s">
        <v>146</v>
      </c>
      <c r="D70" s="8" t="s">
        <v>144</v>
      </c>
      <c r="E70" s="18" t="s">
        <v>253</v>
      </c>
      <c r="F70" s="9">
        <v>8968</v>
      </c>
    </row>
    <row r="71" spans="1:6" x14ac:dyDescent="0.25">
      <c r="A71" s="8" t="s">
        <v>8</v>
      </c>
      <c r="B71" s="7" t="s">
        <v>147</v>
      </c>
      <c r="C71" s="7" t="s">
        <v>147</v>
      </c>
      <c r="D71" s="8" t="s">
        <v>144</v>
      </c>
      <c r="E71" s="18" t="s">
        <v>253</v>
      </c>
      <c r="F71" s="9">
        <v>23865.5</v>
      </c>
    </row>
    <row r="72" spans="1:6" x14ac:dyDescent="0.25">
      <c r="A72" s="8" t="s">
        <v>127</v>
      </c>
      <c r="B72" s="7" t="s">
        <v>83</v>
      </c>
      <c r="C72" s="7" t="s">
        <v>83</v>
      </c>
      <c r="D72" s="8" t="s">
        <v>148</v>
      </c>
      <c r="E72" s="15" t="s">
        <v>248</v>
      </c>
      <c r="F72" s="9">
        <v>2832</v>
      </c>
    </row>
    <row r="73" spans="1:6" x14ac:dyDescent="0.25">
      <c r="A73" s="8" t="s">
        <v>22</v>
      </c>
      <c r="B73" s="7" t="s">
        <v>150</v>
      </c>
      <c r="C73" s="7" t="s">
        <v>150</v>
      </c>
      <c r="D73" s="8" t="s">
        <v>149</v>
      </c>
      <c r="E73" s="15" t="s">
        <v>248</v>
      </c>
      <c r="F73" s="9">
        <v>16608.5</v>
      </c>
    </row>
    <row r="74" spans="1:6" x14ac:dyDescent="0.25">
      <c r="A74" s="8" t="s">
        <v>10</v>
      </c>
      <c r="B74" s="7" t="s">
        <v>152</v>
      </c>
      <c r="C74" s="7" t="s">
        <v>152</v>
      </c>
      <c r="D74" s="8" t="s">
        <v>151</v>
      </c>
      <c r="E74" s="15" t="s">
        <v>245</v>
      </c>
      <c r="F74" s="9">
        <v>20921.400000000001</v>
      </c>
    </row>
    <row r="75" spans="1:6" x14ac:dyDescent="0.25">
      <c r="A75" s="8" t="s">
        <v>10</v>
      </c>
      <c r="B75" s="7" t="s">
        <v>138</v>
      </c>
      <c r="C75" s="7" t="s">
        <v>138</v>
      </c>
      <c r="D75" s="8" t="s">
        <v>153</v>
      </c>
      <c r="E75" s="15" t="s">
        <v>278</v>
      </c>
      <c r="F75" s="9">
        <v>91674.2</v>
      </c>
    </row>
    <row r="76" spans="1:6" x14ac:dyDescent="0.25">
      <c r="A76" s="8" t="s">
        <v>10</v>
      </c>
      <c r="B76" s="7" t="s">
        <v>7</v>
      </c>
      <c r="C76" s="7" t="s">
        <v>7</v>
      </c>
      <c r="D76" s="8" t="s">
        <v>153</v>
      </c>
      <c r="E76" s="15" t="s">
        <v>275</v>
      </c>
      <c r="F76" s="9">
        <v>12024.2</v>
      </c>
    </row>
    <row r="77" spans="1:6" x14ac:dyDescent="0.25">
      <c r="A77" s="8" t="s">
        <v>57</v>
      </c>
      <c r="B77" s="7" t="s">
        <v>81</v>
      </c>
      <c r="C77" s="7" t="s">
        <v>81</v>
      </c>
      <c r="D77" s="8" t="s">
        <v>276</v>
      </c>
      <c r="E77" s="15" t="s">
        <v>277</v>
      </c>
      <c r="F77" s="9">
        <v>54870</v>
      </c>
    </row>
    <row r="78" spans="1:6" x14ac:dyDescent="0.25">
      <c r="A78" s="8" t="s">
        <v>67</v>
      </c>
      <c r="B78" s="7" t="s">
        <v>155</v>
      </c>
      <c r="C78" s="7" t="s">
        <v>155</v>
      </c>
      <c r="D78" s="8" t="s">
        <v>154</v>
      </c>
      <c r="E78" s="15" t="s">
        <v>253</v>
      </c>
      <c r="F78" s="9">
        <v>15000</v>
      </c>
    </row>
    <row r="79" spans="1:6" x14ac:dyDescent="0.25">
      <c r="A79" s="8" t="s">
        <v>23</v>
      </c>
      <c r="B79" s="7" t="s">
        <v>157</v>
      </c>
      <c r="C79" s="7" t="s">
        <v>157</v>
      </c>
      <c r="D79" s="8" t="s">
        <v>156</v>
      </c>
      <c r="E79" s="15" t="s">
        <v>253</v>
      </c>
      <c r="F79" s="9">
        <v>30680</v>
      </c>
    </row>
    <row r="80" spans="1:6" x14ac:dyDescent="0.25">
      <c r="A80" s="8" t="s">
        <v>130</v>
      </c>
      <c r="B80" s="7" t="s">
        <v>159</v>
      </c>
      <c r="C80" s="7" t="s">
        <v>159</v>
      </c>
      <c r="D80" s="8" t="s">
        <v>158</v>
      </c>
      <c r="E80" s="15" t="s">
        <v>279</v>
      </c>
      <c r="F80" s="9">
        <v>9000</v>
      </c>
    </row>
    <row r="81" spans="1:6" x14ac:dyDescent="0.25">
      <c r="A81" s="8" t="s">
        <v>1</v>
      </c>
      <c r="B81" s="7" t="s">
        <v>160</v>
      </c>
      <c r="C81" s="7" t="s">
        <v>160</v>
      </c>
      <c r="D81" s="8" t="s">
        <v>272</v>
      </c>
      <c r="E81" s="15" t="s">
        <v>261</v>
      </c>
      <c r="F81" s="9">
        <v>59000</v>
      </c>
    </row>
    <row r="82" spans="1:6" x14ac:dyDescent="0.25">
      <c r="A82" s="8" t="s">
        <v>33</v>
      </c>
      <c r="B82" s="7" t="s">
        <v>85</v>
      </c>
      <c r="C82" s="7" t="s">
        <v>85</v>
      </c>
      <c r="D82" s="8" t="s">
        <v>161</v>
      </c>
      <c r="E82" s="15" t="s">
        <v>254</v>
      </c>
      <c r="F82" s="9">
        <v>22440</v>
      </c>
    </row>
    <row r="83" spans="1:6" x14ac:dyDescent="0.25">
      <c r="A83" s="8" t="s">
        <v>33</v>
      </c>
      <c r="B83" s="7" t="s">
        <v>162</v>
      </c>
      <c r="C83" s="7" t="s">
        <v>162</v>
      </c>
      <c r="D83" s="8" t="s">
        <v>161</v>
      </c>
      <c r="E83" s="15" t="s">
        <v>254</v>
      </c>
      <c r="F83" s="9">
        <v>33260</v>
      </c>
    </row>
    <row r="84" spans="1:6" x14ac:dyDescent="0.25">
      <c r="A84" s="8" t="s">
        <v>33</v>
      </c>
      <c r="B84" s="7" t="s">
        <v>82</v>
      </c>
      <c r="C84" s="7" t="s">
        <v>82</v>
      </c>
      <c r="D84" s="8" t="s">
        <v>161</v>
      </c>
      <c r="E84" s="15" t="s">
        <v>254</v>
      </c>
      <c r="F84" s="9">
        <v>16730</v>
      </c>
    </row>
    <row r="85" spans="1:6" x14ac:dyDescent="0.25">
      <c r="A85" s="8" t="s">
        <v>33</v>
      </c>
      <c r="B85" s="7" t="s">
        <v>83</v>
      </c>
      <c r="C85" s="7" t="s">
        <v>83</v>
      </c>
      <c r="D85" s="8" t="s">
        <v>161</v>
      </c>
      <c r="E85" s="15" t="s">
        <v>254</v>
      </c>
      <c r="F85" s="9">
        <v>16730</v>
      </c>
    </row>
    <row r="86" spans="1:6" x14ac:dyDescent="0.25">
      <c r="A86" s="8" t="s">
        <v>33</v>
      </c>
      <c r="B86" s="7" t="s">
        <v>150</v>
      </c>
      <c r="C86" s="7" t="s">
        <v>150</v>
      </c>
      <c r="D86" s="8" t="s">
        <v>161</v>
      </c>
      <c r="E86" s="15" t="s">
        <v>254</v>
      </c>
      <c r="F86" s="9">
        <v>17030</v>
      </c>
    </row>
    <row r="87" spans="1:6" x14ac:dyDescent="0.25">
      <c r="A87" s="8" t="s">
        <v>37</v>
      </c>
      <c r="B87" s="7" t="s">
        <v>165</v>
      </c>
      <c r="C87" s="7" t="s">
        <v>165</v>
      </c>
      <c r="D87" s="8" t="s">
        <v>163</v>
      </c>
      <c r="E87" s="15" t="s">
        <v>264</v>
      </c>
      <c r="F87" s="9">
        <v>62268.6</v>
      </c>
    </row>
    <row r="88" spans="1:6" x14ac:dyDescent="0.25">
      <c r="A88" s="8" t="s">
        <v>37</v>
      </c>
      <c r="B88" s="7" t="s">
        <v>166</v>
      </c>
      <c r="C88" s="7" t="s">
        <v>166</v>
      </c>
      <c r="D88" s="8" t="s">
        <v>163</v>
      </c>
      <c r="E88" s="15" t="s">
        <v>264</v>
      </c>
      <c r="F88" s="9">
        <v>77502.399999999994</v>
      </c>
    </row>
    <row r="89" spans="1:6" x14ac:dyDescent="0.25">
      <c r="A89" s="8" t="s">
        <v>8</v>
      </c>
      <c r="B89" s="7" t="s">
        <v>78</v>
      </c>
      <c r="C89" s="7" t="s">
        <v>78</v>
      </c>
      <c r="D89" s="8" t="s">
        <v>167</v>
      </c>
      <c r="E89" s="15" t="s">
        <v>255</v>
      </c>
      <c r="F89" s="9">
        <v>220023.05</v>
      </c>
    </row>
    <row r="90" spans="1:6" x14ac:dyDescent="0.25">
      <c r="A90" s="8" t="s">
        <v>37</v>
      </c>
      <c r="B90" s="7" t="s">
        <v>169</v>
      </c>
      <c r="C90" s="7" t="s">
        <v>169</v>
      </c>
      <c r="D90" s="8" t="s">
        <v>168</v>
      </c>
      <c r="E90" s="15" t="s">
        <v>256</v>
      </c>
      <c r="F90" s="9">
        <v>18290</v>
      </c>
    </row>
    <row r="91" spans="1:6" x14ac:dyDescent="0.25">
      <c r="A91" s="8" t="s">
        <v>37</v>
      </c>
      <c r="B91" s="7" t="s">
        <v>164</v>
      </c>
      <c r="C91" s="7" t="s">
        <v>164</v>
      </c>
      <c r="D91" s="8" t="s">
        <v>168</v>
      </c>
      <c r="E91" s="15" t="s">
        <v>256</v>
      </c>
      <c r="F91" s="9">
        <v>4412.0200000000004</v>
      </c>
    </row>
    <row r="92" spans="1:6" x14ac:dyDescent="0.25">
      <c r="A92" s="8" t="s">
        <v>1</v>
      </c>
      <c r="B92" s="7" t="s">
        <v>171</v>
      </c>
      <c r="C92" s="7" t="s">
        <v>171</v>
      </c>
      <c r="D92" s="8" t="s">
        <v>170</v>
      </c>
      <c r="E92" s="15" t="s">
        <v>257</v>
      </c>
      <c r="F92" s="9">
        <v>50091</v>
      </c>
    </row>
    <row r="93" spans="1:6" x14ac:dyDescent="0.25">
      <c r="A93" s="8" t="s">
        <v>63</v>
      </c>
      <c r="B93" s="7" t="s">
        <v>173</v>
      </c>
      <c r="C93" s="7" t="s">
        <v>173</v>
      </c>
      <c r="D93" s="8" t="s">
        <v>172</v>
      </c>
      <c r="E93" s="15" t="s">
        <v>249</v>
      </c>
      <c r="F93" s="9">
        <v>1800.02</v>
      </c>
    </row>
    <row r="94" spans="1:6" x14ac:dyDescent="0.25">
      <c r="A94" s="8" t="s">
        <v>0</v>
      </c>
      <c r="B94" s="7" t="s">
        <v>174</v>
      </c>
      <c r="C94" s="7" t="s">
        <v>174</v>
      </c>
      <c r="D94" s="8" t="s">
        <v>172</v>
      </c>
      <c r="E94" s="15" t="s">
        <v>249</v>
      </c>
      <c r="F94" s="9">
        <v>74599.600000000006</v>
      </c>
    </row>
    <row r="95" spans="1:6" x14ac:dyDescent="0.25">
      <c r="A95" s="8" t="s">
        <v>0</v>
      </c>
      <c r="B95" s="7" t="s">
        <v>175</v>
      </c>
      <c r="C95" s="7" t="s">
        <v>175</v>
      </c>
      <c r="D95" s="8" t="s">
        <v>172</v>
      </c>
      <c r="E95" s="15" t="s">
        <v>249</v>
      </c>
      <c r="F95" s="9">
        <v>78288.28</v>
      </c>
    </row>
    <row r="96" spans="1:6" x14ac:dyDescent="0.25">
      <c r="A96" s="8" t="s">
        <v>43</v>
      </c>
      <c r="B96" s="7" t="s">
        <v>176</v>
      </c>
      <c r="C96" s="7" t="s">
        <v>176</v>
      </c>
      <c r="D96" s="8" t="s">
        <v>172</v>
      </c>
      <c r="E96" s="15" t="s">
        <v>249</v>
      </c>
      <c r="F96" s="9">
        <v>1801.59</v>
      </c>
    </row>
    <row r="97" spans="1:6" x14ac:dyDescent="0.25">
      <c r="A97" s="8" t="s">
        <v>16</v>
      </c>
      <c r="B97" s="7" t="s">
        <v>89</v>
      </c>
      <c r="C97" s="7" t="s">
        <v>89</v>
      </c>
      <c r="D97" s="8" t="s">
        <v>177</v>
      </c>
      <c r="E97" s="17" t="s">
        <v>258</v>
      </c>
      <c r="F97" s="9">
        <v>41223.300000000003</v>
      </c>
    </row>
    <row r="98" spans="1:6" x14ac:dyDescent="0.25">
      <c r="A98" s="8" t="s">
        <v>10</v>
      </c>
      <c r="B98" s="7" t="s">
        <v>178</v>
      </c>
      <c r="C98" s="7" t="s">
        <v>178</v>
      </c>
      <c r="D98" s="8" t="s">
        <v>177</v>
      </c>
      <c r="E98" s="17" t="s">
        <v>258</v>
      </c>
      <c r="F98" s="9">
        <v>2684</v>
      </c>
    </row>
    <row r="99" spans="1:6" x14ac:dyDescent="0.25">
      <c r="A99" s="8" t="s">
        <v>33</v>
      </c>
      <c r="B99" s="7" t="s">
        <v>90</v>
      </c>
      <c r="C99" s="7" t="s">
        <v>90</v>
      </c>
      <c r="D99" s="8" t="s">
        <v>177</v>
      </c>
      <c r="E99" s="17" t="s">
        <v>258</v>
      </c>
      <c r="F99" s="9">
        <v>8844.1</v>
      </c>
    </row>
    <row r="100" spans="1:6" x14ac:dyDescent="0.25">
      <c r="A100" s="8" t="s">
        <v>35</v>
      </c>
      <c r="B100" s="7" t="s">
        <v>179</v>
      </c>
      <c r="C100" s="7" t="s">
        <v>179</v>
      </c>
      <c r="D100" s="8" t="s">
        <v>177</v>
      </c>
      <c r="E100" s="17" t="s">
        <v>258</v>
      </c>
      <c r="F100" s="9">
        <v>47200</v>
      </c>
    </row>
    <row r="101" spans="1:6" x14ac:dyDescent="0.25">
      <c r="A101" s="8" t="s">
        <v>35</v>
      </c>
      <c r="B101" s="7" t="s">
        <v>114</v>
      </c>
      <c r="C101" s="7" t="s">
        <v>114</v>
      </c>
      <c r="D101" s="8" t="s">
        <v>177</v>
      </c>
      <c r="E101" s="17" t="s">
        <v>258</v>
      </c>
      <c r="F101" s="9">
        <v>5380.8</v>
      </c>
    </row>
    <row r="102" spans="1:6" x14ac:dyDescent="0.25">
      <c r="A102" s="8" t="s">
        <v>35</v>
      </c>
      <c r="B102" s="7" t="s">
        <v>113</v>
      </c>
      <c r="C102" s="7" t="s">
        <v>113</v>
      </c>
      <c r="D102" s="8" t="s">
        <v>177</v>
      </c>
      <c r="E102" s="17" t="s">
        <v>258</v>
      </c>
      <c r="F102" s="9">
        <v>3660.36</v>
      </c>
    </row>
    <row r="103" spans="1:6" x14ac:dyDescent="0.25">
      <c r="A103" s="8" t="s">
        <v>0</v>
      </c>
      <c r="B103" s="7" t="s">
        <v>180</v>
      </c>
      <c r="C103" s="7" t="s">
        <v>180</v>
      </c>
      <c r="D103" s="8" t="s">
        <v>177</v>
      </c>
      <c r="E103" s="17" t="s">
        <v>258</v>
      </c>
      <c r="F103" s="9">
        <v>4714.1000000000004</v>
      </c>
    </row>
    <row r="104" spans="1:6" x14ac:dyDescent="0.25">
      <c r="A104" s="8" t="s">
        <v>0</v>
      </c>
      <c r="B104" s="7" t="s">
        <v>112</v>
      </c>
      <c r="C104" s="7" t="s">
        <v>112</v>
      </c>
      <c r="D104" s="8" t="s">
        <v>177</v>
      </c>
      <c r="E104" s="17" t="s">
        <v>258</v>
      </c>
      <c r="F104" s="9">
        <v>4884.0200000000004</v>
      </c>
    </row>
    <row r="105" spans="1:6" x14ac:dyDescent="0.25">
      <c r="A105" s="8" t="s">
        <v>6</v>
      </c>
      <c r="B105" s="7" t="s">
        <v>182</v>
      </c>
      <c r="C105" s="7" t="s">
        <v>182</v>
      </c>
      <c r="D105" s="8" t="s">
        <v>181</v>
      </c>
      <c r="E105" s="15" t="s">
        <v>254</v>
      </c>
      <c r="F105" s="9">
        <v>9183.25</v>
      </c>
    </row>
    <row r="106" spans="1:6" x14ac:dyDescent="0.25">
      <c r="A106" s="8" t="s">
        <v>17</v>
      </c>
      <c r="B106" s="7" t="s">
        <v>183</v>
      </c>
      <c r="C106" s="7" t="s">
        <v>183</v>
      </c>
      <c r="D106" s="8" t="s">
        <v>181</v>
      </c>
      <c r="E106" s="15" t="s">
        <v>254</v>
      </c>
      <c r="F106" s="9">
        <v>2776.98</v>
      </c>
    </row>
    <row r="107" spans="1:6" x14ac:dyDescent="0.25">
      <c r="A107" s="8" t="s">
        <v>55</v>
      </c>
      <c r="B107" s="7" t="s">
        <v>185</v>
      </c>
      <c r="C107" s="7" t="s">
        <v>185</v>
      </c>
      <c r="D107" s="8" t="s">
        <v>184</v>
      </c>
      <c r="E107" s="15" t="s">
        <v>251</v>
      </c>
      <c r="F107" s="9">
        <v>42993.3</v>
      </c>
    </row>
    <row r="108" spans="1:6" x14ac:dyDescent="0.25">
      <c r="A108" s="8" t="s">
        <v>37</v>
      </c>
      <c r="B108" s="7" t="s">
        <v>187</v>
      </c>
      <c r="C108" s="7" t="s">
        <v>187</v>
      </c>
      <c r="D108" s="8" t="s">
        <v>186</v>
      </c>
      <c r="E108" s="17" t="s">
        <v>258</v>
      </c>
      <c r="F108" s="9">
        <v>11404.7</v>
      </c>
    </row>
    <row r="109" spans="1:6" ht="15.75" x14ac:dyDescent="0.25">
      <c r="A109" s="8" t="s">
        <v>47</v>
      </c>
      <c r="B109" s="27" t="s">
        <v>270</v>
      </c>
      <c r="C109" s="27" t="s">
        <v>270</v>
      </c>
      <c r="D109" s="8" t="s">
        <v>188</v>
      </c>
      <c r="E109" s="15" t="s">
        <v>242</v>
      </c>
      <c r="F109" s="9">
        <v>2889437.13</v>
      </c>
    </row>
    <row r="110" spans="1:6" x14ac:dyDescent="0.25">
      <c r="A110" s="8" t="s">
        <v>77</v>
      </c>
      <c r="B110" s="7" t="s">
        <v>13</v>
      </c>
      <c r="C110" s="7" t="s">
        <v>13</v>
      </c>
      <c r="D110" s="8" t="s">
        <v>189</v>
      </c>
      <c r="E110" s="15" t="s">
        <v>249</v>
      </c>
      <c r="F110" s="9">
        <v>41300</v>
      </c>
    </row>
    <row r="111" spans="1:6" x14ac:dyDescent="0.25">
      <c r="A111" s="8" t="s">
        <v>77</v>
      </c>
      <c r="B111" s="7" t="s">
        <v>11</v>
      </c>
      <c r="C111" s="7" t="s">
        <v>11</v>
      </c>
      <c r="D111" s="8" t="s">
        <v>189</v>
      </c>
      <c r="E111" s="15" t="s">
        <v>249</v>
      </c>
      <c r="F111" s="9">
        <v>1233.0999999999999</v>
      </c>
    </row>
    <row r="112" spans="1:6" x14ac:dyDescent="0.25">
      <c r="A112" s="8" t="s">
        <v>77</v>
      </c>
      <c r="B112" s="7" t="s">
        <v>12</v>
      </c>
      <c r="C112" s="7" t="s">
        <v>12</v>
      </c>
      <c r="D112" s="8" t="s">
        <v>189</v>
      </c>
      <c r="E112" s="15" t="s">
        <v>249</v>
      </c>
      <c r="F112" s="9">
        <v>46944.41</v>
      </c>
    </row>
    <row r="113" spans="1:6" x14ac:dyDescent="0.25">
      <c r="A113" s="8" t="s">
        <v>77</v>
      </c>
      <c r="B113" s="7" t="s">
        <v>103</v>
      </c>
      <c r="C113" s="7" t="s">
        <v>103</v>
      </c>
      <c r="D113" s="8" t="s">
        <v>189</v>
      </c>
      <c r="E113" s="15" t="s">
        <v>249</v>
      </c>
      <c r="F113" s="9">
        <v>13039</v>
      </c>
    </row>
    <row r="114" spans="1:6" x14ac:dyDescent="0.25">
      <c r="A114" s="8" t="s">
        <v>77</v>
      </c>
      <c r="B114" s="7" t="s">
        <v>14</v>
      </c>
      <c r="C114" s="7" t="s">
        <v>14</v>
      </c>
      <c r="D114" s="8" t="s">
        <v>189</v>
      </c>
      <c r="E114" s="15" t="s">
        <v>249</v>
      </c>
      <c r="F114" s="9">
        <v>10030</v>
      </c>
    </row>
    <row r="115" spans="1:6" x14ac:dyDescent="0.25">
      <c r="A115" s="8" t="s">
        <v>57</v>
      </c>
      <c r="B115" s="7" t="s">
        <v>271</v>
      </c>
      <c r="C115" s="7" t="s">
        <v>271</v>
      </c>
      <c r="D115" s="8" t="s">
        <v>190</v>
      </c>
      <c r="E115" s="15" t="s">
        <v>246</v>
      </c>
      <c r="F115" s="9">
        <v>179750.2</v>
      </c>
    </row>
    <row r="116" spans="1:6" x14ac:dyDescent="0.25">
      <c r="A116" s="8" t="s">
        <v>63</v>
      </c>
      <c r="B116" s="7" t="s">
        <v>191</v>
      </c>
      <c r="C116" s="7" t="s">
        <v>191</v>
      </c>
      <c r="D116" s="8" t="s">
        <v>190</v>
      </c>
      <c r="E116" s="15" t="s">
        <v>246</v>
      </c>
      <c r="F116" s="9">
        <v>3264</v>
      </c>
    </row>
    <row r="117" spans="1:6" x14ac:dyDescent="0.25">
      <c r="A117" s="8" t="s">
        <v>18</v>
      </c>
      <c r="B117" s="7" t="s">
        <v>193</v>
      </c>
      <c r="C117" s="7" t="s">
        <v>193</v>
      </c>
      <c r="D117" s="8" t="s">
        <v>192</v>
      </c>
      <c r="E117" s="15" t="s">
        <v>259</v>
      </c>
      <c r="F117" s="9">
        <v>471459.24</v>
      </c>
    </row>
    <row r="118" spans="1:6" x14ac:dyDescent="0.25">
      <c r="A118" s="8" t="s">
        <v>26</v>
      </c>
      <c r="B118" s="7" t="s">
        <v>195</v>
      </c>
      <c r="C118" s="7" t="s">
        <v>195</v>
      </c>
      <c r="D118" s="8" t="s">
        <v>194</v>
      </c>
      <c r="E118" s="17" t="s">
        <v>260</v>
      </c>
      <c r="F118" s="9">
        <v>8614</v>
      </c>
    </row>
    <row r="119" spans="1:6" x14ac:dyDescent="0.25">
      <c r="A119" s="8" t="s">
        <v>43</v>
      </c>
      <c r="B119" s="7" t="s">
        <v>198</v>
      </c>
      <c r="C119" s="7" t="s">
        <v>198</v>
      </c>
      <c r="D119" s="8" t="s">
        <v>196</v>
      </c>
      <c r="E119" s="17" t="s">
        <v>260</v>
      </c>
      <c r="F119" s="9">
        <v>27824.400000000001</v>
      </c>
    </row>
    <row r="120" spans="1:6" x14ac:dyDescent="0.25">
      <c r="A120" s="8" t="s">
        <v>43</v>
      </c>
      <c r="B120" s="7" t="s">
        <v>197</v>
      </c>
      <c r="C120" s="7" t="s">
        <v>197</v>
      </c>
      <c r="D120" s="8" t="s">
        <v>196</v>
      </c>
      <c r="E120" s="17" t="s">
        <v>260</v>
      </c>
      <c r="F120" s="9">
        <v>46905</v>
      </c>
    </row>
    <row r="121" spans="1:6" x14ac:dyDescent="0.25">
      <c r="A121" s="8" t="s">
        <v>43</v>
      </c>
      <c r="B121" s="7" t="s">
        <v>199</v>
      </c>
      <c r="C121" s="7" t="s">
        <v>199</v>
      </c>
      <c r="D121" s="8" t="s">
        <v>196</v>
      </c>
      <c r="E121" s="17" t="s">
        <v>260</v>
      </c>
      <c r="F121" s="9">
        <v>31925.74</v>
      </c>
    </row>
    <row r="122" spans="1:6" x14ac:dyDescent="0.25">
      <c r="A122" s="8" t="s">
        <v>8</v>
      </c>
      <c r="B122" s="7" t="s">
        <v>200</v>
      </c>
      <c r="C122" s="7" t="s">
        <v>200</v>
      </c>
      <c r="D122" s="8" t="s">
        <v>196</v>
      </c>
      <c r="E122" s="17" t="s">
        <v>260</v>
      </c>
      <c r="F122" s="9">
        <v>68789.289999999994</v>
      </c>
    </row>
    <row r="123" spans="1:6" x14ac:dyDescent="0.25">
      <c r="A123" s="8" t="s">
        <v>202</v>
      </c>
      <c r="B123" s="7" t="s">
        <v>2</v>
      </c>
      <c r="C123" s="7" t="s">
        <v>2</v>
      </c>
      <c r="D123" s="8" t="s">
        <v>201</v>
      </c>
      <c r="E123" s="15" t="s">
        <v>249</v>
      </c>
      <c r="F123" s="9">
        <v>254109.78</v>
      </c>
    </row>
    <row r="124" spans="1:6" x14ac:dyDescent="0.25">
      <c r="A124" s="8" t="s">
        <v>27</v>
      </c>
      <c r="B124" s="7" t="s">
        <v>4</v>
      </c>
      <c r="C124" s="7" t="s">
        <v>4</v>
      </c>
      <c r="D124" s="8" t="s">
        <v>201</v>
      </c>
      <c r="E124" s="15" t="s">
        <v>249</v>
      </c>
      <c r="F124" s="9">
        <v>169406.52</v>
      </c>
    </row>
    <row r="125" spans="1:6" x14ac:dyDescent="0.25">
      <c r="A125" s="8" t="s">
        <v>63</v>
      </c>
      <c r="B125" s="7" t="s">
        <v>206</v>
      </c>
      <c r="C125" s="7" t="s">
        <v>206</v>
      </c>
      <c r="D125" s="8" t="s">
        <v>203</v>
      </c>
      <c r="E125" s="17" t="s">
        <v>258</v>
      </c>
      <c r="F125" s="9">
        <v>5410.3</v>
      </c>
    </row>
    <row r="126" spans="1:6" x14ac:dyDescent="0.25">
      <c r="A126" s="8" t="s">
        <v>8</v>
      </c>
      <c r="B126" s="7" t="s">
        <v>205</v>
      </c>
      <c r="C126" s="7" t="s">
        <v>205</v>
      </c>
      <c r="D126" s="8" t="s">
        <v>203</v>
      </c>
      <c r="E126" s="17" t="s">
        <v>258</v>
      </c>
      <c r="F126" s="9">
        <v>273406</v>
      </c>
    </row>
    <row r="127" spans="1:6" x14ac:dyDescent="0.25">
      <c r="A127" s="8" t="s">
        <v>57</v>
      </c>
      <c r="B127" s="7" t="s">
        <v>208</v>
      </c>
      <c r="C127" s="7" t="s">
        <v>208</v>
      </c>
      <c r="D127" s="8" t="s">
        <v>207</v>
      </c>
      <c r="E127" s="17" t="s">
        <v>260</v>
      </c>
      <c r="F127" s="9">
        <v>19918.400000000001</v>
      </c>
    </row>
    <row r="128" spans="1:6" x14ac:dyDescent="0.25">
      <c r="A128" s="8" t="s">
        <v>5</v>
      </c>
      <c r="B128" s="7" t="s">
        <v>76</v>
      </c>
      <c r="C128" s="7" t="s">
        <v>76</v>
      </c>
      <c r="D128" s="8" t="s">
        <v>209</v>
      </c>
      <c r="E128" s="15" t="s">
        <v>257</v>
      </c>
      <c r="F128" s="9">
        <v>551865.93999999994</v>
      </c>
    </row>
    <row r="129" spans="1:6" x14ac:dyDescent="0.25">
      <c r="A129" s="8" t="s">
        <v>27</v>
      </c>
      <c r="B129" s="7" t="s">
        <v>214</v>
      </c>
      <c r="C129" s="7" t="s">
        <v>214</v>
      </c>
      <c r="D129" s="8" t="s">
        <v>210</v>
      </c>
      <c r="E129" s="15" t="s">
        <v>254</v>
      </c>
      <c r="F129" s="9">
        <v>32940</v>
      </c>
    </row>
    <row r="130" spans="1:6" x14ac:dyDescent="0.25">
      <c r="A130" s="8" t="s">
        <v>27</v>
      </c>
      <c r="B130" s="7" t="s">
        <v>211</v>
      </c>
      <c r="C130" s="7" t="s">
        <v>211</v>
      </c>
      <c r="D130" s="8" t="s">
        <v>210</v>
      </c>
      <c r="E130" s="15" t="s">
        <v>254</v>
      </c>
      <c r="F130" s="9">
        <v>32940</v>
      </c>
    </row>
    <row r="131" spans="1:6" x14ac:dyDescent="0.25">
      <c r="A131" s="8" t="s">
        <v>27</v>
      </c>
      <c r="B131" s="7" t="s">
        <v>212</v>
      </c>
      <c r="C131" s="7" t="s">
        <v>212</v>
      </c>
      <c r="D131" s="8" t="s">
        <v>210</v>
      </c>
      <c r="E131" s="15" t="s">
        <v>254</v>
      </c>
      <c r="F131" s="9">
        <v>32940</v>
      </c>
    </row>
    <row r="132" spans="1:6" x14ac:dyDescent="0.25">
      <c r="A132" s="8" t="s">
        <v>123</v>
      </c>
      <c r="B132" s="7" t="s">
        <v>213</v>
      </c>
      <c r="C132" s="7" t="s">
        <v>213</v>
      </c>
      <c r="D132" s="8" t="s">
        <v>210</v>
      </c>
      <c r="E132" s="15" t="s">
        <v>254</v>
      </c>
      <c r="F132" s="9">
        <v>54650</v>
      </c>
    </row>
    <row r="133" spans="1:6" x14ac:dyDescent="0.25">
      <c r="A133" s="8" t="s">
        <v>0</v>
      </c>
      <c r="B133" s="7" t="s">
        <v>216</v>
      </c>
      <c r="C133" s="7" t="s">
        <v>216</v>
      </c>
      <c r="D133" s="8" t="s">
        <v>215</v>
      </c>
      <c r="E133" s="17" t="s">
        <v>260</v>
      </c>
      <c r="F133" s="9">
        <v>10289.6</v>
      </c>
    </row>
    <row r="134" spans="1:6" x14ac:dyDescent="0.25">
      <c r="A134" s="8" t="s">
        <v>0</v>
      </c>
      <c r="B134" s="7" t="s">
        <v>217</v>
      </c>
      <c r="C134" s="7" t="s">
        <v>217</v>
      </c>
      <c r="D134" s="8" t="s">
        <v>215</v>
      </c>
      <c r="E134" s="17" t="s">
        <v>260</v>
      </c>
      <c r="F134" s="9">
        <v>8496</v>
      </c>
    </row>
    <row r="135" spans="1:6" x14ac:dyDescent="0.25">
      <c r="A135" s="8" t="s">
        <v>19</v>
      </c>
      <c r="B135" s="7" t="s">
        <v>219</v>
      </c>
      <c r="C135" s="7" t="s">
        <v>219</v>
      </c>
      <c r="D135" s="8" t="s">
        <v>218</v>
      </c>
      <c r="E135" s="15" t="s">
        <v>261</v>
      </c>
      <c r="F135" s="9">
        <v>13899.97</v>
      </c>
    </row>
    <row r="136" spans="1:6" x14ac:dyDescent="0.25">
      <c r="A136" s="8" t="s">
        <v>19</v>
      </c>
      <c r="B136" s="7" t="s">
        <v>204</v>
      </c>
      <c r="C136" s="7" t="s">
        <v>204</v>
      </c>
      <c r="D136" s="8" t="s">
        <v>218</v>
      </c>
      <c r="E136" s="15" t="s">
        <v>261</v>
      </c>
      <c r="F136" s="9">
        <v>11654.98</v>
      </c>
    </row>
    <row r="137" spans="1:6" x14ac:dyDescent="0.25">
      <c r="A137" s="8" t="s">
        <v>19</v>
      </c>
      <c r="B137" s="7" t="s">
        <v>220</v>
      </c>
      <c r="C137" s="7" t="s">
        <v>220</v>
      </c>
      <c r="D137" s="8" t="s">
        <v>218</v>
      </c>
      <c r="E137" s="15" t="s">
        <v>261</v>
      </c>
      <c r="F137" s="9">
        <v>7595.01</v>
      </c>
    </row>
    <row r="138" spans="1:6" x14ac:dyDescent="0.25">
      <c r="A138" s="8" t="s">
        <v>33</v>
      </c>
      <c r="B138" s="7" t="s">
        <v>224</v>
      </c>
      <c r="C138" s="7" t="s">
        <v>224</v>
      </c>
      <c r="D138" s="8" t="s">
        <v>221</v>
      </c>
      <c r="E138" s="17" t="s">
        <v>258</v>
      </c>
      <c r="F138" s="9">
        <v>4749.5</v>
      </c>
    </row>
    <row r="139" spans="1:6" x14ac:dyDescent="0.25">
      <c r="A139" s="8" t="s">
        <v>9</v>
      </c>
      <c r="B139" s="7" t="s">
        <v>222</v>
      </c>
      <c r="C139" s="7" t="s">
        <v>222</v>
      </c>
      <c r="D139" s="8" t="s">
        <v>221</v>
      </c>
      <c r="E139" s="17" t="s">
        <v>258</v>
      </c>
      <c r="F139" s="9">
        <v>1593</v>
      </c>
    </row>
    <row r="140" spans="1:6" x14ac:dyDescent="0.25">
      <c r="A140" s="8" t="s">
        <v>9</v>
      </c>
      <c r="B140" s="7" t="s">
        <v>226</v>
      </c>
      <c r="C140" s="7" t="s">
        <v>226</v>
      </c>
      <c r="D140" s="8" t="s">
        <v>221</v>
      </c>
      <c r="E140" s="17" t="s">
        <v>258</v>
      </c>
      <c r="F140" s="9">
        <v>33099</v>
      </c>
    </row>
    <row r="141" spans="1:6" x14ac:dyDescent="0.25">
      <c r="A141" s="8" t="s">
        <v>127</v>
      </c>
      <c r="B141" s="7" t="s">
        <v>223</v>
      </c>
      <c r="C141" s="7" t="s">
        <v>223</v>
      </c>
      <c r="D141" s="8" t="s">
        <v>221</v>
      </c>
      <c r="E141" s="17" t="s">
        <v>258</v>
      </c>
      <c r="F141" s="9">
        <v>5563.7</v>
      </c>
    </row>
    <row r="142" spans="1:6" x14ac:dyDescent="0.25">
      <c r="A142" s="8" t="s">
        <v>9</v>
      </c>
      <c r="B142" s="7" t="s">
        <v>225</v>
      </c>
      <c r="C142" s="7" t="s">
        <v>225</v>
      </c>
      <c r="D142" s="8" t="s">
        <v>221</v>
      </c>
      <c r="E142" s="17" t="s">
        <v>258</v>
      </c>
      <c r="F142" s="9">
        <v>22561.599999999999</v>
      </c>
    </row>
    <row r="143" spans="1:6" x14ac:dyDescent="0.25">
      <c r="A143" s="8" t="s">
        <v>21</v>
      </c>
      <c r="B143" s="7" t="s">
        <v>228</v>
      </c>
      <c r="C143" s="7" t="s">
        <v>228</v>
      </c>
      <c r="D143" s="8" t="s">
        <v>227</v>
      </c>
      <c r="E143" s="15" t="s">
        <v>262</v>
      </c>
      <c r="F143" s="9">
        <v>10030</v>
      </c>
    </row>
    <row r="144" spans="1:6" x14ac:dyDescent="0.25">
      <c r="A144" s="8" t="s">
        <v>5</v>
      </c>
      <c r="B144" s="7" t="s">
        <v>49</v>
      </c>
      <c r="C144" s="7" t="s">
        <v>49</v>
      </c>
      <c r="D144" s="8" t="s">
        <v>229</v>
      </c>
      <c r="E144" s="15" t="s">
        <v>263</v>
      </c>
      <c r="F144" s="9">
        <v>219480</v>
      </c>
    </row>
    <row r="145" spans="1:6" x14ac:dyDescent="0.25">
      <c r="A145" s="8" t="s">
        <v>52</v>
      </c>
      <c r="B145" s="7" t="s">
        <v>131</v>
      </c>
      <c r="C145" s="7" t="s">
        <v>131</v>
      </c>
      <c r="D145" s="8" t="s">
        <v>230</v>
      </c>
      <c r="E145" s="15" t="s">
        <v>249</v>
      </c>
      <c r="F145" s="9">
        <v>224669.64</v>
      </c>
    </row>
    <row r="146" spans="1:6" x14ac:dyDescent="0.25">
      <c r="A146" s="8" t="s">
        <v>8</v>
      </c>
      <c r="B146" s="7" t="s">
        <v>232</v>
      </c>
      <c r="C146" s="7" t="s">
        <v>232</v>
      </c>
      <c r="D146" s="8" t="s">
        <v>231</v>
      </c>
      <c r="E146" s="15" t="s">
        <v>245</v>
      </c>
      <c r="F146" s="9">
        <v>21889</v>
      </c>
    </row>
    <row r="147" spans="1:6" x14ac:dyDescent="0.25">
      <c r="A147" s="8" t="s">
        <v>30</v>
      </c>
      <c r="B147" s="28" t="s">
        <v>49</v>
      </c>
      <c r="C147" s="28" t="s">
        <v>49</v>
      </c>
      <c r="D147" s="11" t="s">
        <v>233</v>
      </c>
      <c r="E147" s="15" t="s">
        <v>245</v>
      </c>
      <c r="F147" s="9">
        <v>12419.5</v>
      </c>
    </row>
    <row r="148" spans="1:6" x14ac:dyDescent="0.25">
      <c r="A148" s="12"/>
      <c r="B148" s="13"/>
      <c r="C148" s="13"/>
      <c r="D148" s="13"/>
      <c r="E148" s="14" t="s">
        <v>240</v>
      </c>
      <c r="F148" s="10">
        <f>SUM(F12:F147)</f>
        <v>17952302.830000002</v>
      </c>
    </row>
  </sheetData>
  <sortState ref="A2:F6645">
    <sortCondition ref="A2:A6645"/>
    <sortCondition ref="C2:C6645"/>
  </sortState>
  <mergeCells count="5">
    <mergeCell ref="A6:F6"/>
    <mergeCell ref="A7:F7"/>
    <mergeCell ref="A8:F8"/>
    <mergeCell ref="A9:F9"/>
    <mergeCell ref="A10:F10"/>
  </mergeCells>
  <pageMargins left="0.74803149606299213" right="0.74803149606299213" top="0.98425196850393704" bottom="0.98425196850393704" header="0.51181102362204722" footer="0.51181102362204722"/>
  <pageSetup scale="60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52"/>
  <sheetViews>
    <sheetView topLeftCell="A115" zoomScale="80" zoomScaleNormal="80" workbookViewId="0">
      <selection activeCell="G153" sqref="G153"/>
    </sheetView>
  </sheetViews>
  <sheetFormatPr baseColWidth="10" defaultRowHeight="15" x14ac:dyDescent="0.25"/>
  <cols>
    <col min="1" max="1" width="20.7109375" bestFit="1" customWidth="1"/>
    <col min="2" max="2" width="40.42578125" bestFit="1" customWidth="1"/>
    <col min="3" max="3" width="43" bestFit="1" customWidth="1"/>
    <col min="4" max="4" width="15" bestFit="1" customWidth="1"/>
    <col min="5" max="5" width="11.5703125" bestFit="1" customWidth="1"/>
    <col min="6" max="6" width="5.7109375" bestFit="1" customWidth="1"/>
    <col min="7" max="8" width="13.85546875" bestFit="1" customWidth="1"/>
    <col min="9" max="10" width="12.28515625" bestFit="1" customWidth="1"/>
    <col min="11" max="11" width="13.85546875" bestFit="1" customWidth="1"/>
  </cols>
  <sheetData>
    <row r="4" spans="1:11" ht="26.25" x14ac:dyDescent="0.4">
      <c r="B4" s="45" t="s">
        <v>280</v>
      </c>
      <c r="C4" s="45"/>
      <c r="D4" s="45"/>
      <c r="E4" s="45"/>
      <c r="F4" s="45"/>
      <c r="G4" s="45"/>
      <c r="H4" s="45"/>
      <c r="I4" s="45"/>
    </row>
    <row r="5" spans="1:11" ht="26.25" x14ac:dyDescent="0.4">
      <c r="B5" s="45" t="s">
        <v>281</v>
      </c>
      <c r="C5" s="45"/>
      <c r="D5" s="45"/>
      <c r="E5" s="45"/>
      <c r="F5" s="45"/>
      <c r="G5" s="45"/>
      <c r="H5" s="45"/>
      <c r="I5" s="45"/>
    </row>
    <row r="6" spans="1:11" ht="22.5" x14ac:dyDescent="0.45">
      <c r="A6" s="32"/>
      <c r="B6" s="44" t="s">
        <v>282</v>
      </c>
      <c r="C6" s="44"/>
      <c r="D6" s="44"/>
      <c r="E6" s="44"/>
      <c r="F6" s="44"/>
      <c r="G6" s="44"/>
      <c r="H6" s="44"/>
      <c r="I6" s="44"/>
      <c r="J6" s="32"/>
      <c r="K6" s="32"/>
    </row>
    <row r="7" spans="1:11" ht="22.5" x14ac:dyDescent="0.45">
      <c r="A7" s="33"/>
      <c r="B7" s="44" t="s">
        <v>297</v>
      </c>
      <c r="C7" s="44"/>
      <c r="D7" s="44"/>
      <c r="E7" s="44"/>
      <c r="F7" s="44"/>
      <c r="G7" s="44"/>
      <c r="H7" s="44"/>
      <c r="I7" s="44"/>
      <c r="J7" s="44"/>
    </row>
    <row r="8" spans="1:1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1" x14ac:dyDescent="0.25">
      <c r="A9" s="1"/>
      <c r="B9" s="33"/>
      <c r="C9" s="33"/>
      <c r="D9" s="33"/>
      <c r="E9" s="33"/>
      <c r="F9" s="33"/>
      <c r="G9" s="19"/>
      <c r="H9" s="33"/>
      <c r="I9" s="33"/>
      <c r="J9" s="33"/>
      <c r="K9" s="33"/>
    </row>
    <row r="10" spans="1:11" x14ac:dyDescent="0.25">
      <c r="A10" s="1"/>
    </row>
    <row r="11" spans="1:11" x14ac:dyDescent="0.25">
      <c r="A11" s="1"/>
      <c r="B11" s="2"/>
      <c r="C11" s="3"/>
      <c r="D11" s="48"/>
      <c r="E11" s="48"/>
      <c r="F11" s="48"/>
      <c r="G11" s="4"/>
      <c r="I11" s="34"/>
      <c r="J11" s="35"/>
      <c r="K11" s="35"/>
    </row>
    <row r="12" spans="1:11" x14ac:dyDescent="0.25">
      <c r="A12" s="1"/>
      <c r="B12" s="47"/>
      <c r="C12" s="47"/>
      <c r="D12" s="47"/>
      <c r="E12" s="47"/>
      <c r="F12" s="47"/>
      <c r="G12" s="20"/>
      <c r="H12" s="20"/>
    </row>
    <row r="13" spans="1:11" x14ac:dyDescent="0.25">
      <c r="A13" s="1"/>
      <c r="B13" s="20"/>
      <c r="C13" s="20"/>
      <c r="D13" s="5" t="s">
        <v>235</v>
      </c>
      <c r="E13" s="46">
        <v>40267</v>
      </c>
      <c r="F13" s="46"/>
      <c r="G13" s="46"/>
      <c r="H13" s="20"/>
      <c r="I13" s="36"/>
      <c r="J13" s="6"/>
      <c r="K13" s="35"/>
    </row>
    <row r="14" spans="1:11" x14ac:dyDescent="0.25">
      <c r="A14" s="1"/>
      <c r="F14" s="1"/>
      <c r="G14" s="1"/>
    </row>
    <row r="15" spans="1:11" s="37" customFormat="1" ht="31.5" x14ac:dyDescent="0.25">
      <c r="A15" s="39" t="s">
        <v>289</v>
      </c>
      <c r="B15" s="39" t="s">
        <v>236</v>
      </c>
      <c r="C15" s="39" t="s">
        <v>237</v>
      </c>
      <c r="D15" s="39" t="s">
        <v>238</v>
      </c>
      <c r="E15" s="40" t="s">
        <v>239</v>
      </c>
      <c r="F15" s="41" t="s">
        <v>291</v>
      </c>
      <c r="G15" s="39" t="s">
        <v>292</v>
      </c>
      <c r="H15" s="39" t="s">
        <v>293</v>
      </c>
      <c r="I15" s="39" t="s">
        <v>294</v>
      </c>
      <c r="J15" s="39" t="s">
        <v>295</v>
      </c>
      <c r="K15" s="39" t="s">
        <v>296</v>
      </c>
    </row>
    <row r="16" spans="1:11" x14ac:dyDescent="0.25">
      <c r="A16" s="7" t="s">
        <v>20</v>
      </c>
      <c r="B16" s="8" t="s">
        <v>15</v>
      </c>
      <c r="C16" s="18" t="s">
        <v>273</v>
      </c>
      <c r="D16" s="9">
        <v>11151</v>
      </c>
      <c r="E16" s="38">
        <v>40246</v>
      </c>
      <c r="F16" s="29">
        <f t="shared" ref="F16:F47" si="0">+$E$13-E16</f>
        <v>21</v>
      </c>
      <c r="G16" s="9">
        <f t="shared" ref="G16:G47" si="1">IF(F16&lt;31,D16,0)</f>
        <v>11151</v>
      </c>
      <c r="H16" s="9">
        <f t="shared" ref="H16:H47" si="2">IF(F16&lt;61,D16-G16,0)</f>
        <v>0</v>
      </c>
      <c r="I16" s="9">
        <f t="shared" ref="I16:I47" si="3">IF(F16&lt;91,D16-G16-H16,0)</f>
        <v>0</v>
      </c>
      <c r="J16" s="9">
        <f t="shared" ref="J16:J47" si="4">IF(F16&lt;121,D16-G16-H16-I16,0)</f>
        <v>0</v>
      </c>
      <c r="K16" s="9">
        <f t="shared" ref="K16:K47" si="5">IF(F16&gt;120,D16-G16-H16-I16-J16,0)</f>
        <v>0</v>
      </c>
    </row>
    <row r="17" spans="1:11" x14ac:dyDescent="0.25">
      <c r="A17" s="7" t="s">
        <v>28</v>
      </c>
      <c r="B17" s="8" t="s">
        <v>15</v>
      </c>
      <c r="C17" s="18" t="s">
        <v>273</v>
      </c>
      <c r="D17" s="9">
        <v>171973.2</v>
      </c>
      <c r="E17" s="38">
        <v>40248</v>
      </c>
      <c r="F17" s="29">
        <f t="shared" si="0"/>
        <v>19</v>
      </c>
      <c r="G17" s="9">
        <f t="shared" si="1"/>
        <v>171973.2</v>
      </c>
      <c r="H17" s="9">
        <f t="shared" si="2"/>
        <v>0</v>
      </c>
      <c r="I17" s="9">
        <f t="shared" si="3"/>
        <v>0</v>
      </c>
      <c r="J17" s="9">
        <f t="shared" si="4"/>
        <v>0</v>
      </c>
      <c r="K17" s="9">
        <f t="shared" si="5"/>
        <v>0</v>
      </c>
    </row>
    <row r="18" spans="1:11" x14ac:dyDescent="0.25">
      <c r="A18" s="7" t="s">
        <v>24</v>
      </c>
      <c r="B18" s="8" t="s">
        <v>15</v>
      </c>
      <c r="C18" s="18" t="s">
        <v>273</v>
      </c>
      <c r="D18" s="9">
        <v>20329.04</v>
      </c>
      <c r="E18" s="38">
        <v>40242</v>
      </c>
      <c r="F18" s="29">
        <f t="shared" si="0"/>
        <v>25</v>
      </c>
      <c r="G18" s="9">
        <f t="shared" si="1"/>
        <v>20329.04</v>
      </c>
      <c r="H18" s="9">
        <f t="shared" si="2"/>
        <v>0</v>
      </c>
      <c r="I18" s="9">
        <f t="shared" si="3"/>
        <v>0</v>
      </c>
      <c r="J18" s="9">
        <f t="shared" si="4"/>
        <v>0</v>
      </c>
      <c r="K18" s="9">
        <f t="shared" si="5"/>
        <v>0</v>
      </c>
    </row>
    <row r="19" spans="1:11" x14ac:dyDescent="0.25">
      <c r="A19" s="7" t="s">
        <v>25</v>
      </c>
      <c r="B19" s="8" t="s">
        <v>15</v>
      </c>
      <c r="C19" s="18" t="s">
        <v>273</v>
      </c>
      <c r="D19" s="9">
        <v>11623</v>
      </c>
      <c r="E19" s="38">
        <v>40242</v>
      </c>
      <c r="F19" s="29">
        <f t="shared" si="0"/>
        <v>25</v>
      </c>
      <c r="G19" s="9">
        <f t="shared" si="1"/>
        <v>11623</v>
      </c>
      <c r="H19" s="9">
        <f t="shared" si="2"/>
        <v>0</v>
      </c>
      <c r="I19" s="9">
        <f t="shared" si="3"/>
        <v>0</v>
      </c>
      <c r="J19" s="9">
        <f t="shared" si="4"/>
        <v>0</v>
      </c>
      <c r="K19" s="9">
        <f t="shared" si="5"/>
        <v>0</v>
      </c>
    </row>
    <row r="20" spans="1:11" x14ac:dyDescent="0.25">
      <c r="A20" s="7" t="s">
        <v>39</v>
      </c>
      <c r="B20" s="8" t="s">
        <v>36</v>
      </c>
      <c r="C20" s="15" t="s">
        <v>265</v>
      </c>
      <c r="D20" s="9">
        <v>21240</v>
      </c>
      <c r="E20" s="38">
        <v>40215</v>
      </c>
      <c r="F20" s="29">
        <f t="shared" si="0"/>
        <v>52</v>
      </c>
      <c r="G20" s="9">
        <f t="shared" si="1"/>
        <v>0</v>
      </c>
      <c r="H20" s="9">
        <f t="shared" si="2"/>
        <v>21240</v>
      </c>
      <c r="I20" s="9">
        <f t="shared" si="3"/>
        <v>0</v>
      </c>
      <c r="J20" s="9">
        <f t="shared" si="4"/>
        <v>0</v>
      </c>
      <c r="K20" s="9">
        <f t="shared" si="5"/>
        <v>0</v>
      </c>
    </row>
    <row r="21" spans="1:11" x14ac:dyDescent="0.25">
      <c r="A21" s="7" t="s">
        <v>38</v>
      </c>
      <c r="B21" s="8" t="s">
        <v>36</v>
      </c>
      <c r="C21" s="15" t="s">
        <v>265</v>
      </c>
      <c r="D21" s="9">
        <v>2076800</v>
      </c>
      <c r="E21" s="38">
        <v>40236</v>
      </c>
      <c r="F21" s="29">
        <f t="shared" si="0"/>
        <v>31</v>
      </c>
      <c r="G21" s="9">
        <f t="shared" si="1"/>
        <v>0</v>
      </c>
      <c r="H21" s="9">
        <f t="shared" si="2"/>
        <v>2076800</v>
      </c>
      <c r="I21" s="9">
        <f t="shared" si="3"/>
        <v>0</v>
      </c>
      <c r="J21" s="9">
        <f t="shared" si="4"/>
        <v>0</v>
      </c>
      <c r="K21" s="9">
        <f t="shared" si="5"/>
        <v>0</v>
      </c>
    </row>
    <row r="22" spans="1:11" x14ac:dyDescent="0.25">
      <c r="A22" s="7" t="s">
        <v>42</v>
      </c>
      <c r="B22" s="8" t="s">
        <v>40</v>
      </c>
      <c r="C22" s="15" t="s">
        <v>241</v>
      </c>
      <c r="D22" s="9">
        <v>6366.1</v>
      </c>
      <c r="E22" s="38">
        <v>40218</v>
      </c>
      <c r="F22" s="29">
        <f t="shared" si="0"/>
        <v>49</v>
      </c>
      <c r="G22" s="9">
        <f t="shared" si="1"/>
        <v>0</v>
      </c>
      <c r="H22" s="9">
        <f t="shared" si="2"/>
        <v>6366.1</v>
      </c>
      <c r="I22" s="9">
        <f t="shared" si="3"/>
        <v>0</v>
      </c>
      <c r="J22" s="9">
        <f t="shared" si="4"/>
        <v>0</v>
      </c>
      <c r="K22" s="9">
        <f t="shared" si="5"/>
        <v>0</v>
      </c>
    </row>
    <row r="23" spans="1:11" ht="15.75" x14ac:dyDescent="0.25">
      <c r="A23" s="26" t="s">
        <v>269</v>
      </c>
      <c r="B23" s="8" t="s">
        <v>46</v>
      </c>
      <c r="C23" s="15" t="s">
        <v>242</v>
      </c>
      <c r="D23" s="9">
        <v>933603.41</v>
      </c>
      <c r="E23" s="38">
        <v>40094</v>
      </c>
      <c r="F23" s="29">
        <f t="shared" si="0"/>
        <v>173</v>
      </c>
      <c r="G23" s="9">
        <f t="shared" si="1"/>
        <v>0</v>
      </c>
      <c r="H23" s="9">
        <f t="shared" si="2"/>
        <v>0</v>
      </c>
      <c r="I23" s="9">
        <f t="shared" si="3"/>
        <v>0</v>
      </c>
      <c r="J23" s="9">
        <f t="shared" si="4"/>
        <v>0</v>
      </c>
      <c r="K23" s="9">
        <f t="shared" si="5"/>
        <v>933603.41</v>
      </c>
    </row>
    <row r="24" spans="1:11" x14ac:dyDescent="0.25">
      <c r="A24" s="7" t="s">
        <v>44</v>
      </c>
      <c r="B24" s="8" t="s">
        <v>48</v>
      </c>
      <c r="C24" s="16" t="s">
        <v>246</v>
      </c>
      <c r="D24" s="9">
        <v>91450</v>
      </c>
      <c r="E24" s="38">
        <v>40254</v>
      </c>
      <c r="F24" s="29">
        <f t="shared" si="0"/>
        <v>13</v>
      </c>
      <c r="G24" s="9">
        <f t="shared" si="1"/>
        <v>91450</v>
      </c>
      <c r="H24" s="9">
        <f t="shared" si="2"/>
        <v>0</v>
      </c>
      <c r="I24" s="9">
        <f t="shared" si="3"/>
        <v>0</v>
      </c>
      <c r="J24" s="9">
        <f t="shared" si="4"/>
        <v>0</v>
      </c>
      <c r="K24" s="9">
        <f t="shared" si="5"/>
        <v>0</v>
      </c>
    </row>
    <row r="25" spans="1:11" x14ac:dyDescent="0.25">
      <c r="A25" s="7" t="s">
        <v>45</v>
      </c>
      <c r="B25" s="8" t="s">
        <v>48</v>
      </c>
      <c r="C25" s="16" t="s">
        <v>246</v>
      </c>
      <c r="D25" s="9">
        <v>61312.800000000003</v>
      </c>
      <c r="E25" s="38">
        <v>40254</v>
      </c>
      <c r="F25" s="29">
        <f t="shared" si="0"/>
        <v>13</v>
      </c>
      <c r="G25" s="9">
        <f t="shared" si="1"/>
        <v>61312.800000000003</v>
      </c>
      <c r="H25" s="9">
        <f t="shared" si="2"/>
        <v>0</v>
      </c>
      <c r="I25" s="9">
        <f t="shared" si="3"/>
        <v>0</v>
      </c>
      <c r="J25" s="9">
        <f t="shared" si="4"/>
        <v>0</v>
      </c>
      <c r="K25" s="9">
        <f t="shared" si="5"/>
        <v>0</v>
      </c>
    </row>
    <row r="26" spans="1:11" x14ac:dyDescent="0.25">
      <c r="A26" s="7" t="s">
        <v>53</v>
      </c>
      <c r="B26" s="8" t="s">
        <v>48</v>
      </c>
      <c r="C26" s="16" t="s">
        <v>246</v>
      </c>
      <c r="D26" s="9">
        <v>20768</v>
      </c>
      <c r="E26" s="38">
        <v>40254</v>
      </c>
      <c r="F26" s="29">
        <f t="shared" si="0"/>
        <v>13</v>
      </c>
      <c r="G26" s="9">
        <f t="shared" si="1"/>
        <v>20768</v>
      </c>
      <c r="H26" s="9">
        <f t="shared" si="2"/>
        <v>0</v>
      </c>
      <c r="I26" s="9">
        <f t="shared" si="3"/>
        <v>0</v>
      </c>
      <c r="J26" s="9">
        <f t="shared" si="4"/>
        <v>0</v>
      </c>
      <c r="K26" s="9">
        <f t="shared" si="5"/>
        <v>0</v>
      </c>
    </row>
    <row r="27" spans="1:11" x14ac:dyDescent="0.25">
      <c r="A27" s="7" t="s">
        <v>59</v>
      </c>
      <c r="B27" s="8" t="s">
        <v>54</v>
      </c>
      <c r="C27" s="15" t="s">
        <v>243</v>
      </c>
      <c r="D27" s="9">
        <v>50677.7</v>
      </c>
      <c r="E27" s="38">
        <v>40232</v>
      </c>
      <c r="F27" s="29">
        <f t="shared" si="0"/>
        <v>35</v>
      </c>
      <c r="G27" s="9">
        <f t="shared" si="1"/>
        <v>0</v>
      </c>
      <c r="H27" s="9">
        <f t="shared" si="2"/>
        <v>50677.7</v>
      </c>
      <c r="I27" s="9">
        <f t="shared" si="3"/>
        <v>0</v>
      </c>
      <c r="J27" s="9">
        <f t="shared" si="4"/>
        <v>0</v>
      </c>
      <c r="K27" s="9">
        <f t="shared" si="5"/>
        <v>0</v>
      </c>
    </row>
    <row r="28" spans="1:11" x14ac:dyDescent="0.25">
      <c r="A28" s="7" t="s">
        <v>60</v>
      </c>
      <c r="B28" s="8" t="s">
        <v>54</v>
      </c>
      <c r="C28" s="15" t="s">
        <v>243</v>
      </c>
      <c r="D28" s="9">
        <v>59958.75</v>
      </c>
      <c r="E28" s="38">
        <v>40234</v>
      </c>
      <c r="F28" s="29">
        <f t="shared" si="0"/>
        <v>33</v>
      </c>
      <c r="G28" s="9">
        <f t="shared" si="1"/>
        <v>0</v>
      </c>
      <c r="H28" s="9">
        <f t="shared" si="2"/>
        <v>59958.75</v>
      </c>
      <c r="I28" s="9">
        <f t="shared" si="3"/>
        <v>0</v>
      </c>
      <c r="J28" s="9">
        <f t="shared" si="4"/>
        <v>0</v>
      </c>
      <c r="K28" s="9">
        <f t="shared" si="5"/>
        <v>0</v>
      </c>
    </row>
    <row r="29" spans="1:11" x14ac:dyDescent="0.25">
      <c r="A29" s="7" t="s">
        <v>58</v>
      </c>
      <c r="B29" s="8" t="s">
        <v>54</v>
      </c>
      <c r="C29" s="15" t="s">
        <v>243</v>
      </c>
      <c r="D29" s="9">
        <v>10936.24</v>
      </c>
      <c r="E29" s="38">
        <v>40234</v>
      </c>
      <c r="F29" s="29">
        <f t="shared" si="0"/>
        <v>33</v>
      </c>
      <c r="G29" s="9">
        <f t="shared" si="1"/>
        <v>0</v>
      </c>
      <c r="H29" s="9">
        <f t="shared" si="2"/>
        <v>10936.24</v>
      </c>
      <c r="I29" s="9">
        <f t="shared" si="3"/>
        <v>0</v>
      </c>
      <c r="J29" s="9">
        <f t="shared" si="4"/>
        <v>0</v>
      </c>
      <c r="K29" s="9">
        <f t="shared" si="5"/>
        <v>0</v>
      </c>
    </row>
    <row r="30" spans="1:11" x14ac:dyDescent="0.25">
      <c r="A30" s="7" t="s">
        <v>62</v>
      </c>
      <c r="B30" s="8" t="s">
        <v>61</v>
      </c>
      <c r="C30" s="15" t="s">
        <v>244</v>
      </c>
      <c r="D30" s="9">
        <v>62127</v>
      </c>
      <c r="E30" s="38">
        <v>40241</v>
      </c>
      <c r="F30" s="29">
        <f t="shared" si="0"/>
        <v>26</v>
      </c>
      <c r="G30" s="9">
        <f t="shared" si="1"/>
        <v>62127</v>
      </c>
      <c r="H30" s="9">
        <f t="shared" si="2"/>
        <v>0</v>
      </c>
      <c r="I30" s="9">
        <f t="shared" si="3"/>
        <v>0</v>
      </c>
      <c r="J30" s="9">
        <f t="shared" si="4"/>
        <v>0</v>
      </c>
      <c r="K30" s="9">
        <f t="shared" si="5"/>
        <v>0</v>
      </c>
    </row>
    <row r="31" spans="1:11" x14ac:dyDescent="0.25">
      <c r="A31" s="7" t="s">
        <v>69</v>
      </c>
      <c r="B31" s="8" t="s">
        <v>66</v>
      </c>
      <c r="C31" s="15" t="s">
        <v>245</v>
      </c>
      <c r="D31" s="9">
        <v>37000</v>
      </c>
      <c r="E31" s="38">
        <v>40207</v>
      </c>
      <c r="F31" s="29">
        <f t="shared" si="0"/>
        <v>60</v>
      </c>
      <c r="G31" s="9">
        <f t="shared" si="1"/>
        <v>0</v>
      </c>
      <c r="H31" s="9">
        <f t="shared" si="2"/>
        <v>37000</v>
      </c>
      <c r="I31" s="9">
        <f t="shared" si="3"/>
        <v>0</v>
      </c>
      <c r="J31" s="9">
        <f t="shared" si="4"/>
        <v>0</v>
      </c>
      <c r="K31" s="9">
        <f t="shared" si="5"/>
        <v>0</v>
      </c>
    </row>
    <row r="32" spans="1:11" x14ac:dyDescent="0.25">
      <c r="A32" s="7" t="s">
        <v>72</v>
      </c>
      <c r="B32" s="8" t="s">
        <v>66</v>
      </c>
      <c r="C32" s="15" t="s">
        <v>245</v>
      </c>
      <c r="D32" s="9">
        <v>18421.400000000001</v>
      </c>
      <c r="E32" s="38">
        <v>40207</v>
      </c>
      <c r="F32" s="29">
        <f t="shared" si="0"/>
        <v>60</v>
      </c>
      <c r="G32" s="9">
        <f t="shared" si="1"/>
        <v>0</v>
      </c>
      <c r="H32" s="9">
        <f t="shared" si="2"/>
        <v>18421.400000000001</v>
      </c>
      <c r="I32" s="9">
        <f t="shared" si="3"/>
        <v>0</v>
      </c>
      <c r="J32" s="9">
        <f t="shared" si="4"/>
        <v>0</v>
      </c>
      <c r="K32" s="9">
        <f t="shared" si="5"/>
        <v>0</v>
      </c>
    </row>
    <row r="33" spans="1:11" x14ac:dyDescent="0.25">
      <c r="A33" s="7" t="s">
        <v>71</v>
      </c>
      <c r="B33" s="8" t="s">
        <v>66</v>
      </c>
      <c r="C33" s="15" t="s">
        <v>245</v>
      </c>
      <c r="D33" s="9">
        <v>7265.95</v>
      </c>
      <c r="E33" s="38">
        <v>40209</v>
      </c>
      <c r="F33" s="29">
        <f t="shared" si="0"/>
        <v>58</v>
      </c>
      <c r="G33" s="9">
        <f t="shared" si="1"/>
        <v>0</v>
      </c>
      <c r="H33" s="9">
        <f t="shared" si="2"/>
        <v>7265.95</v>
      </c>
      <c r="I33" s="9">
        <f t="shared" si="3"/>
        <v>0</v>
      </c>
      <c r="J33" s="9">
        <f t="shared" si="4"/>
        <v>0</v>
      </c>
      <c r="K33" s="9">
        <f t="shared" si="5"/>
        <v>0</v>
      </c>
    </row>
    <row r="34" spans="1:11" x14ac:dyDescent="0.25">
      <c r="A34" s="7" t="s">
        <v>75</v>
      </c>
      <c r="B34" s="8" t="s">
        <v>73</v>
      </c>
      <c r="C34" s="15" t="s">
        <v>246</v>
      </c>
      <c r="D34" s="9">
        <v>293060.62</v>
      </c>
      <c r="E34" s="38">
        <v>40226</v>
      </c>
      <c r="F34" s="29">
        <f t="shared" si="0"/>
        <v>41</v>
      </c>
      <c r="G34" s="9">
        <f t="shared" si="1"/>
        <v>0</v>
      </c>
      <c r="H34" s="9">
        <f t="shared" si="2"/>
        <v>293060.62</v>
      </c>
      <c r="I34" s="9">
        <f t="shared" si="3"/>
        <v>0</v>
      </c>
      <c r="J34" s="9">
        <f t="shared" si="4"/>
        <v>0</v>
      </c>
      <c r="K34" s="9">
        <f t="shared" si="5"/>
        <v>0</v>
      </c>
    </row>
    <row r="35" spans="1:11" x14ac:dyDescent="0.25">
      <c r="A35" s="7" t="s">
        <v>80</v>
      </c>
      <c r="B35" s="8" t="s">
        <v>79</v>
      </c>
      <c r="C35" s="15" t="s">
        <v>247</v>
      </c>
      <c r="D35" s="9">
        <v>250723.96</v>
      </c>
      <c r="E35" s="38">
        <v>40246</v>
      </c>
      <c r="F35" s="29">
        <f t="shared" si="0"/>
        <v>21</v>
      </c>
      <c r="G35" s="9">
        <f t="shared" si="1"/>
        <v>250723.96</v>
      </c>
      <c r="H35" s="9">
        <f t="shared" si="2"/>
        <v>0</v>
      </c>
      <c r="I35" s="9">
        <f t="shared" si="3"/>
        <v>0</v>
      </c>
      <c r="J35" s="9">
        <f t="shared" si="4"/>
        <v>0</v>
      </c>
      <c r="K35" s="9">
        <f t="shared" si="5"/>
        <v>0</v>
      </c>
    </row>
    <row r="36" spans="1:11" x14ac:dyDescent="0.25">
      <c r="A36" s="7" t="s">
        <v>81</v>
      </c>
      <c r="B36" s="8" t="s">
        <v>79</v>
      </c>
      <c r="C36" s="15" t="s">
        <v>247</v>
      </c>
      <c r="D36" s="9">
        <v>25589.37</v>
      </c>
      <c r="E36" s="38">
        <v>40246</v>
      </c>
      <c r="F36" s="29">
        <f t="shared" si="0"/>
        <v>21</v>
      </c>
      <c r="G36" s="9">
        <f t="shared" si="1"/>
        <v>25589.37</v>
      </c>
      <c r="H36" s="9">
        <f t="shared" si="2"/>
        <v>0</v>
      </c>
      <c r="I36" s="9">
        <f t="shared" si="3"/>
        <v>0</v>
      </c>
      <c r="J36" s="9">
        <f t="shared" si="4"/>
        <v>0</v>
      </c>
      <c r="K36" s="9">
        <f t="shared" si="5"/>
        <v>0</v>
      </c>
    </row>
    <row r="37" spans="1:11" x14ac:dyDescent="0.25">
      <c r="A37" s="7" t="s">
        <v>86</v>
      </c>
      <c r="B37" s="8" t="s">
        <v>84</v>
      </c>
      <c r="C37" s="15" t="s">
        <v>248</v>
      </c>
      <c r="D37" s="9">
        <v>12460.8</v>
      </c>
      <c r="E37" s="38">
        <v>40215</v>
      </c>
      <c r="F37" s="29">
        <f t="shared" si="0"/>
        <v>52</v>
      </c>
      <c r="G37" s="9">
        <f t="shared" si="1"/>
        <v>0</v>
      </c>
      <c r="H37" s="9">
        <f t="shared" si="2"/>
        <v>12460.8</v>
      </c>
      <c r="I37" s="9">
        <f t="shared" si="3"/>
        <v>0</v>
      </c>
      <c r="J37" s="9">
        <f t="shared" si="4"/>
        <v>0</v>
      </c>
      <c r="K37" s="9">
        <f t="shared" si="5"/>
        <v>0</v>
      </c>
    </row>
    <row r="38" spans="1:11" x14ac:dyDescent="0.25">
      <c r="A38" s="7" t="s">
        <v>51</v>
      </c>
      <c r="B38" s="8" t="s">
        <v>87</v>
      </c>
      <c r="C38" s="15" t="s">
        <v>250</v>
      </c>
      <c r="D38" s="9">
        <v>70000</v>
      </c>
      <c r="E38" s="38">
        <v>40197</v>
      </c>
      <c r="F38" s="29">
        <f t="shared" si="0"/>
        <v>70</v>
      </c>
      <c r="G38" s="9">
        <f t="shared" si="1"/>
        <v>0</v>
      </c>
      <c r="H38" s="9">
        <f t="shared" si="2"/>
        <v>0</v>
      </c>
      <c r="I38" s="9">
        <f t="shared" si="3"/>
        <v>70000</v>
      </c>
      <c r="J38" s="9">
        <f t="shared" si="4"/>
        <v>0</v>
      </c>
      <c r="K38" s="9">
        <f t="shared" si="5"/>
        <v>0</v>
      </c>
    </row>
    <row r="39" spans="1:11" x14ac:dyDescent="0.25">
      <c r="A39" s="7" t="s">
        <v>50</v>
      </c>
      <c r="B39" s="8" t="s">
        <v>87</v>
      </c>
      <c r="C39" s="15" t="s">
        <v>250</v>
      </c>
      <c r="D39" s="9">
        <v>75000</v>
      </c>
      <c r="E39" s="38">
        <v>40197</v>
      </c>
      <c r="F39" s="29">
        <f t="shared" si="0"/>
        <v>70</v>
      </c>
      <c r="G39" s="9">
        <f t="shared" si="1"/>
        <v>0</v>
      </c>
      <c r="H39" s="9">
        <f t="shared" si="2"/>
        <v>0</v>
      </c>
      <c r="I39" s="9">
        <f t="shared" si="3"/>
        <v>75000</v>
      </c>
      <c r="J39" s="9">
        <f t="shared" si="4"/>
        <v>0</v>
      </c>
      <c r="K39" s="9">
        <f t="shared" si="5"/>
        <v>0</v>
      </c>
    </row>
    <row r="40" spans="1:11" x14ac:dyDescent="0.25">
      <c r="A40" s="7" t="s">
        <v>29</v>
      </c>
      <c r="B40" s="8" t="s">
        <v>87</v>
      </c>
      <c r="C40" s="15" t="s">
        <v>250</v>
      </c>
      <c r="D40" s="9">
        <v>125000</v>
      </c>
      <c r="E40" s="38">
        <v>40204</v>
      </c>
      <c r="F40" s="29">
        <f t="shared" si="0"/>
        <v>63</v>
      </c>
      <c r="G40" s="9">
        <f t="shared" si="1"/>
        <v>0</v>
      </c>
      <c r="H40" s="9">
        <f t="shared" si="2"/>
        <v>0</v>
      </c>
      <c r="I40" s="9">
        <f t="shared" si="3"/>
        <v>125000</v>
      </c>
      <c r="J40" s="9">
        <f t="shared" si="4"/>
        <v>0</v>
      </c>
      <c r="K40" s="9">
        <f t="shared" si="5"/>
        <v>0</v>
      </c>
    </row>
    <row r="41" spans="1:11" x14ac:dyDescent="0.25">
      <c r="A41" s="7" t="s">
        <v>93</v>
      </c>
      <c r="B41" s="8" t="s">
        <v>88</v>
      </c>
      <c r="C41" s="15" t="s">
        <v>249</v>
      </c>
      <c r="D41" s="9">
        <v>2242</v>
      </c>
      <c r="E41" s="38">
        <v>40239</v>
      </c>
      <c r="F41" s="29">
        <f t="shared" si="0"/>
        <v>28</v>
      </c>
      <c r="G41" s="9">
        <f t="shared" si="1"/>
        <v>2242</v>
      </c>
      <c r="H41" s="9">
        <f t="shared" si="2"/>
        <v>0</v>
      </c>
      <c r="I41" s="9">
        <f t="shared" si="3"/>
        <v>0</v>
      </c>
      <c r="J41" s="9">
        <f t="shared" si="4"/>
        <v>0</v>
      </c>
      <c r="K41" s="9">
        <f t="shared" si="5"/>
        <v>0</v>
      </c>
    </row>
    <row r="42" spans="1:11" x14ac:dyDescent="0.25">
      <c r="A42" s="7" t="s">
        <v>94</v>
      </c>
      <c r="B42" s="8" t="s">
        <v>88</v>
      </c>
      <c r="C42" s="15" t="s">
        <v>249</v>
      </c>
      <c r="D42" s="9">
        <v>71646.06</v>
      </c>
      <c r="E42" s="38">
        <v>40219</v>
      </c>
      <c r="F42" s="29">
        <f t="shared" si="0"/>
        <v>48</v>
      </c>
      <c r="G42" s="9">
        <f t="shared" si="1"/>
        <v>0</v>
      </c>
      <c r="H42" s="9">
        <f t="shared" si="2"/>
        <v>71646.06</v>
      </c>
      <c r="I42" s="9">
        <f t="shared" si="3"/>
        <v>0</v>
      </c>
      <c r="J42" s="9">
        <f t="shared" si="4"/>
        <v>0</v>
      </c>
      <c r="K42" s="9">
        <f t="shared" si="5"/>
        <v>0</v>
      </c>
    </row>
    <row r="43" spans="1:11" x14ac:dyDescent="0.25">
      <c r="A43" s="7" t="s">
        <v>92</v>
      </c>
      <c r="B43" s="8" t="s">
        <v>88</v>
      </c>
      <c r="C43" s="15" t="s">
        <v>249</v>
      </c>
      <c r="D43" s="9">
        <v>20709</v>
      </c>
      <c r="E43" s="38">
        <v>40221</v>
      </c>
      <c r="F43" s="29">
        <f t="shared" si="0"/>
        <v>46</v>
      </c>
      <c r="G43" s="9">
        <f t="shared" si="1"/>
        <v>0</v>
      </c>
      <c r="H43" s="9">
        <f t="shared" si="2"/>
        <v>20709</v>
      </c>
      <c r="I43" s="9">
        <f t="shared" si="3"/>
        <v>0</v>
      </c>
      <c r="J43" s="9">
        <f t="shared" si="4"/>
        <v>0</v>
      </c>
      <c r="K43" s="9">
        <f t="shared" si="5"/>
        <v>0</v>
      </c>
    </row>
    <row r="44" spans="1:11" x14ac:dyDescent="0.25">
      <c r="A44" s="7" t="s">
        <v>96</v>
      </c>
      <c r="B44" s="8" t="s">
        <v>88</v>
      </c>
      <c r="C44" s="15" t="s">
        <v>249</v>
      </c>
      <c r="D44" s="9">
        <v>5340.68</v>
      </c>
      <c r="E44" s="38">
        <v>40239</v>
      </c>
      <c r="F44" s="29">
        <f t="shared" si="0"/>
        <v>28</v>
      </c>
      <c r="G44" s="9">
        <f t="shared" si="1"/>
        <v>5340.68</v>
      </c>
      <c r="H44" s="9">
        <f t="shared" si="2"/>
        <v>0</v>
      </c>
      <c r="I44" s="9">
        <f t="shared" si="3"/>
        <v>0</v>
      </c>
      <c r="J44" s="9">
        <f t="shared" si="4"/>
        <v>0</v>
      </c>
      <c r="K44" s="9">
        <f t="shared" si="5"/>
        <v>0</v>
      </c>
    </row>
    <row r="45" spans="1:11" x14ac:dyDescent="0.25">
      <c r="A45" s="7" t="s">
        <v>97</v>
      </c>
      <c r="B45" s="8" t="s">
        <v>88</v>
      </c>
      <c r="C45" s="15" t="s">
        <v>249</v>
      </c>
      <c r="D45" s="9">
        <v>1475</v>
      </c>
      <c r="E45" s="38">
        <v>40239</v>
      </c>
      <c r="F45" s="29">
        <f t="shared" si="0"/>
        <v>28</v>
      </c>
      <c r="G45" s="9">
        <f t="shared" si="1"/>
        <v>1475</v>
      </c>
      <c r="H45" s="9">
        <f t="shared" si="2"/>
        <v>0</v>
      </c>
      <c r="I45" s="9">
        <f t="shared" si="3"/>
        <v>0</v>
      </c>
      <c r="J45" s="9">
        <f t="shared" si="4"/>
        <v>0</v>
      </c>
      <c r="K45" s="9">
        <f t="shared" si="5"/>
        <v>0</v>
      </c>
    </row>
    <row r="46" spans="1:11" x14ac:dyDescent="0.25">
      <c r="A46" s="7" t="s">
        <v>95</v>
      </c>
      <c r="B46" s="8" t="s">
        <v>88</v>
      </c>
      <c r="C46" s="15" t="s">
        <v>249</v>
      </c>
      <c r="D46" s="9">
        <v>3864.5</v>
      </c>
      <c r="E46" s="38">
        <v>40239</v>
      </c>
      <c r="F46" s="29">
        <f t="shared" si="0"/>
        <v>28</v>
      </c>
      <c r="G46" s="9">
        <f t="shared" si="1"/>
        <v>3864.5</v>
      </c>
      <c r="H46" s="9">
        <f t="shared" si="2"/>
        <v>0</v>
      </c>
      <c r="I46" s="9">
        <f t="shared" si="3"/>
        <v>0</v>
      </c>
      <c r="J46" s="9">
        <f t="shared" si="4"/>
        <v>0</v>
      </c>
      <c r="K46" s="9">
        <f t="shared" si="5"/>
        <v>0</v>
      </c>
    </row>
    <row r="47" spans="1:11" x14ac:dyDescent="0.25">
      <c r="A47" s="7" t="s">
        <v>101</v>
      </c>
      <c r="B47" s="8" t="s">
        <v>98</v>
      </c>
      <c r="C47" s="15" t="s">
        <v>266</v>
      </c>
      <c r="D47" s="9">
        <v>10620</v>
      </c>
      <c r="E47" s="38">
        <v>40236</v>
      </c>
      <c r="F47" s="29">
        <f t="shared" si="0"/>
        <v>31</v>
      </c>
      <c r="G47" s="9">
        <f t="shared" si="1"/>
        <v>0</v>
      </c>
      <c r="H47" s="9">
        <f t="shared" si="2"/>
        <v>10620</v>
      </c>
      <c r="I47" s="9">
        <f t="shared" si="3"/>
        <v>0</v>
      </c>
      <c r="J47" s="9">
        <f t="shared" si="4"/>
        <v>0</v>
      </c>
      <c r="K47" s="9">
        <f t="shared" si="5"/>
        <v>0</v>
      </c>
    </row>
    <row r="48" spans="1:11" x14ac:dyDescent="0.25">
      <c r="A48" s="7" t="s">
        <v>99</v>
      </c>
      <c r="B48" s="8" t="s">
        <v>98</v>
      </c>
      <c r="C48" s="15" t="s">
        <v>266</v>
      </c>
      <c r="D48" s="9">
        <v>82128</v>
      </c>
      <c r="E48" s="38">
        <v>40215</v>
      </c>
      <c r="F48" s="29">
        <f t="shared" ref="F48:F79" si="6">+$E$13-E48</f>
        <v>52</v>
      </c>
      <c r="G48" s="9">
        <f t="shared" ref="G48:G79" si="7">IF(F48&lt;31,D48,0)</f>
        <v>0</v>
      </c>
      <c r="H48" s="9">
        <f t="shared" ref="H48:H79" si="8">IF(F48&lt;61,D48-G48,0)</f>
        <v>82128</v>
      </c>
      <c r="I48" s="9">
        <f t="shared" ref="I48:I79" si="9">IF(F48&lt;91,D48-G48-H48,0)</f>
        <v>0</v>
      </c>
      <c r="J48" s="9">
        <f t="shared" ref="J48:J79" si="10">IF(F48&lt;121,D48-G48-H48-I48,0)</f>
        <v>0</v>
      </c>
      <c r="K48" s="9">
        <f t="shared" ref="K48:K79" si="11">IF(F48&gt;120,D48-G48-H48-I48-J48,0)</f>
        <v>0</v>
      </c>
    </row>
    <row r="49" spans="1:11" x14ac:dyDescent="0.25">
      <c r="A49" s="7" t="s">
        <v>100</v>
      </c>
      <c r="B49" s="8" t="s">
        <v>98</v>
      </c>
      <c r="C49" s="15" t="s">
        <v>266</v>
      </c>
      <c r="D49" s="9">
        <v>40901</v>
      </c>
      <c r="E49" s="38">
        <v>40233</v>
      </c>
      <c r="F49" s="29">
        <f t="shared" si="6"/>
        <v>34</v>
      </c>
      <c r="G49" s="9">
        <f t="shared" si="7"/>
        <v>0</v>
      </c>
      <c r="H49" s="9">
        <f t="shared" si="8"/>
        <v>40901</v>
      </c>
      <c r="I49" s="9">
        <f t="shared" si="9"/>
        <v>0</v>
      </c>
      <c r="J49" s="9">
        <f t="shared" si="10"/>
        <v>0</v>
      </c>
      <c r="K49" s="9">
        <f t="shared" si="11"/>
        <v>0</v>
      </c>
    </row>
    <row r="50" spans="1:11" x14ac:dyDescent="0.25">
      <c r="A50" s="7" t="s">
        <v>108</v>
      </c>
      <c r="B50" s="8" t="s">
        <v>104</v>
      </c>
      <c r="C50" s="15" t="s">
        <v>251</v>
      </c>
      <c r="D50" s="9">
        <v>81774</v>
      </c>
      <c r="E50" s="38">
        <v>40088</v>
      </c>
      <c r="F50" s="29">
        <f t="shared" si="6"/>
        <v>179</v>
      </c>
      <c r="G50" s="9">
        <f t="shared" si="7"/>
        <v>0</v>
      </c>
      <c r="H50" s="9">
        <f t="shared" si="8"/>
        <v>0</v>
      </c>
      <c r="I50" s="9">
        <f t="shared" si="9"/>
        <v>0</v>
      </c>
      <c r="J50" s="9">
        <f t="shared" si="10"/>
        <v>0</v>
      </c>
      <c r="K50" s="9">
        <f t="shared" si="11"/>
        <v>81774</v>
      </c>
    </row>
    <row r="51" spans="1:11" x14ac:dyDescent="0.25">
      <c r="A51" s="7" t="s">
        <v>106</v>
      </c>
      <c r="B51" s="8" t="s">
        <v>104</v>
      </c>
      <c r="C51" s="15" t="s">
        <v>251</v>
      </c>
      <c r="D51" s="9">
        <v>81774</v>
      </c>
      <c r="E51" s="38">
        <v>40088</v>
      </c>
      <c r="F51" s="29">
        <f t="shared" si="6"/>
        <v>179</v>
      </c>
      <c r="G51" s="9">
        <f t="shared" si="7"/>
        <v>0</v>
      </c>
      <c r="H51" s="9">
        <f t="shared" si="8"/>
        <v>0</v>
      </c>
      <c r="I51" s="9">
        <f t="shared" si="9"/>
        <v>0</v>
      </c>
      <c r="J51" s="9">
        <f t="shared" si="10"/>
        <v>0</v>
      </c>
      <c r="K51" s="9">
        <f t="shared" si="11"/>
        <v>81774</v>
      </c>
    </row>
    <row r="52" spans="1:11" x14ac:dyDescent="0.25">
      <c r="A52" s="7" t="s">
        <v>109</v>
      </c>
      <c r="B52" s="8" t="s">
        <v>104</v>
      </c>
      <c r="C52" s="15" t="s">
        <v>251</v>
      </c>
      <c r="D52" s="9">
        <v>81774</v>
      </c>
      <c r="E52" s="38">
        <v>40088</v>
      </c>
      <c r="F52" s="29">
        <f t="shared" si="6"/>
        <v>179</v>
      </c>
      <c r="G52" s="9">
        <f t="shared" si="7"/>
        <v>0</v>
      </c>
      <c r="H52" s="9">
        <f t="shared" si="8"/>
        <v>0</v>
      </c>
      <c r="I52" s="9">
        <f t="shared" si="9"/>
        <v>0</v>
      </c>
      <c r="J52" s="9">
        <f t="shared" si="10"/>
        <v>0</v>
      </c>
      <c r="K52" s="9">
        <f t="shared" si="11"/>
        <v>81774</v>
      </c>
    </row>
    <row r="53" spans="1:11" x14ac:dyDescent="0.25">
      <c r="A53" s="7" t="s">
        <v>110</v>
      </c>
      <c r="B53" s="8" t="s">
        <v>104</v>
      </c>
      <c r="C53" s="15" t="s">
        <v>251</v>
      </c>
      <c r="D53" s="9">
        <v>12390</v>
      </c>
      <c r="E53" s="38">
        <v>40107</v>
      </c>
      <c r="F53" s="29">
        <f t="shared" si="6"/>
        <v>160</v>
      </c>
      <c r="G53" s="9">
        <f t="shared" si="7"/>
        <v>0</v>
      </c>
      <c r="H53" s="9">
        <f t="shared" si="8"/>
        <v>0</v>
      </c>
      <c r="I53" s="9">
        <f t="shared" si="9"/>
        <v>0</v>
      </c>
      <c r="J53" s="9">
        <f t="shared" si="10"/>
        <v>0</v>
      </c>
      <c r="K53" s="9">
        <f t="shared" si="11"/>
        <v>12390</v>
      </c>
    </row>
    <row r="54" spans="1:11" x14ac:dyDescent="0.25">
      <c r="A54" s="7" t="s">
        <v>107</v>
      </c>
      <c r="B54" s="8" t="s">
        <v>104</v>
      </c>
      <c r="C54" s="15" t="s">
        <v>251</v>
      </c>
      <c r="D54" s="9">
        <v>134520</v>
      </c>
      <c r="E54" s="38">
        <v>40139</v>
      </c>
      <c r="F54" s="29">
        <f t="shared" si="6"/>
        <v>128</v>
      </c>
      <c r="G54" s="9">
        <f t="shared" si="7"/>
        <v>0</v>
      </c>
      <c r="H54" s="9">
        <f t="shared" si="8"/>
        <v>0</v>
      </c>
      <c r="I54" s="9">
        <f t="shared" si="9"/>
        <v>0</v>
      </c>
      <c r="J54" s="9">
        <f t="shared" si="10"/>
        <v>0</v>
      </c>
      <c r="K54" s="9">
        <f t="shared" si="11"/>
        <v>134520</v>
      </c>
    </row>
    <row r="55" spans="1:11" x14ac:dyDescent="0.25">
      <c r="A55" s="7" t="s">
        <v>91</v>
      </c>
      <c r="B55" s="8" t="s">
        <v>111</v>
      </c>
      <c r="C55" s="15" t="s">
        <v>248</v>
      </c>
      <c r="D55" s="9">
        <v>25517.5</v>
      </c>
      <c r="E55" s="38">
        <v>40211</v>
      </c>
      <c r="F55" s="29">
        <f t="shared" si="6"/>
        <v>56</v>
      </c>
      <c r="G55" s="9">
        <f t="shared" si="7"/>
        <v>0</v>
      </c>
      <c r="H55" s="9">
        <f t="shared" si="8"/>
        <v>25517.5</v>
      </c>
      <c r="I55" s="9">
        <f t="shared" si="9"/>
        <v>0</v>
      </c>
      <c r="J55" s="9">
        <f t="shared" si="10"/>
        <v>0</v>
      </c>
      <c r="K55" s="9">
        <f t="shared" si="11"/>
        <v>0</v>
      </c>
    </row>
    <row r="56" spans="1:11" x14ac:dyDescent="0.25">
      <c r="A56" s="7" t="s">
        <v>115</v>
      </c>
      <c r="B56" s="8" t="s">
        <v>111</v>
      </c>
      <c r="C56" s="15" t="s">
        <v>248</v>
      </c>
      <c r="D56" s="9">
        <v>11127.4</v>
      </c>
      <c r="E56" s="38">
        <v>40211</v>
      </c>
      <c r="F56" s="29">
        <f t="shared" si="6"/>
        <v>56</v>
      </c>
      <c r="G56" s="9">
        <f t="shared" si="7"/>
        <v>0</v>
      </c>
      <c r="H56" s="9">
        <f t="shared" si="8"/>
        <v>11127.4</v>
      </c>
      <c r="I56" s="9">
        <f t="shared" si="9"/>
        <v>0</v>
      </c>
      <c r="J56" s="9">
        <f t="shared" si="10"/>
        <v>0</v>
      </c>
      <c r="K56" s="9">
        <f t="shared" si="11"/>
        <v>0</v>
      </c>
    </row>
    <row r="57" spans="1:11" x14ac:dyDescent="0.25">
      <c r="A57" s="7" t="s">
        <v>117</v>
      </c>
      <c r="B57" s="8" t="s">
        <v>111</v>
      </c>
      <c r="C57" s="15" t="s">
        <v>248</v>
      </c>
      <c r="D57" s="9">
        <v>4138.26</v>
      </c>
      <c r="E57" s="38">
        <v>40214</v>
      </c>
      <c r="F57" s="29">
        <f t="shared" si="6"/>
        <v>53</v>
      </c>
      <c r="G57" s="9">
        <f t="shared" si="7"/>
        <v>0</v>
      </c>
      <c r="H57" s="9">
        <f t="shared" si="8"/>
        <v>4138.26</v>
      </c>
      <c r="I57" s="9">
        <f t="shared" si="9"/>
        <v>0</v>
      </c>
      <c r="J57" s="9">
        <f t="shared" si="10"/>
        <v>0</v>
      </c>
      <c r="K57" s="9">
        <f t="shared" si="11"/>
        <v>0</v>
      </c>
    </row>
    <row r="58" spans="1:11" x14ac:dyDescent="0.25">
      <c r="A58" s="7" t="s">
        <v>118</v>
      </c>
      <c r="B58" s="8" t="s">
        <v>111</v>
      </c>
      <c r="C58" s="15" t="s">
        <v>248</v>
      </c>
      <c r="D58" s="9">
        <v>46879.040000000001</v>
      </c>
      <c r="E58" s="38">
        <v>40227</v>
      </c>
      <c r="F58" s="29">
        <f t="shared" si="6"/>
        <v>40</v>
      </c>
      <c r="G58" s="9">
        <f t="shared" si="7"/>
        <v>0</v>
      </c>
      <c r="H58" s="9">
        <f t="shared" si="8"/>
        <v>46879.040000000001</v>
      </c>
      <c r="I58" s="9">
        <f t="shared" si="9"/>
        <v>0</v>
      </c>
      <c r="J58" s="9">
        <f t="shared" si="10"/>
        <v>0</v>
      </c>
      <c r="K58" s="9">
        <f t="shared" si="11"/>
        <v>0</v>
      </c>
    </row>
    <row r="59" spans="1:11" x14ac:dyDescent="0.25">
      <c r="A59" s="7" t="s">
        <v>121</v>
      </c>
      <c r="B59" s="8" t="s">
        <v>120</v>
      </c>
      <c r="C59" s="15" t="s">
        <v>252</v>
      </c>
      <c r="D59" s="9">
        <v>9440</v>
      </c>
      <c r="E59" s="38">
        <v>40248</v>
      </c>
      <c r="F59" s="29">
        <f t="shared" si="6"/>
        <v>19</v>
      </c>
      <c r="G59" s="9">
        <f t="shared" si="7"/>
        <v>9440</v>
      </c>
      <c r="H59" s="9">
        <f t="shared" si="8"/>
        <v>0</v>
      </c>
      <c r="I59" s="9">
        <f t="shared" si="9"/>
        <v>0</v>
      </c>
      <c r="J59" s="9">
        <f t="shared" si="10"/>
        <v>0</v>
      </c>
      <c r="K59" s="9">
        <f t="shared" si="11"/>
        <v>0</v>
      </c>
    </row>
    <row r="60" spans="1:11" x14ac:dyDescent="0.25">
      <c r="A60" s="7" t="s">
        <v>124</v>
      </c>
      <c r="B60" s="8" t="s">
        <v>122</v>
      </c>
      <c r="C60" s="15" t="s">
        <v>241</v>
      </c>
      <c r="D60" s="9">
        <v>4699232</v>
      </c>
      <c r="E60" s="38">
        <v>40249</v>
      </c>
      <c r="F60" s="29">
        <f t="shared" si="6"/>
        <v>18</v>
      </c>
      <c r="G60" s="9">
        <f t="shared" si="7"/>
        <v>4699232</v>
      </c>
      <c r="H60" s="9">
        <f t="shared" si="8"/>
        <v>0</v>
      </c>
      <c r="I60" s="9">
        <f t="shared" si="9"/>
        <v>0</v>
      </c>
      <c r="J60" s="9">
        <f t="shared" si="10"/>
        <v>0</v>
      </c>
      <c r="K60" s="9">
        <f t="shared" si="11"/>
        <v>0</v>
      </c>
    </row>
    <row r="61" spans="1:11" x14ac:dyDescent="0.25">
      <c r="A61" s="7" t="s">
        <v>126</v>
      </c>
      <c r="B61" s="8" t="s">
        <v>125</v>
      </c>
      <c r="C61" s="15" t="s">
        <v>267</v>
      </c>
      <c r="D61" s="9">
        <v>19230</v>
      </c>
      <c r="E61" s="38">
        <v>40173</v>
      </c>
      <c r="F61" s="29">
        <f t="shared" si="6"/>
        <v>94</v>
      </c>
      <c r="G61" s="9">
        <f t="shared" si="7"/>
        <v>0</v>
      </c>
      <c r="H61" s="9">
        <f t="shared" si="8"/>
        <v>0</v>
      </c>
      <c r="I61" s="9">
        <f t="shared" si="9"/>
        <v>0</v>
      </c>
      <c r="J61" s="9">
        <f t="shared" si="10"/>
        <v>19230</v>
      </c>
      <c r="K61" s="9">
        <f t="shared" si="11"/>
        <v>0</v>
      </c>
    </row>
    <row r="62" spans="1:11" x14ac:dyDescent="0.25">
      <c r="A62" s="7" t="s">
        <v>129</v>
      </c>
      <c r="B62" s="8" t="s">
        <v>128</v>
      </c>
      <c r="C62" s="15" t="s">
        <v>246</v>
      </c>
      <c r="D62" s="9">
        <v>67555</v>
      </c>
      <c r="E62" s="38">
        <v>40243</v>
      </c>
      <c r="F62" s="29">
        <f t="shared" si="6"/>
        <v>24</v>
      </c>
      <c r="G62" s="9">
        <f t="shared" si="7"/>
        <v>67555</v>
      </c>
      <c r="H62" s="9">
        <f t="shared" si="8"/>
        <v>0</v>
      </c>
      <c r="I62" s="9">
        <f t="shared" si="9"/>
        <v>0</v>
      </c>
      <c r="J62" s="9">
        <f t="shared" si="10"/>
        <v>0</v>
      </c>
      <c r="K62" s="9">
        <f t="shared" si="11"/>
        <v>0</v>
      </c>
    </row>
    <row r="63" spans="1:11" x14ac:dyDescent="0.25">
      <c r="A63" s="7" t="s">
        <v>44</v>
      </c>
      <c r="B63" s="8" t="s">
        <v>128</v>
      </c>
      <c r="C63" s="15" t="s">
        <v>246</v>
      </c>
      <c r="D63" s="9">
        <v>42480</v>
      </c>
      <c r="E63" s="38">
        <v>40228</v>
      </c>
      <c r="F63" s="29">
        <f t="shared" si="6"/>
        <v>39</v>
      </c>
      <c r="G63" s="9">
        <f t="shared" si="7"/>
        <v>0</v>
      </c>
      <c r="H63" s="9">
        <f t="shared" si="8"/>
        <v>42480</v>
      </c>
      <c r="I63" s="9">
        <f t="shared" si="9"/>
        <v>0</v>
      </c>
      <c r="J63" s="9">
        <f t="shared" si="10"/>
        <v>0</v>
      </c>
      <c r="K63" s="9">
        <f t="shared" si="11"/>
        <v>0</v>
      </c>
    </row>
    <row r="64" spans="1:11" x14ac:dyDescent="0.25">
      <c r="A64" s="7" t="s">
        <v>134</v>
      </c>
      <c r="B64" s="8" t="s">
        <v>132</v>
      </c>
      <c r="C64" s="15" t="s">
        <v>246</v>
      </c>
      <c r="D64" s="9">
        <v>96193.600000000006</v>
      </c>
      <c r="E64" s="38">
        <v>40218</v>
      </c>
      <c r="F64" s="29">
        <f t="shared" si="6"/>
        <v>49</v>
      </c>
      <c r="G64" s="9">
        <f t="shared" si="7"/>
        <v>0</v>
      </c>
      <c r="H64" s="9">
        <f t="shared" si="8"/>
        <v>96193.600000000006</v>
      </c>
      <c r="I64" s="9">
        <f t="shared" si="9"/>
        <v>0</v>
      </c>
      <c r="J64" s="9">
        <f t="shared" si="10"/>
        <v>0</v>
      </c>
      <c r="K64" s="9">
        <f t="shared" si="11"/>
        <v>0</v>
      </c>
    </row>
    <row r="65" spans="1:11" x14ac:dyDescent="0.25">
      <c r="A65" s="7" t="s">
        <v>133</v>
      </c>
      <c r="B65" s="8" t="s">
        <v>132</v>
      </c>
      <c r="C65" s="15" t="s">
        <v>246</v>
      </c>
      <c r="D65" s="9">
        <v>369585.44</v>
      </c>
      <c r="E65" s="38">
        <v>40220</v>
      </c>
      <c r="F65" s="29">
        <f t="shared" si="6"/>
        <v>47</v>
      </c>
      <c r="G65" s="9">
        <f t="shared" si="7"/>
        <v>0</v>
      </c>
      <c r="H65" s="9">
        <f t="shared" si="8"/>
        <v>369585.44</v>
      </c>
      <c r="I65" s="9">
        <f t="shared" si="9"/>
        <v>0</v>
      </c>
      <c r="J65" s="9">
        <f t="shared" si="10"/>
        <v>0</v>
      </c>
      <c r="K65" s="9">
        <f t="shared" si="11"/>
        <v>0</v>
      </c>
    </row>
    <row r="66" spans="1:11" x14ac:dyDescent="0.25">
      <c r="A66" s="7" t="s">
        <v>137</v>
      </c>
      <c r="B66" s="8" t="s">
        <v>135</v>
      </c>
      <c r="C66" s="15" t="s">
        <v>249</v>
      </c>
      <c r="D66" s="9">
        <v>32860.639999999999</v>
      </c>
      <c r="E66" s="38">
        <v>40240</v>
      </c>
      <c r="F66" s="29">
        <f t="shared" si="6"/>
        <v>27</v>
      </c>
      <c r="G66" s="9">
        <f t="shared" si="7"/>
        <v>32860.639999999999</v>
      </c>
      <c r="H66" s="9">
        <f t="shared" si="8"/>
        <v>0</v>
      </c>
      <c r="I66" s="9">
        <f t="shared" si="9"/>
        <v>0</v>
      </c>
      <c r="J66" s="9">
        <f t="shared" si="10"/>
        <v>0</v>
      </c>
      <c r="K66" s="9">
        <f t="shared" si="11"/>
        <v>0</v>
      </c>
    </row>
    <row r="67" spans="1:11" x14ac:dyDescent="0.25">
      <c r="A67" s="7" t="s">
        <v>136</v>
      </c>
      <c r="B67" s="8" t="s">
        <v>135</v>
      </c>
      <c r="C67" s="15" t="s">
        <v>249</v>
      </c>
      <c r="D67" s="9">
        <v>509.76</v>
      </c>
      <c r="E67" s="38">
        <v>40240</v>
      </c>
      <c r="F67" s="29">
        <f t="shared" si="6"/>
        <v>27</v>
      </c>
      <c r="G67" s="9">
        <f t="shared" si="7"/>
        <v>509.76</v>
      </c>
      <c r="H67" s="9">
        <f t="shared" si="8"/>
        <v>0</v>
      </c>
      <c r="I67" s="9">
        <f t="shared" si="9"/>
        <v>0</v>
      </c>
      <c r="J67" s="9">
        <f t="shared" si="10"/>
        <v>0</v>
      </c>
      <c r="K67" s="9">
        <f t="shared" si="11"/>
        <v>0</v>
      </c>
    </row>
    <row r="68" spans="1:11" x14ac:dyDescent="0.25">
      <c r="A68" s="7" t="s">
        <v>139</v>
      </c>
      <c r="B68" s="8" t="s">
        <v>274</v>
      </c>
      <c r="C68" s="15" t="s">
        <v>275</v>
      </c>
      <c r="D68" s="9">
        <v>144550</v>
      </c>
      <c r="E68" s="38">
        <v>40234</v>
      </c>
      <c r="F68" s="29">
        <f t="shared" si="6"/>
        <v>33</v>
      </c>
      <c r="G68" s="9">
        <f t="shared" si="7"/>
        <v>0</v>
      </c>
      <c r="H68" s="9">
        <f t="shared" si="8"/>
        <v>144550</v>
      </c>
      <c r="I68" s="9">
        <f t="shared" si="9"/>
        <v>0</v>
      </c>
      <c r="J68" s="9">
        <f t="shared" si="10"/>
        <v>0</v>
      </c>
      <c r="K68" s="9">
        <f t="shared" si="11"/>
        <v>0</v>
      </c>
    </row>
    <row r="69" spans="1:11" x14ac:dyDescent="0.25">
      <c r="A69" s="7" t="s">
        <v>119</v>
      </c>
      <c r="B69" s="8" t="s">
        <v>140</v>
      </c>
      <c r="C69" s="15" t="s">
        <v>249</v>
      </c>
      <c r="D69" s="9">
        <v>55460</v>
      </c>
      <c r="E69" s="38">
        <v>40207</v>
      </c>
      <c r="F69" s="29">
        <f t="shared" si="6"/>
        <v>60</v>
      </c>
      <c r="G69" s="9">
        <f t="shared" si="7"/>
        <v>0</v>
      </c>
      <c r="H69" s="9">
        <f t="shared" si="8"/>
        <v>55460</v>
      </c>
      <c r="I69" s="9">
        <f t="shared" si="9"/>
        <v>0</v>
      </c>
      <c r="J69" s="9">
        <f t="shared" si="10"/>
        <v>0</v>
      </c>
      <c r="K69" s="9">
        <f t="shared" si="11"/>
        <v>0</v>
      </c>
    </row>
    <row r="70" spans="1:11" x14ac:dyDescent="0.25">
      <c r="A70" s="7" t="s">
        <v>234</v>
      </c>
      <c r="B70" s="8" t="s">
        <v>140</v>
      </c>
      <c r="C70" s="15" t="s">
        <v>249</v>
      </c>
      <c r="D70" s="9">
        <v>39648</v>
      </c>
      <c r="E70" s="38">
        <v>40218</v>
      </c>
      <c r="F70" s="29">
        <f t="shared" si="6"/>
        <v>49</v>
      </c>
      <c r="G70" s="9">
        <f t="shared" si="7"/>
        <v>0</v>
      </c>
      <c r="H70" s="9">
        <f t="shared" si="8"/>
        <v>39648</v>
      </c>
      <c r="I70" s="9">
        <f t="shared" si="9"/>
        <v>0</v>
      </c>
      <c r="J70" s="9">
        <f t="shared" si="10"/>
        <v>0</v>
      </c>
      <c r="K70" s="9">
        <f t="shared" si="11"/>
        <v>0</v>
      </c>
    </row>
    <row r="71" spans="1:11" x14ac:dyDescent="0.25">
      <c r="A71" s="7" t="s">
        <v>142</v>
      </c>
      <c r="B71" s="8" t="s">
        <v>141</v>
      </c>
      <c r="C71" s="15" t="s">
        <v>268</v>
      </c>
      <c r="D71" s="9">
        <v>16012.64</v>
      </c>
      <c r="E71" s="38">
        <v>40215</v>
      </c>
      <c r="F71" s="29">
        <f t="shared" si="6"/>
        <v>52</v>
      </c>
      <c r="G71" s="9">
        <f t="shared" si="7"/>
        <v>0</v>
      </c>
      <c r="H71" s="9">
        <f t="shared" si="8"/>
        <v>16012.64</v>
      </c>
      <c r="I71" s="9">
        <f t="shared" si="9"/>
        <v>0</v>
      </c>
      <c r="J71" s="9">
        <f t="shared" si="10"/>
        <v>0</v>
      </c>
      <c r="K71" s="9">
        <f t="shared" si="11"/>
        <v>0</v>
      </c>
    </row>
    <row r="72" spans="1:11" x14ac:dyDescent="0.25">
      <c r="A72" s="7" t="s">
        <v>143</v>
      </c>
      <c r="B72" s="8" t="s">
        <v>141</v>
      </c>
      <c r="C72" s="15" t="s">
        <v>268</v>
      </c>
      <c r="D72" s="9">
        <v>4694.75</v>
      </c>
      <c r="E72" s="38">
        <v>40232</v>
      </c>
      <c r="F72" s="29">
        <f t="shared" si="6"/>
        <v>35</v>
      </c>
      <c r="G72" s="9">
        <f t="shared" si="7"/>
        <v>0</v>
      </c>
      <c r="H72" s="9">
        <f t="shared" si="8"/>
        <v>4694.75</v>
      </c>
      <c r="I72" s="9">
        <f t="shared" si="9"/>
        <v>0</v>
      </c>
      <c r="J72" s="9">
        <f t="shared" si="10"/>
        <v>0</v>
      </c>
      <c r="K72" s="9">
        <f t="shared" si="11"/>
        <v>0</v>
      </c>
    </row>
    <row r="73" spans="1:11" x14ac:dyDescent="0.25">
      <c r="A73" s="7" t="s">
        <v>145</v>
      </c>
      <c r="B73" s="8" t="s">
        <v>144</v>
      </c>
      <c r="C73" s="18" t="s">
        <v>253</v>
      </c>
      <c r="D73" s="9">
        <v>9440</v>
      </c>
      <c r="E73" s="38">
        <v>40225</v>
      </c>
      <c r="F73" s="29">
        <f t="shared" si="6"/>
        <v>42</v>
      </c>
      <c r="G73" s="9">
        <f t="shared" si="7"/>
        <v>0</v>
      </c>
      <c r="H73" s="9">
        <f t="shared" si="8"/>
        <v>9440</v>
      </c>
      <c r="I73" s="9">
        <f t="shared" si="9"/>
        <v>0</v>
      </c>
      <c r="J73" s="9">
        <f t="shared" si="10"/>
        <v>0</v>
      </c>
      <c r="K73" s="9">
        <f t="shared" si="11"/>
        <v>0</v>
      </c>
    </row>
    <row r="74" spans="1:11" x14ac:dyDescent="0.25">
      <c r="A74" s="7" t="s">
        <v>146</v>
      </c>
      <c r="B74" s="8" t="s">
        <v>144</v>
      </c>
      <c r="C74" s="18" t="s">
        <v>253</v>
      </c>
      <c r="D74" s="9">
        <v>8968</v>
      </c>
      <c r="E74" s="38">
        <v>40225</v>
      </c>
      <c r="F74" s="29">
        <f t="shared" si="6"/>
        <v>42</v>
      </c>
      <c r="G74" s="9">
        <f t="shared" si="7"/>
        <v>0</v>
      </c>
      <c r="H74" s="9">
        <f t="shared" si="8"/>
        <v>8968</v>
      </c>
      <c r="I74" s="9">
        <f t="shared" si="9"/>
        <v>0</v>
      </c>
      <c r="J74" s="9">
        <f t="shared" si="10"/>
        <v>0</v>
      </c>
      <c r="K74" s="9">
        <f t="shared" si="11"/>
        <v>0</v>
      </c>
    </row>
    <row r="75" spans="1:11" x14ac:dyDescent="0.25">
      <c r="A75" s="7" t="s">
        <v>147</v>
      </c>
      <c r="B75" s="8" t="s">
        <v>144</v>
      </c>
      <c r="C75" s="18" t="s">
        <v>253</v>
      </c>
      <c r="D75" s="9">
        <v>23865.5</v>
      </c>
      <c r="E75" s="38">
        <v>40247</v>
      </c>
      <c r="F75" s="29">
        <f t="shared" si="6"/>
        <v>20</v>
      </c>
      <c r="G75" s="9">
        <f t="shared" si="7"/>
        <v>23865.5</v>
      </c>
      <c r="H75" s="9">
        <f t="shared" si="8"/>
        <v>0</v>
      </c>
      <c r="I75" s="9">
        <f t="shared" si="9"/>
        <v>0</v>
      </c>
      <c r="J75" s="9">
        <f t="shared" si="10"/>
        <v>0</v>
      </c>
      <c r="K75" s="9">
        <f t="shared" si="11"/>
        <v>0</v>
      </c>
    </row>
    <row r="76" spans="1:11" x14ac:dyDescent="0.25">
      <c r="A76" s="7" t="s">
        <v>83</v>
      </c>
      <c r="B76" s="8" t="s">
        <v>148</v>
      </c>
      <c r="C76" s="15" t="s">
        <v>248</v>
      </c>
      <c r="D76" s="9">
        <v>2832</v>
      </c>
      <c r="E76" s="38">
        <v>40229</v>
      </c>
      <c r="F76" s="29">
        <f t="shared" si="6"/>
        <v>38</v>
      </c>
      <c r="G76" s="9">
        <f t="shared" si="7"/>
        <v>0</v>
      </c>
      <c r="H76" s="9">
        <f t="shared" si="8"/>
        <v>2832</v>
      </c>
      <c r="I76" s="9">
        <f t="shared" si="9"/>
        <v>0</v>
      </c>
      <c r="J76" s="9">
        <f t="shared" si="10"/>
        <v>0</v>
      </c>
      <c r="K76" s="9">
        <f t="shared" si="11"/>
        <v>0</v>
      </c>
    </row>
    <row r="77" spans="1:11" x14ac:dyDescent="0.25">
      <c r="A77" s="7" t="s">
        <v>150</v>
      </c>
      <c r="B77" s="8" t="s">
        <v>149</v>
      </c>
      <c r="C77" s="15" t="s">
        <v>248</v>
      </c>
      <c r="D77" s="9">
        <v>16608.5</v>
      </c>
      <c r="E77" s="38">
        <v>40221</v>
      </c>
      <c r="F77" s="29">
        <f t="shared" si="6"/>
        <v>46</v>
      </c>
      <c r="G77" s="9">
        <f t="shared" si="7"/>
        <v>0</v>
      </c>
      <c r="H77" s="9">
        <f t="shared" si="8"/>
        <v>16608.5</v>
      </c>
      <c r="I77" s="9">
        <f t="shared" si="9"/>
        <v>0</v>
      </c>
      <c r="J77" s="9">
        <f t="shared" si="10"/>
        <v>0</v>
      </c>
      <c r="K77" s="9">
        <f t="shared" si="11"/>
        <v>0</v>
      </c>
    </row>
    <row r="78" spans="1:11" x14ac:dyDescent="0.25">
      <c r="A78" s="7" t="s">
        <v>152</v>
      </c>
      <c r="B78" s="8" t="s">
        <v>151</v>
      </c>
      <c r="C78" s="15" t="s">
        <v>245</v>
      </c>
      <c r="D78" s="9">
        <v>20921.400000000001</v>
      </c>
      <c r="E78" s="38">
        <v>40215</v>
      </c>
      <c r="F78" s="29">
        <f t="shared" si="6"/>
        <v>52</v>
      </c>
      <c r="G78" s="9">
        <f t="shared" si="7"/>
        <v>0</v>
      </c>
      <c r="H78" s="9">
        <f t="shared" si="8"/>
        <v>20921.400000000001</v>
      </c>
      <c r="I78" s="9">
        <f t="shared" si="9"/>
        <v>0</v>
      </c>
      <c r="J78" s="9">
        <f t="shared" si="10"/>
        <v>0</v>
      </c>
      <c r="K78" s="9">
        <f t="shared" si="11"/>
        <v>0</v>
      </c>
    </row>
    <row r="79" spans="1:11" x14ac:dyDescent="0.25">
      <c r="A79" s="7" t="s">
        <v>138</v>
      </c>
      <c r="B79" s="8" t="s">
        <v>153</v>
      </c>
      <c r="C79" s="15" t="s">
        <v>278</v>
      </c>
      <c r="D79" s="9">
        <v>91674.2</v>
      </c>
      <c r="E79" s="38">
        <v>40215</v>
      </c>
      <c r="F79" s="29">
        <f t="shared" si="6"/>
        <v>52</v>
      </c>
      <c r="G79" s="9">
        <f t="shared" si="7"/>
        <v>0</v>
      </c>
      <c r="H79" s="9">
        <f t="shared" si="8"/>
        <v>91674.2</v>
      </c>
      <c r="I79" s="9">
        <f t="shared" si="9"/>
        <v>0</v>
      </c>
      <c r="J79" s="9">
        <f t="shared" si="10"/>
        <v>0</v>
      </c>
      <c r="K79" s="9">
        <f t="shared" si="11"/>
        <v>0</v>
      </c>
    </row>
    <row r="80" spans="1:11" x14ac:dyDescent="0.25">
      <c r="A80" s="7" t="s">
        <v>7</v>
      </c>
      <c r="B80" s="8" t="s">
        <v>153</v>
      </c>
      <c r="C80" s="15" t="s">
        <v>275</v>
      </c>
      <c r="D80" s="9">
        <v>12024.2</v>
      </c>
      <c r="E80" s="38">
        <v>40215</v>
      </c>
      <c r="F80" s="29">
        <f t="shared" ref="F80:F111" si="12">+$E$13-E80</f>
        <v>52</v>
      </c>
      <c r="G80" s="9">
        <f t="shared" ref="G80:G111" si="13">IF(F80&lt;31,D80,0)</f>
        <v>0</v>
      </c>
      <c r="H80" s="9">
        <f t="shared" ref="H80:H111" si="14">IF(F80&lt;61,D80-G80,0)</f>
        <v>12024.2</v>
      </c>
      <c r="I80" s="9">
        <f t="shared" ref="I80:I111" si="15">IF(F80&lt;91,D80-G80-H80,0)</f>
        <v>0</v>
      </c>
      <c r="J80" s="9">
        <f t="shared" ref="J80:J111" si="16">IF(F80&lt;121,D80-G80-H80-I80,0)</f>
        <v>0</v>
      </c>
      <c r="K80" s="9">
        <f t="shared" ref="K80:K111" si="17">IF(F80&gt;120,D80-G80-H80-I80-J80,0)</f>
        <v>0</v>
      </c>
    </row>
    <row r="81" spans="1:11" x14ac:dyDescent="0.25">
      <c r="A81" s="7" t="s">
        <v>81</v>
      </c>
      <c r="B81" s="8" t="s">
        <v>276</v>
      </c>
      <c r="C81" s="15" t="s">
        <v>277</v>
      </c>
      <c r="D81" s="9">
        <v>54870</v>
      </c>
      <c r="E81" s="38">
        <v>40234</v>
      </c>
      <c r="F81" s="29">
        <f t="shared" si="12"/>
        <v>33</v>
      </c>
      <c r="G81" s="9">
        <f t="shared" si="13"/>
        <v>0</v>
      </c>
      <c r="H81" s="9">
        <f t="shared" si="14"/>
        <v>54870</v>
      </c>
      <c r="I81" s="9">
        <f t="shared" si="15"/>
        <v>0</v>
      </c>
      <c r="J81" s="9">
        <f t="shared" si="16"/>
        <v>0</v>
      </c>
      <c r="K81" s="9">
        <f t="shared" si="17"/>
        <v>0</v>
      </c>
    </row>
    <row r="82" spans="1:11" x14ac:dyDescent="0.25">
      <c r="A82" s="7" t="s">
        <v>155</v>
      </c>
      <c r="B82" s="8" t="s">
        <v>154</v>
      </c>
      <c r="C82" s="15" t="s">
        <v>253</v>
      </c>
      <c r="D82" s="9">
        <v>15000</v>
      </c>
      <c r="E82" s="38">
        <v>40242</v>
      </c>
      <c r="F82" s="29">
        <f t="shared" si="12"/>
        <v>25</v>
      </c>
      <c r="G82" s="9">
        <f t="shared" si="13"/>
        <v>15000</v>
      </c>
      <c r="H82" s="9">
        <f t="shared" si="14"/>
        <v>0</v>
      </c>
      <c r="I82" s="9">
        <f t="shared" si="15"/>
        <v>0</v>
      </c>
      <c r="J82" s="9">
        <f t="shared" si="16"/>
        <v>0</v>
      </c>
      <c r="K82" s="9">
        <f t="shared" si="17"/>
        <v>0</v>
      </c>
    </row>
    <row r="83" spans="1:11" x14ac:dyDescent="0.25">
      <c r="A83" s="7" t="s">
        <v>157</v>
      </c>
      <c r="B83" s="8" t="s">
        <v>156</v>
      </c>
      <c r="C83" s="15" t="s">
        <v>253</v>
      </c>
      <c r="D83" s="9">
        <v>30680</v>
      </c>
      <c r="E83" s="38">
        <v>40242</v>
      </c>
      <c r="F83" s="29">
        <f t="shared" si="12"/>
        <v>25</v>
      </c>
      <c r="G83" s="9">
        <f t="shared" si="13"/>
        <v>30680</v>
      </c>
      <c r="H83" s="9">
        <f t="shared" si="14"/>
        <v>0</v>
      </c>
      <c r="I83" s="9">
        <f t="shared" si="15"/>
        <v>0</v>
      </c>
      <c r="J83" s="9">
        <f t="shared" si="16"/>
        <v>0</v>
      </c>
      <c r="K83" s="9">
        <f t="shared" si="17"/>
        <v>0</v>
      </c>
    </row>
    <row r="84" spans="1:11" x14ac:dyDescent="0.25">
      <c r="A84" s="7" t="s">
        <v>159</v>
      </c>
      <c r="B84" s="8" t="s">
        <v>158</v>
      </c>
      <c r="C84" s="15" t="s">
        <v>279</v>
      </c>
      <c r="D84" s="9">
        <v>9000</v>
      </c>
      <c r="E84" s="38">
        <v>40228</v>
      </c>
      <c r="F84" s="29">
        <f t="shared" si="12"/>
        <v>39</v>
      </c>
      <c r="G84" s="9">
        <f t="shared" si="13"/>
        <v>0</v>
      </c>
      <c r="H84" s="9">
        <f t="shared" si="14"/>
        <v>9000</v>
      </c>
      <c r="I84" s="9">
        <f t="shared" si="15"/>
        <v>0</v>
      </c>
      <c r="J84" s="9">
        <f t="shared" si="16"/>
        <v>0</v>
      </c>
      <c r="K84" s="9">
        <f t="shared" si="17"/>
        <v>0</v>
      </c>
    </row>
    <row r="85" spans="1:11" x14ac:dyDescent="0.25">
      <c r="A85" s="7" t="s">
        <v>160</v>
      </c>
      <c r="B85" s="8" t="s">
        <v>272</v>
      </c>
      <c r="C85" s="15" t="s">
        <v>261</v>
      </c>
      <c r="D85" s="9">
        <v>59000</v>
      </c>
      <c r="E85" s="38">
        <v>40150</v>
      </c>
      <c r="F85" s="29">
        <f t="shared" si="12"/>
        <v>117</v>
      </c>
      <c r="G85" s="9">
        <f t="shared" si="13"/>
        <v>0</v>
      </c>
      <c r="H85" s="9">
        <f t="shared" si="14"/>
        <v>0</v>
      </c>
      <c r="I85" s="9">
        <f t="shared" si="15"/>
        <v>0</v>
      </c>
      <c r="J85" s="9">
        <f t="shared" si="16"/>
        <v>59000</v>
      </c>
      <c r="K85" s="9">
        <f t="shared" si="17"/>
        <v>0</v>
      </c>
    </row>
    <row r="86" spans="1:11" x14ac:dyDescent="0.25">
      <c r="A86" s="7" t="s">
        <v>85</v>
      </c>
      <c r="B86" s="8" t="s">
        <v>161</v>
      </c>
      <c r="C86" s="15" t="s">
        <v>254</v>
      </c>
      <c r="D86" s="9">
        <v>22440</v>
      </c>
      <c r="E86" s="38">
        <v>40220</v>
      </c>
      <c r="F86" s="29">
        <f t="shared" si="12"/>
        <v>47</v>
      </c>
      <c r="G86" s="9">
        <f t="shared" si="13"/>
        <v>0</v>
      </c>
      <c r="H86" s="9">
        <f t="shared" si="14"/>
        <v>22440</v>
      </c>
      <c r="I86" s="9">
        <f t="shared" si="15"/>
        <v>0</v>
      </c>
      <c r="J86" s="9">
        <f t="shared" si="16"/>
        <v>0</v>
      </c>
      <c r="K86" s="9">
        <f t="shared" si="17"/>
        <v>0</v>
      </c>
    </row>
    <row r="87" spans="1:11" x14ac:dyDescent="0.25">
      <c r="A87" s="7" t="s">
        <v>162</v>
      </c>
      <c r="B87" s="8" t="s">
        <v>161</v>
      </c>
      <c r="C87" s="15" t="s">
        <v>254</v>
      </c>
      <c r="D87" s="9">
        <v>33260</v>
      </c>
      <c r="E87" s="38">
        <v>40220</v>
      </c>
      <c r="F87" s="29">
        <f t="shared" si="12"/>
        <v>47</v>
      </c>
      <c r="G87" s="9">
        <f t="shared" si="13"/>
        <v>0</v>
      </c>
      <c r="H87" s="9">
        <f t="shared" si="14"/>
        <v>33260</v>
      </c>
      <c r="I87" s="9">
        <f t="shared" si="15"/>
        <v>0</v>
      </c>
      <c r="J87" s="9">
        <f t="shared" si="16"/>
        <v>0</v>
      </c>
      <c r="K87" s="9">
        <f t="shared" si="17"/>
        <v>0</v>
      </c>
    </row>
    <row r="88" spans="1:11" x14ac:dyDescent="0.25">
      <c r="A88" s="7" t="s">
        <v>82</v>
      </c>
      <c r="B88" s="8" t="s">
        <v>161</v>
      </c>
      <c r="C88" s="15" t="s">
        <v>254</v>
      </c>
      <c r="D88" s="9">
        <v>16730</v>
      </c>
      <c r="E88" s="38">
        <v>40220</v>
      </c>
      <c r="F88" s="29">
        <f t="shared" si="12"/>
        <v>47</v>
      </c>
      <c r="G88" s="9">
        <f t="shared" si="13"/>
        <v>0</v>
      </c>
      <c r="H88" s="9">
        <f t="shared" si="14"/>
        <v>16730</v>
      </c>
      <c r="I88" s="9">
        <f t="shared" si="15"/>
        <v>0</v>
      </c>
      <c r="J88" s="9">
        <f t="shared" si="16"/>
        <v>0</v>
      </c>
      <c r="K88" s="9">
        <f t="shared" si="17"/>
        <v>0</v>
      </c>
    </row>
    <row r="89" spans="1:11" x14ac:dyDescent="0.25">
      <c r="A89" s="7" t="s">
        <v>83</v>
      </c>
      <c r="B89" s="8" t="s">
        <v>161</v>
      </c>
      <c r="C89" s="15" t="s">
        <v>254</v>
      </c>
      <c r="D89" s="9">
        <v>16730</v>
      </c>
      <c r="E89" s="38">
        <v>40220</v>
      </c>
      <c r="F89" s="29">
        <f t="shared" si="12"/>
        <v>47</v>
      </c>
      <c r="G89" s="9">
        <f t="shared" si="13"/>
        <v>0</v>
      </c>
      <c r="H89" s="9">
        <f t="shared" si="14"/>
        <v>16730</v>
      </c>
      <c r="I89" s="9">
        <f t="shared" si="15"/>
        <v>0</v>
      </c>
      <c r="J89" s="9">
        <f t="shared" si="16"/>
        <v>0</v>
      </c>
      <c r="K89" s="9">
        <f t="shared" si="17"/>
        <v>0</v>
      </c>
    </row>
    <row r="90" spans="1:11" x14ac:dyDescent="0.25">
      <c r="A90" s="7" t="s">
        <v>150</v>
      </c>
      <c r="B90" s="8" t="s">
        <v>161</v>
      </c>
      <c r="C90" s="15" t="s">
        <v>254</v>
      </c>
      <c r="D90" s="9">
        <v>17030</v>
      </c>
      <c r="E90" s="38">
        <v>40220</v>
      </c>
      <c r="F90" s="29">
        <f t="shared" si="12"/>
        <v>47</v>
      </c>
      <c r="G90" s="9">
        <f t="shared" si="13"/>
        <v>0</v>
      </c>
      <c r="H90" s="9">
        <f t="shared" si="14"/>
        <v>17030</v>
      </c>
      <c r="I90" s="9">
        <f t="shared" si="15"/>
        <v>0</v>
      </c>
      <c r="J90" s="9">
        <f t="shared" si="16"/>
        <v>0</v>
      </c>
      <c r="K90" s="9">
        <f t="shared" si="17"/>
        <v>0</v>
      </c>
    </row>
    <row r="91" spans="1:11" x14ac:dyDescent="0.25">
      <c r="A91" s="7" t="s">
        <v>165</v>
      </c>
      <c r="B91" s="8" t="s">
        <v>163</v>
      </c>
      <c r="C91" s="15" t="s">
        <v>264</v>
      </c>
      <c r="D91" s="9">
        <v>62268.6</v>
      </c>
      <c r="E91" s="38">
        <v>40236</v>
      </c>
      <c r="F91" s="29">
        <f t="shared" si="12"/>
        <v>31</v>
      </c>
      <c r="G91" s="9">
        <f t="shared" si="13"/>
        <v>0</v>
      </c>
      <c r="H91" s="9">
        <f t="shared" si="14"/>
        <v>62268.6</v>
      </c>
      <c r="I91" s="9">
        <f t="shared" si="15"/>
        <v>0</v>
      </c>
      <c r="J91" s="9">
        <f t="shared" si="16"/>
        <v>0</v>
      </c>
      <c r="K91" s="9">
        <f t="shared" si="17"/>
        <v>0</v>
      </c>
    </row>
    <row r="92" spans="1:11" x14ac:dyDescent="0.25">
      <c r="A92" s="7" t="s">
        <v>166</v>
      </c>
      <c r="B92" s="8" t="s">
        <v>163</v>
      </c>
      <c r="C92" s="15" t="s">
        <v>264</v>
      </c>
      <c r="D92" s="9">
        <v>77502.399999999994</v>
      </c>
      <c r="E92" s="38">
        <v>40236</v>
      </c>
      <c r="F92" s="29">
        <f t="shared" si="12"/>
        <v>31</v>
      </c>
      <c r="G92" s="9">
        <f t="shared" si="13"/>
        <v>0</v>
      </c>
      <c r="H92" s="9">
        <f t="shared" si="14"/>
        <v>77502.399999999994</v>
      </c>
      <c r="I92" s="9">
        <f t="shared" si="15"/>
        <v>0</v>
      </c>
      <c r="J92" s="9">
        <f t="shared" si="16"/>
        <v>0</v>
      </c>
      <c r="K92" s="9">
        <f t="shared" si="17"/>
        <v>0</v>
      </c>
    </row>
    <row r="93" spans="1:11" x14ac:dyDescent="0.25">
      <c r="A93" s="7" t="s">
        <v>78</v>
      </c>
      <c r="B93" s="8" t="s">
        <v>167</v>
      </c>
      <c r="C93" s="15" t="s">
        <v>255</v>
      </c>
      <c r="D93" s="9">
        <v>220023.05</v>
      </c>
      <c r="E93" s="38">
        <v>40247</v>
      </c>
      <c r="F93" s="29">
        <f t="shared" si="12"/>
        <v>20</v>
      </c>
      <c r="G93" s="9">
        <f t="shared" si="13"/>
        <v>220023.05</v>
      </c>
      <c r="H93" s="9">
        <f t="shared" si="14"/>
        <v>0</v>
      </c>
      <c r="I93" s="9">
        <f t="shared" si="15"/>
        <v>0</v>
      </c>
      <c r="J93" s="9">
        <f t="shared" si="16"/>
        <v>0</v>
      </c>
      <c r="K93" s="9">
        <f t="shared" si="17"/>
        <v>0</v>
      </c>
    </row>
    <row r="94" spans="1:11" x14ac:dyDescent="0.25">
      <c r="A94" s="7" t="s">
        <v>169</v>
      </c>
      <c r="B94" s="8" t="s">
        <v>168</v>
      </c>
      <c r="C94" s="15" t="s">
        <v>256</v>
      </c>
      <c r="D94" s="9">
        <v>18290</v>
      </c>
      <c r="E94" s="38">
        <v>40236</v>
      </c>
      <c r="F94" s="29">
        <f t="shared" si="12"/>
        <v>31</v>
      </c>
      <c r="G94" s="9">
        <f t="shared" si="13"/>
        <v>0</v>
      </c>
      <c r="H94" s="9">
        <f t="shared" si="14"/>
        <v>18290</v>
      </c>
      <c r="I94" s="9">
        <f t="shared" si="15"/>
        <v>0</v>
      </c>
      <c r="J94" s="9">
        <f t="shared" si="16"/>
        <v>0</v>
      </c>
      <c r="K94" s="9">
        <f t="shared" si="17"/>
        <v>0</v>
      </c>
    </row>
    <row r="95" spans="1:11" x14ac:dyDescent="0.25">
      <c r="A95" s="7" t="s">
        <v>164</v>
      </c>
      <c r="B95" s="8" t="s">
        <v>168</v>
      </c>
      <c r="C95" s="15" t="s">
        <v>256</v>
      </c>
      <c r="D95" s="9">
        <v>4412.0200000000004</v>
      </c>
      <c r="E95" s="38">
        <v>40236</v>
      </c>
      <c r="F95" s="29">
        <f t="shared" si="12"/>
        <v>31</v>
      </c>
      <c r="G95" s="9">
        <f t="shared" si="13"/>
        <v>0</v>
      </c>
      <c r="H95" s="9">
        <f t="shared" si="14"/>
        <v>4412.0200000000004</v>
      </c>
      <c r="I95" s="9">
        <f t="shared" si="15"/>
        <v>0</v>
      </c>
      <c r="J95" s="9">
        <f t="shared" si="16"/>
        <v>0</v>
      </c>
      <c r="K95" s="9">
        <f t="shared" si="17"/>
        <v>0</v>
      </c>
    </row>
    <row r="96" spans="1:11" x14ac:dyDescent="0.25">
      <c r="A96" s="7" t="s">
        <v>171</v>
      </c>
      <c r="B96" s="8" t="s">
        <v>170</v>
      </c>
      <c r="C96" s="15" t="s">
        <v>257</v>
      </c>
      <c r="D96" s="9">
        <v>50091</v>
      </c>
      <c r="E96" s="38">
        <v>40150</v>
      </c>
      <c r="F96" s="29">
        <f t="shared" si="12"/>
        <v>117</v>
      </c>
      <c r="G96" s="9">
        <f t="shared" si="13"/>
        <v>0</v>
      </c>
      <c r="H96" s="9">
        <f t="shared" si="14"/>
        <v>0</v>
      </c>
      <c r="I96" s="9">
        <f t="shared" si="15"/>
        <v>0</v>
      </c>
      <c r="J96" s="9">
        <f t="shared" si="16"/>
        <v>50091</v>
      </c>
      <c r="K96" s="9">
        <f t="shared" si="17"/>
        <v>0</v>
      </c>
    </row>
    <row r="97" spans="1:11" x14ac:dyDescent="0.25">
      <c r="A97" s="7" t="s">
        <v>173</v>
      </c>
      <c r="B97" s="8" t="s">
        <v>172</v>
      </c>
      <c r="C97" s="15" t="s">
        <v>249</v>
      </c>
      <c r="D97" s="9">
        <v>1800.02</v>
      </c>
      <c r="E97" s="38">
        <v>40240</v>
      </c>
      <c r="F97" s="29">
        <f t="shared" si="12"/>
        <v>27</v>
      </c>
      <c r="G97" s="9">
        <f t="shared" si="13"/>
        <v>1800.02</v>
      </c>
      <c r="H97" s="9">
        <f t="shared" si="14"/>
        <v>0</v>
      </c>
      <c r="I97" s="9">
        <f t="shared" si="15"/>
        <v>0</v>
      </c>
      <c r="J97" s="9">
        <f t="shared" si="16"/>
        <v>0</v>
      </c>
      <c r="K97" s="9">
        <f t="shared" si="17"/>
        <v>0</v>
      </c>
    </row>
    <row r="98" spans="1:11" x14ac:dyDescent="0.25">
      <c r="A98" s="7" t="s">
        <v>174</v>
      </c>
      <c r="B98" s="8" t="s">
        <v>172</v>
      </c>
      <c r="C98" s="15" t="s">
        <v>249</v>
      </c>
      <c r="D98" s="9">
        <v>74599.600000000006</v>
      </c>
      <c r="E98" s="38">
        <v>40239</v>
      </c>
      <c r="F98" s="29">
        <f t="shared" si="12"/>
        <v>28</v>
      </c>
      <c r="G98" s="9">
        <f t="shared" si="13"/>
        <v>74599.600000000006</v>
      </c>
      <c r="H98" s="9">
        <f t="shared" si="14"/>
        <v>0</v>
      </c>
      <c r="I98" s="9">
        <f t="shared" si="15"/>
        <v>0</v>
      </c>
      <c r="J98" s="9">
        <f t="shared" si="16"/>
        <v>0</v>
      </c>
      <c r="K98" s="9">
        <f t="shared" si="17"/>
        <v>0</v>
      </c>
    </row>
    <row r="99" spans="1:11" x14ac:dyDescent="0.25">
      <c r="A99" s="7" t="s">
        <v>175</v>
      </c>
      <c r="B99" s="8" t="s">
        <v>172</v>
      </c>
      <c r="C99" s="15" t="s">
        <v>249</v>
      </c>
      <c r="D99" s="9">
        <v>78288.28</v>
      </c>
      <c r="E99" s="38">
        <v>40239</v>
      </c>
      <c r="F99" s="29">
        <f t="shared" si="12"/>
        <v>28</v>
      </c>
      <c r="G99" s="9">
        <f t="shared" si="13"/>
        <v>78288.28</v>
      </c>
      <c r="H99" s="9">
        <f t="shared" si="14"/>
        <v>0</v>
      </c>
      <c r="I99" s="9">
        <f t="shared" si="15"/>
        <v>0</v>
      </c>
      <c r="J99" s="9">
        <f t="shared" si="16"/>
        <v>0</v>
      </c>
      <c r="K99" s="9">
        <f t="shared" si="17"/>
        <v>0</v>
      </c>
    </row>
    <row r="100" spans="1:11" x14ac:dyDescent="0.25">
      <c r="A100" s="7" t="s">
        <v>176</v>
      </c>
      <c r="B100" s="8" t="s">
        <v>172</v>
      </c>
      <c r="C100" s="15" t="s">
        <v>249</v>
      </c>
      <c r="D100" s="9">
        <v>1801.59</v>
      </c>
      <c r="E100" s="38">
        <v>40241</v>
      </c>
      <c r="F100" s="29">
        <f t="shared" si="12"/>
        <v>26</v>
      </c>
      <c r="G100" s="9">
        <f t="shared" si="13"/>
        <v>1801.59</v>
      </c>
      <c r="H100" s="9">
        <f t="shared" si="14"/>
        <v>0</v>
      </c>
      <c r="I100" s="9">
        <f t="shared" si="15"/>
        <v>0</v>
      </c>
      <c r="J100" s="9">
        <f t="shared" si="16"/>
        <v>0</v>
      </c>
      <c r="K100" s="9">
        <f t="shared" si="17"/>
        <v>0</v>
      </c>
    </row>
    <row r="101" spans="1:11" x14ac:dyDescent="0.25">
      <c r="A101" s="7" t="s">
        <v>89</v>
      </c>
      <c r="B101" s="8" t="s">
        <v>177</v>
      </c>
      <c r="C101" s="17" t="s">
        <v>258</v>
      </c>
      <c r="D101" s="9">
        <v>41223.300000000003</v>
      </c>
      <c r="E101" s="38">
        <v>40064</v>
      </c>
      <c r="F101" s="29">
        <f t="shared" si="12"/>
        <v>203</v>
      </c>
      <c r="G101" s="9">
        <f t="shared" si="13"/>
        <v>0</v>
      </c>
      <c r="H101" s="9">
        <f t="shared" si="14"/>
        <v>0</v>
      </c>
      <c r="I101" s="9">
        <f t="shared" si="15"/>
        <v>0</v>
      </c>
      <c r="J101" s="9">
        <f t="shared" si="16"/>
        <v>0</v>
      </c>
      <c r="K101" s="9">
        <f t="shared" si="17"/>
        <v>41223.300000000003</v>
      </c>
    </row>
    <row r="102" spans="1:11" x14ac:dyDescent="0.25">
      <c r="A102" s="7" t="s">
        <v>178</v>
      </c>
      <c r="B102" s="8" t="s">
        <v>177</v>
      </c>
      <c r="C102" s="17" t="s">
        <v>258</v>
      </c>
      <c r="D102" s="9">
        <v>2684</v>
      </c>
      <c r="E102" s="38">
        <v>40215</v>
      </c>
      <c r="F102" s="29">
        <f t="shared" si="12"/>
        <v>52</v>
      </c>
      <c r="G102" s="9">
        <f t="shared" si="13"/>
        <v>0</v>
      </c>
      <c r="H102" s="9">
        <f t="shared" si="14"/>
        <v>2684</v>
      </c>
      <c r="I102" s="9">
        <f t="shared" si="15"/>
        <v>0</v>
      </c>
      <c r="J102" s="9">
        <f t="shared" si="16"/>
        <v>0</v>
      </c>
      <c r="K102" s="9">
        <f t="shared" si="17"/>
        <v>0</v>
      </c>
    </row>
    <row r="103" spans="1:11" x14ac:dyDescent="0.25">
      <c r="A103" s="7" t="s">
        <v>90</v>
      </c>
      <c r="B103" s="8" t="s">
        <v>177</v>
      </c>
      <c r="C103" s="17" t="s">
        <v>258</v>
      </c>
      <c r="D103" s="9">
        <v>8844.1</v>
      </c>
      <c r="E103" s="38">
        <v>40220</v>
      </c>
      <c r="F103" s="29">
        <f t="shared" si="12"/>
        <v>47</v>
      </c>
      <c r="G103" s="9">
        <f t="shared" si="13"/>
        <v>0</v>
      </c>
      <c r="H103" s="9">
        <f t="shared" si="14"/>
        <v>8844.1</v>
      </c>
      <c r="I103" s="9">
        <f t="shared" si="15"/>
        <v>0</v>
      </c>
      <c r="J103" s="9">
        <f t="shared" si="16"/>
        <v>0</v>
      </c>
      <c r="K103" s="9">
        <f t="shared" si="17"/>
        <v>0</v>
      </c>
    </row>
    <row r="104" spans="1:11" x14ac:dyDescent="0.25">
      <c r="A104" s="7" t="s">
        <v>179</v>
      </c>
      <c r="B104" s="8" t="s">
        <v>177</v>
      </c>
      <c r="C104" s="17" t="s">
        <v>258</v>
      </c>
      <c r="D104" s="9">
        <v>47200</v>
      </c>
      <c r="E104" s="38">
        <v>40232</v>
      </c>
      <c r="F104" s="29">
        <f t="shared" si="12"/>
        <v>35</v>
      </c>
      <c r="G104" s="9">
        <f t="shared" si="13"/>
        <v>0</v>
      </c>
      <c r="H104" s="9">
        <f t="shared" si="14"/>
        <v>47200</v>
      </c>
      <c r="I104" s="9">
        <f t="shared" si="15"/>
        <v>0</v>
      </c>
      <c r="J104" s="9">
        <f t="shared" si="16"/>
        <v>0</v>
      </c>
      <c r="K104" s="9">
        <f t="shared" si="17"/>
        <v>0</v>
      </c>
    </row>
    <row r="105" spans="1:11" x14ac:dyDescent="0.25">
      <c r="A105" s="7" t="s">
        <v>114</v>
      </c>
      <c r="B105" s="8" t="s">
        <v>177</v>
      </c>
      <c r="C105" s="17" t="s">
        <v>258</v>
      </c>
      <c r="D105" s="9">
        <v>5380.8</v>
      </c>
      <c r="E105" s="38">
        <v>40232</v>
      </c>
      <c r="F105" s="29">
        <f t="shared" si="12"/>
        <v>35</v>
      </c>
      <c r="G105" s="9">
        <f t="shared" si="13"/>
        <v>0</v>
      </c>
      <c r="H105" s="9">
        <f t="shared" si="14"/>
        <v>5380.8</v>
      </c>
      <c r="I105" s="9">
        <f t="shared" si="15"/>
        <v>0</v>
      </c>
      <c r="J105" s="9">
        <f t="shared" si="16"/>
        <v>0</v>
      </c>
      <c r="K105" s="9">
        <f t="shared" si="17"/>
        <v>0</v>
      </c>
    </row>
    <row r="106" spans="1:11" x14ac:dyDescent="0.25">
      <c r="A106" s="7" t="s">
        <v>113</v>
      </c>
      <c r="B106" s="8" t="s">
        <v>177</v>
      </c>
      <c r="C106" s="17" t="s">
        <v>258</v>
      </c>
      <c r="D106" s="9">
        <v>3660.36</v>
      </c>
      <c r="E106" s="38">
        <v>40232</v>
      </c>
      <c r="F106" s="29">
        <f t="shared" si="12"/>
        <v>35</v>
      </c>
      <c r="G106" s="9">
        <f t="shared" si="13"/>
        <v>0</v>
      </c>
      <c r="H106" s="9">
        <f t="shared" si="14"/>
        <v>3660.36</v>
      </c>
      <c r="I106" s="9">
        <f t="shared" si="15"/>
        <v>0</v>
      </c>
      <c r="J106" s="9">
        <f t="shared" si="16"/>
        <v>0</v>
      </c>
      <c r="K106" s="9">
        <f t="shared" si="17"/>
        <v>0</v>
      </c>
    </row>
    <row r="107" spans="1:11" x14ac:dyDescent="0.25">
      <c r="A107" s="7" t="s">
        <v>180</v>
      </c>
      <c r="B107" s="8" t="s">
        <v>177</v>
      </c>
      <c r="C107" s="17" t="s">
        <v>258</v>
      </c>
      <c r="D107" s="9">
        <v>4714.1000000000004</v>
      </c>
      <c r="E107" s="38">
        <v>40239</v>
      </c>
      <c r="F107" s="29">
        <f t="shared" si="12"/>
        <v>28</v>
      </c>
      <c r="G107" s="9">
        <f t="shared" si="13"/>
        <v>4714.1000000000004</v>
      </c>
      <c r="H107" s="9">
        <f t="shared" si="14"/>
        <v>0</v>
      </c>
      <c r="I107" s="9">
        <f t="shared" si="15"/>
        <v>0</v>
      </c>
      <c r="J107" s="9">
        <f t="shared" si="16"/>
        <v>0</v>
      </c>
      <c r="K107" s="9">
        <f t="shared" si="17"/>
        <v>0</v>
      </c>
    </row>
    <row r="108" spans="1:11" x14ac:dyDescent="0.25">
      <c r="A108" s="7" t="s">
        <v>112</v>
      </c>
      <c r="B108" s="8" t="s">
        <v>177</v>
      </c>
      <c r="C108" s="17" t="s">
        <v>258</v>
      </c>
      <c r="D108" s="9">
        <v>4884.0200000000004</v>
      </c>
      <c r="E108" s="38">
        <v>40239</v>
      </c>
      <c r="F108" s="29">
        <f t="shared" si="12"/>
        <v>28</v>
      </c>
      <c r="G108" s="9">
        <f t="shared" si="13"/>
        <v>4884.0200000000004</v>
      </c>
      <c r="H108" s="9">
        <f t="shared" si="14"/>
        <v>0</v>
      </c>
      <c r="I108" s="9">
        <f t="shared" si="15"/>
        <v>0</v>
      </c>
      <c r="J108" s="9">
        <f t="shared" si="16"/>
        <v>0</v>
      </c>
      <c r="K108" s="9">
        <f t="shared" si="17"/>
        <v>0</v>
      </c>
    </row>
    <row r="109" spans="1:11" x14ac:dyDescent="0.25">
      <c r="A109" s="7" t="s">
        <v>182</v>
      </c>
      <c r="B109" s="8" t="s">
        <v>181</v>
      </c>
      <c r="C109" s="15" t="s">
        <v>254</v>
      </c>
      <c r="D109" s="9">
        <v>9183.25</v>
      </c>
      <c r="E109" s="38">
        <v>40106</v>
      </c>
      <c r="F109" s="29">
        <f t="shared" si="12"/>
        <v>161</v>
      </c>
      <c r="G109" s="9">
        <f t="shared" si="13"/>
        <v>0</v>
      </c>
      <c r="H109" s="9">
        <f t="shared" si="14"/>
        <v>0</v>
      </c>
      <c r="I109" s="9">
        <f t="shared" si="15"/>
        <v>0</v>
      </c>
      <c r="J109" s="9">
        <f t="shared" si="16"/>
        <v>0</v>
      </c>
      <c r="K109" s="9">
        <f t="shared" si="17"/>
        <v>9183.25</v>
      </c>
    </row>
    <row r="110" spans="1:11" x14ac:dyDescent="0.25">
      <c r="A110" s="7" t="s">
        <v>183</v>
      </c>
      <c r="B110" s="8" t="s">
        <v>181</v>
      </c>
      <c r="C110" s="15" t="s">
        <v>254</v>
      </c>
      <c r="D110" s="9">
        <v>2776.98</v>
      </c>
      <c r="E110" s="38">
        <v>40142</v>
      </c>
      <c r="F110" s="29">
        <f t="shared" si="12"/>
        <v>125</v>
      </c>
      <c r="G110" s="9">
        <f t="shared" si="13"/>
        <v>0</v>
      </c>
      <c r="H110" s="9">
        <f t="shared" si="14"/>
        <v>0</v>
      </c>
      <c r="I110" s="9">
        <f t="shared" si="15"/>
        <v>0</v>
      </c>
      <c r="J110" s="9">
        <f t="shared" si="16"/>
        <v>0</v>
      </c>
      <c r="K110" s="9">
        <f t="shared" si="17"/>
        <v>2776.98</v>
      </c>
    </row>
    <row r="111" spans="1:11" x14ac:dyDescent="0.25">
      <c r="A111" s="7" t="s">
        <v>185</v>
      </c>
      <c r="B111" s="8" t="s">
        <v>184</v>
      </c>
      <c r="C111" s="15" t="s">
        <v>251</v>
      </c>
      <c r="D111" s="9">
        <v>42993.3</v>
      </c>
      <c r="E111" s="38">
        <v>40199</v>
      </c>
      <c r="F111" s="29">
        <f t="shared" si="12"/>
        <v>68</v>
      </c>
      <c r="G111" s="9">
        <f t="shared" si="13"/>
        <v>0</v>
      </c>
      <c r="H111" s="9">
        <f t="shared" si="14"/>
        <v>0</v>
      </c>
      <c r="I111" s="9">
        <f t="shared" si="15"/>
        <v>42993.3</v>
      </c>
      <c r="J111" s="9">
        <f t="shared" si="16"/>
        <v>0</v>
      </c>
      <c r="K111" s="9">
        <f t="shared" si="17"/>
        <v>0</v>
      </c>
    </row>
    <row r="112" spans="1:11" x14ac:dyDescent="0.25">
      <c r="A112" s="7" t="s">
        <v>187</v>
      </c>
      <c r="B112" s="8" t="s">
        <v>186</v>
      </c>
      <c r="C112" s="17" t="s">
        <v>258</v>
      </c>
      <c r="D112" s="9">
        <v>11404.7</v>
      </c>
      <c r="E112" s="38">
        <v>40236</v>
      </c>
      <c r="F112" s="29">
        <f t="shared" ref="F112:F143" si="18">+$E$13-E112</f>
        <v>31</v>
      </c>
      <c r="G112" s="9">
        <f t="shared" ref="G112:G143" si="19">IF(F112&lt;31,D112,0)</f>
        <v>0</v>
      </c>
      <c r="H112" s="9">
        <f t="shared" ref="H112:H143" si="20">IF(F112&lt;61,D112-G112,0)</f>
        <v>11404.7</v>
      </c>
      <c r="I112" s="9">
        <f t="shared" ref="I112:I143" si="21">IF(F112&lt;91,D112-G112-H112,0)</f>
        <v>0</v>
      </c>
      <c r="J112" s="9">
        <f t="shared" ref="J112:J143" si="22">IF(F112&lt;121,D112-G112-H112-I112,0)</f>
        <v>0</v>
      </c>
      <c r="K112" s="9">
        <f t="shared" ref="K112:K143" si="23">IF(F112&gt;120,D112-G112-H112-I112-J112,0)</f>
        <v>0</v>
      </c>
    </row>
    <row r="113" spans="1:11" ht="15.75" x14ac:dyDescent="0.25">
      <c r="A113" s="27" t="s">
        <v>270</v>
      </c>
      <c r="B113" s="8" t="s">
        <v>188</v>
      </c>
      <c r="C113" s="15" t="s">
        <v>242</v>
      </c>
      <c r="D113" s="9">
        <v>2889437.13</v>
      </c>
      <c r="E113" s="38">
        <v>40094</v>
      </c>
      <c r="F113" s="29">
        <f t="shared" si="18"/>
        <v>173</v>
      </c>
      <c r="G113" s="9">
        <f t="shared" si="19"/>
        <v>0</v>
      </c>
      <c r="H113" s="9">
        <f t="shared" si="20"/>
        <v>0</v>
      </c>
      <c r="I113" s="9">
        <f t="shared" si="21"/>
        <v>0</v>
      </c>
      <c r="J113" s="9">
        <f t="shared" si="22"/>
        <v>0</v>
      </c>
      <c r="K113" s="9">
        <f t="shared" si="23"/>
        <v>2889437.13</v>
      </c>
    </row>
    <row r="114" spans="1:11" x14ac:dyDescent="0.25">
      <c r="A114" s="7" t="s">
        <v>13</v>
      </c>
      <c r="B114" s="8" t="s">
        <v>189</v>
      </c>
      <c r="C114" s="15" t="s">
        <v>249</v>
      </c>
      <c r="D114" s="9">
        <v>41300</v>
      </c>
      <c r="E114" s="38">
        <v>40250</v>
      </c>
      <c r="F114" s="29">
        <f t="shared" si="18"/>
        <v>17</v>
      </c>
      <c r="G114" s="9">
        <f t="shared" si="19"/>
        <v>41300</v>
      </c>
      <c r="H114" s="9">
        <f t="shared" si="20"/>
        <v>0</v>
      </c>
      <c r="I114" s="9">
        <f t="shared" si="21"/>
        <v>0</v>
      </c>
      <c r="J114" s="9">
        <f t="shared" si="22"/>
        <v>0</v>
      </c>
      <c r="K114" s="9">
        <f t="shared" si="23"/>
        <v>0</v>
      </c>
    </row>
    <row r="115" spans="1:11" x14ac:dyDescent="0.25">
      <c r="A115" s="7" t="s">
        <v>11</v>
      </c>
      <c r="B115" s="8" t="s">
        <v>189</v>
      </c>
      <c r="C115" s="15" t="s">
        <v>249</v>
      </c>
      <c r="D115" s="9">
        <v>1233.0999999999999</v>
      </c>
      <c r="E115" s="38">
        <v>40250</v>
      </c>
      <c r="F115" s="29">
        <f t="shared" si="18"/>
        <v>17</v>
      </c>
      <c r="G115" s="9">
        <f t="shared" si="19"/>
        <v>1233.0999999999999</v>
      </c>
      <c r="H115" s="9">
        <f t="shared" si="20"/>
        <v>0</v>
      </c>
      <c r="I115" s="9">
        <f t="shared" si="21"/>
        <v>0</v>
      </c>
      <c r="J115" s="9">
        <f t="shared" si="22"/>
        <v>0</v>
      </c>
      <c r="K115" s="9">
        <f t="shared" si="23"/>
        <v>0</v>
      </c>
    </row>
    <row r="116" spans="1:11" x14ac:dyDescent="0.25">
      <c r="A116" s="7" t="s">
        <v>12</v>
      </c>
      <c r="B116" s="8" t="s">
        <v>189</v>
      </c>
      <c r="C116" s="15" t="s">
        <v>249</v>
      </c>
      <c r="D116" s="9">
        <v>46944.41</v>
      </c>
      <c r="E116" s="38">
        <v>40250</v>
      </c>
      <c r="F116" s="29">
        <f t="shared" si="18"/>
        <v>17</v>
      </c>
      <c r="G116" s="9">
        <f t="shared" si="19"/>
        <v>46944.41</v>
      </c>
      <c r="H116" s="9">
        <f t="shared" si="20"/>
        <v>0</v>
      </c>
      <c r="I116" s="9">
        <f t="shared" si="21"/>
        <v>0</v>
      </c>
      <c r="J116" s="9">
        <f t="shared" si="22"/>
        <v>0</v>
      </c>
      <c r="K116" s="9">
        <f t="shared" si="23"/>
        <v>0</v>
      </c>
    </row>
    <row r="117" spans="1:11" x14ac:dyDescent="0.25">
      <c r="A117" s="7" t="s">
        <v>103</v>
      </c>
      <c r="B117" s="8" t="s">
        <v>189</v>
      </c>
      <c r="C117" s="15" t="s">
        <v>249</v>
      </c>
      <c r="D117" s="9">
        <v>13039</v>
      </c>
      <c r="E117" s="38">
        <v>40250</v>
      </c>
      <c r="F117" s="29">
        <f t="shared" si="18"/>
        <v>17</v>
      </c>
      <c r="G117" s="9">
        <f t="shared" si="19"/>
        <v>13039</v>
      </c>
      <c r="H117" s="9">
        <f t="shared" si="20"/>
        <v>0</v>
      </c>
      <c r="I117" s="9">
        <f t="shared" si="21"/>
        <v>0</v>
      </c>
      <c r="J117" s="9">
        <f t="shared" si="22"/>
        <v>0</v>
      </c>
      <c r="K117" s="9">
        <f t="shared" si="23"/>
        <v>0</v>
      </c>
    </row>
    <row r="118" spans="1:11" x14ac:dyDescent="0.25">
      <c r="A118" s="7" t="s">
        <v>14</v>
      </c>
      <c r="B118" s="8" t="s">
        <v>189</v>
      </c>
      <c r="C118" s="15" t="s">
        <v>249</v>
      </c>
      <c r="D118" s="9">
        <v>10030</v>
      </c>
      <c r="E118" s="38">
        <v>40250</v>
      </c>
      <c r="F118" s="29">
        <f t="shared" si="18"/>
        <v>17</v>
      </c>
      <c r="G118" s="9">
        <f t="shared" si="19"/>
        <v>10030</v>
      </c>
      <c r="H118" s="9">
        <f t="shared" si="20"/>
        <v>0</v>
      </c>
      <c r="I118" s="9">
        <f t="shared" si="21"/>
        <v>0</v>
      </c>
      <c r="J118" s="9">
        <f t="shared" si="22"/>
        <v>0</v>
      </c>
      <c r="K118" s="9">
        <f t="shared" si="23"/>
        <v>0</v>
      </c>
    </row>
    <row r="119" spans="1:11" x14ac:dyDescent="0.25">
      <c r="A119" s="7" t="s">
        <v>271</v>
      </c>
      <c r="B119" s="8" t="s">
        <v>190</v>
      </c>
      <c r="C119" s="15" t="s">
        <v>246</v>
      </c>
      <c r="D119" s="9">
        <v>179750.2</v>
      </c>
      <c r="E119" s="38">
        <v>40234</v>
      </c>
      <c r="F119" s="29">
        <f t="shared" si="18"/>
        <v>33</v>
      </c>
      <c r="G119" s="9">
        <f t="shared" si="19"/>
        <v>0</v>
      </c>
      <c r="H119" s="9">
        <f t="shared" si="20"/>
        <v>179750.2</v>
      </c>
      <c r="I119" s="9">
        <f t="shared" si="21"/>
        <v>0</v>
      </c>
      <c r="J119" s="9">
        <f t="shared" si="22"/>
        <v>0</v>
      </c>
      <c r="K119" s="9">
        <f t="shared" si="23"/>
        <v>0</v>
      </c>
    </row>
    <row r="120" spans="1:11" x14ac:dyDescent="0.25">
      <c r="A120" s="7" t="s">
        <v>191</v>
      </c>
      <c r="B120" s="8" t="s">
        <v>190</v>
      </c>
      <c r="C120" s="15" t="s">
        <v>246</v>
      </c>
      <c r="D120" s="9">
        <v>3264</v>
      </c>
      <c r="E120" s="38">
        <v>40240</v>
      </c>
      <c r="F120" s="29">
        <f t="shared" si="18"/>
        <v>27</v>
      </c>
      <c r="G120" s="9">
        <f t="shared" si="19"/>
        <v>3264</v>
      </c>
      <c r="H120" s="9">
        <f t="shared" si="20"/>
        <v>0</v>
      </c>
      <c r="I120" s="9">
        <f t="shared" si="21"/>
        <v>0</v>
      </c>
      <c r="J120" s="9">
        <f t="shared" si="22"/>
        <v>0</v>
      </c>
      <c r="K120" s="9">
        <f t="shared" si="23"/>
        <v>0</v>
      </c>
    </row>
    <row r="121" spans="1:11" x14ac:dyDescent="0.25">
      <c r="A121" s="7" t="s">
        <v>193</v>
      </c>
      <c r="B121" s="8" t="s">
        <v>192</v>
      </c>
      <c r="C121" s="15" t="s">
        <v>259</v>
      </c>
      <c r="D121" s="9">
        <v>471459.24</v>
      </c>
      <c r="E121" s="38">
        <v>40193</v>
      </c>
      <c r="F121" s="29">
        <f t="shared" si="18"/>
        <v>74</v>
      </c>
      <c r="G121" s="9">
        <f t="shared" si="19"/>
        <v>0</v>
      </c>
      <c r="H121" s="9">
        <f t="shared" si="20"/>
        <v>0</v>
      </c>
      <c r="I121" s="9">
        <f t="shared" si="21"/>
        <v>471459.24</v>
      </c>
      <c r="J121" s="9">
        <f t="shared" si="22"/>
        <v>0</v>
      </c>
      <c r="K121" s="9">
        <f t="shared" si="23"/>
        <v>0</v>
      </c>
    </row>
    <row r="122" spans="1:11" x14ac:dyDescent="0.25">
      <c r="A122" s="7" t="s">
        <v>195</v>
      </c>
      <c r="B122" s="8" t="s">
        <v>194</v>
      </c>
      <c r="C122" s="17" t="s">
        <v>260</v>
      </c>
      <c r="D122" s="9">
        <v>8614</v>
      </c>
      <c r="E122" s="38">
        <v>40246</v>
      </c>
      <c r="F122" s="29">
        <f t="shared" si="18"/>
        <v>21</v>
      </c>
      <c r="G122" s="9">
        <f t="shared" si="19"/>
        <v>8614</v>
      </c>
      <c r="H122" s="9">
        <f t="shared" si="20"/>
        <v>0</v>
      </c>
      <c r="I122" s="9">
        <f t="shared" si="21"/>
        <v>0</v>
      </c>
      <c r="J122" s="9">
        <f t="shared" si="22"/>
        <v>0</v>
      </c>
      <c r="K122" s="9">
        <f t="shared" si="23"/>
        <v>0</v>
      </c>
    </row>
    <row r="123" spans="1:11" x14ac:dyDescent="0.25">
      <c r="A123" s="7" t="s">
        <v>198</v>
      </c>
      <c r="B123" s="8" t="s">
        <v>196</v>
      </c>
      <c r="C123" s="17" t="s">
        <v>260</v>
      </c>
      <c r="D123" s="9">
        <v>27824.400000000001</v>
      </c>
      <c r="E123" s="38">
        <v>40241</v>
      </c>
      <c r="F123" s="29">
        <f t="shared" si="18"/>
        <v>26</v>
      </c>
      <c r="G123" s="9">
        <f t="shared" si="19"/>
        <v>27824.400000000001</v>
      </c>
      <c r="H123" s="9">
        <f t="shared" si="20"/>
        <v>0</v>
      </c>
      <c r="I123" s="9">
        <f t="shared" si="21"/>
        <v>0</v>
      </c>
      <c r="J123" s="9">
        <f t="shared" si="22"/>
        <v>0</v>
      </c>
      <c r="K123" s="9">
        <f t="shared" si="23"/>
        <v>0</v>
      </c>
    </row>
    <row r="124" spans="1:11" x14ac:dyDescent="0.25">
      <c r="A124" s="7" t="s">
        <v>197</v>
      </c>
      <c r="B124" s="8" t="s">
        <v>196</v>
      </c>
      <c r="C124" s="17" t="s">
        <v>260</v>
      </c>
      <c r="D124" s="9">
        <v>46905</v>
      </c>
      <c r="E124" s="38">
        <v>40241</v>
      </c>
      <c r="F124" s="29">
        <f t="shared" si="18"/>
        <v>26</v>
      </c>
      <c r="G124" s="9">
        <f t="shared" si="19"/>
        <v>46905</v>
      </c>
      <c r="H124" s="9">
        <f t="shared" si="20"/>
        <v>0</v>
      </c>
      <c r="I124" s="9">
        <f t="shared" si="21"/>
        <v>0</v>
      </c>
      <c r="J124" s="9">
        <f t="shared" si="22"/>
        <v>0</v>
      </c>
      <c r="K124" s="9">
        <f t="shared" si="23"/>
        <v>0</v>
      </c>
    </row>
    <row r="125" spans="1:11" x14ac:dyDescent="0.25">
      <c r="A125" s="7" t="s">
        <v>199</v>
      </c>
      <c r="B125" s="8" t="s">
        <v>196</v>
      </c>
      <c r="C125" s="17" t="s">
        <v>260</v>
      </c>
      <c r="D125" s="9">
        <v>31925.74</v>
      </c>
      <c r="E125" s="38">
        <v>40241</v>
      </c>
      <c r="F125" s="29">
        <f t="shared" si="18"/>
        <v>26</v>
      </c>
      <c r="G125" s="9">
        <f t="shared" si="19"/>
        <v>31925.74</v>
      </c>
      <c r="H125" s="9">
        <f t="shared" si="20"/>
        <v>0</v>
      </c>
      <c r="I125" s="9">
        <f t="shared" si="21"/>
        <v>0</v>
      </c>
      <c r="J125" s="9">
        <f t="shared" si="22"/>
        <v>0</v>
      </c>
      <c r="K125" s="9">
        <f t="shared" si="23"/>
        <v>0</v>
      </c>
    </row>
    <row r="126" spans="1:11" x14ac:dyDescent="0.25">
      <c r="A126" s="7" t="s">
        <v>200</v>
      </c>
      <c r="B126" s="8" t="s">
        <v>196</v>
      </c>
      <c r="C126" s="17" t="s">
        <v>260</v>
      </c>
      <c r="D126" s="9">
        <v>68789.289999999994</v>
      </c>
      <c r="E126" s="38">
        <v>40247</v>
      </c>
      <c r="F126" s="29">
        <f t="shared" si="18"/>
        <v>20</v>
      </c>
      <c r="G126" s="9">
        <f t="shared" si="19"/>
        <v>68789.289999999994</v>
      </c>
      <c r="H126" s="9">
        <f t="shared" si="20"/>
        <v>0</v>
      </c>
      <c r="I126" s="9">
        <f t="shared" si="21"/>
        <v>0</v>
      </c>
      <c r="J126" s="9">
        <f t="shared" si="22"/>
        <v>0</v>
      </c>
      <c r="K126" s="9">
        <f t="shared" si="23"/>
        <v>0</v>
      </c>
    </row>
    <row r="127" spans="1:11" x14ac:dyDescent="0.25">
      <c r="A127" s="7" t="s">
        <v>2</v>
      </c>
      <c r="B127" s="8" t="s">
        <v>201</v>
      </c>
      <c r="C127" s="15" t="s">
        <v>249</v>
      </c>
      <c r="D127" s="9">
        <v>254109.78</v>
      </c>
      <c r="E127" s="38">
        <v>40255</v>
      </c>
      <c r="F127" s="29">
        <f t="shared" si="18"/>
        <v>12</v>
      </c>
      <c r="G127" s="9">
        <f t="shared" si="19"/>
        <v>254109.78</v>
      </c>
      <c r="H127" s="9">
        <f t="shared" si="20"/>
        <v>0</v>
      </c>
      <c r="I127" s="9">
        <f t="shared" si="21"/>
        <v>0</v>
      </c>
      <c r="J127" s="9">
        <f t="shared" si="22"/>
        <v>0</v>
      </c>
      <c r="K127" s="9">
        <f t="shared" si="23"/>
        <v>0</v>
      </c>
    </row>
    <row r="128" spans="1:11" x14ac:dyDescent="0.25">
      <c r="A128" s="7" t="s">
        <v>4</v>
      </c>
      <c r="B128" s="8" t="s">
        <v>201</v>
      </c>
      <c r="C128" s="15" t="s">
        <v>249</v>
      </c>
      <c r="D128" s="9">
        <v>169406.52</v>
      </c>
      <c r="E128" s="38">
        <v>40248</v>
      </c>
      <c r="F128" s="29">
        <f t="shared" si="18"/>
        <v>19</v>
      </c>
      <c r="G128" s="9">
        <f t="shared" si="19"/>
        <v>169406.52</v>
      </c>
      <c r="H128" s="9">
        <f t="shared" si="20"/>
        <v>0</v>
      </c>
      <c r="I128" s="9">
        <f t="shared" si="21"/>
        <v>0</v>
      </c>
      <c r="J128" s="9">
        <f t="shared" si="22"/>
        <v>0</v>
      </c>
      <c r="K128" s="9">
        <f t="shared" si="23"/>
        <v>0</v>
      </c>
    </row>
    <row r="129" spans="1:11" x14ac:dyDescent="0.25">
      <c r="A129" s="7" t="s">
        <v>206</v>
      </c>
      <c r="B129" s="8" t="s">
        <v>203</v>
      </c>
      <c r="C129" s="17" t="s">
        <v>258</v>
      </c>
      <c r="D129" s="9">
        <v>5410.3</v>
      </c>
      <c r="E129" s="38">
        <v>40240</v>
      </c>
      <c r="F129" s="29">
        <f t="shared" si="18"/>
        <v>27</v>
      </c>
      <c r="G129" s="9">
        <f t="shared" si="19"/>
        <v>5410.3</v>
      </c>
      <c r="H129" s="9">
        <f t="shared" si="20"/>
        <v>0</v>
      </c>
      <c r="I129" s="9">
        <f t="shared" si="21"/>
        <v>0</v>
      </c>
      <c r="J129" s="9">
        <f t="shared" si="22"/>
        <v>0</v>
      </c>
      <c r="K129" s="9">
        <f t="shared" si="23"/>
        <v>0</v>
      </c>
    </row>
    <row r="130" spans="1:11" x14ac:dyDescent="0.25">
      <c r="A130" s="7" t="s">
        <v>205</v>
      </c>
      <c r="B130" s="8" t="s">
        <v>203</v>
      </c>
      <c r="C130" s="17" t="s">
        <v>258</v>
      </c>
      <c r="D130" s="9">
        <v>273406</v>
      </c>
      <c r="E130" s="38">
        <v>40247</v>
      </c>
      <c r="F130" s="29">
        <f t="shared" si="18"/>
        <v>20</v>
      </c>
      <c r="G130" s="9">
        <f t="shared" si="19"/>
        <v>273406</v>
      </c>
      <c r="H130" s="9">
        <f t="shared" si="20"/>
        <v>0</v>
      </c>
      <c r="I130" s="9">
        <f t="shared" si="21"/>
        <v>0</v>
      </c>
      <c r="J130" s="9">
        <f t="shared" si="22"/>
        <v>0</v>
      </c>
      <c r="K130" s="9">
        <f t="shared" si="23"/>
        <v>0</v>
      </c>
    </row>
    <row r="131" spans="1:11" x14ac:dyDescent="0.25">
      <c r="A131" s="7" t="s">
        <v>208</v>
      </c>
      <c r="B131" s="8" t="s">
        <v>207</v>
      </c>
      <c r="C131" s="17" t="s">
        <v>260</v>
      </c>
      <c r="D131" s="9">
        <v>19918.400000000001</v>
      </c>
      <c r="E131" s="38">
        <v>40234</v>
      </c>
      <c r="F131" s="29">
        <f t="shared" si="18"/>
        <v>33</v>
      </c>
      <c r="G131" s="9">
        <f t="shared" si="19"/>
        <v>0</v>
      </c>
      <c r="H131" s="9">
        <f t="shared" si="20"/>
        <v>19918.400000000001</v>
      </c>
      <c r="I131" s="9">
        <f t="shared" si="21"/>
        <v>0</v>
      </c>
      <c r="J131" s="9">
        <f t="shared" si="22"/>
        <v>0</v>
      </c>
      <c r="K131" s="9">
        <f t="shared" si="23"/>
        <v>0</v>
      </c>
    </row>
    <row r="132" spans="1:11" x14ac:dyDescent="0.25">
      <c r="A132" s="7" t="s">
        <v>76</v>
      </c>
      <c r="B132" s="8" t="s">
        <v>209</v>
      </c>
      <c r="C132" s="15" t="s">
        <v>257</v>
      </c>
      <c r="D132" s="9">
        <v>551865.93999999994</v>
      </c>
      <c r="E132" s="38">
        <v>40211</v>
      </c>
      <c r="F132" s="29">
        <f t="shared" si="18"/>
        <v>56</v>
      </c>
      <c r="G132" s="9">
        <f t="shared" si="19"/>
        <v>0</v>
      </c>
      <c r="H132" s="9">
        <f t="shared" si="20"/>
        <v>551865.93999999994</v>
      </c>
      <c r="I132" s="9">
        <f t="shared" si="21"/>
        <v>0</v>
      </c>
      <c r="J132" s="9">
        <f t="shared" si="22"/>
        <v>0</v>
      </c>
      <c r="K132" s="9">
        <f t="shared" si="23"/>
        <v>0</v>
      </c>
    </row>
    <row r="133" spans="1:11" x14ac:dyDescent="0.25">
      <c r="A133" s="7" t="s">
        <v>214</v>
      </c>
      <c r="B133" s="8" t="s">
        <v>210</v>
      </c>
      <c r="C133" s="15" t="s">
        <v>254</v>
      </c>
      <c r="D133" s="9">
        <v>32940</v>
      </c>
      <c r="E133" s="38">
        <v>40248</v>
      </c>
      <c r="F133" s="29">
        <f t="shared" si="18"/>
        <v>19</v>
      </c>
      <c r="G133" s="9">
        <f t="shared" si="19"/>
        <v>32940</v>
      </c>
      <c r="H133" s="9">
        <f t="shared" si="20"/>
        <v>0</v>
      </c>
      <c r="I133" s="9">
        <f t="shared" si="21"/>
        <v>0</v>
      </c>
      <c r="J133" s="9">
        <f t="shared" si="22"/>
        <v>0</v>
      </c>
      <c r="K133" s="9">
        <f t="shared" si="23"/>
        <v>0</v>
      </c>
    </row>
    <row r="134" spans="1:11" x14ac:dyDescent="0.25">
      <c r="A134" s="7" t="s">
        <v>211</v>
      </c>
      <c r="B134" s="8" t="s">
        <v>210</v>
      </c>
      <c r="C134" s="15" t="s">
        <v>254</v>
      </c>
      <c r="D134" s="9">
        <v>32940</v>
      </c>
      <c r="E134" s="38">
        <v>40248</v>
      </c>
      <c r="F134" s="29">
        <f t="shared" si="18"/>
        <v>19</v>
      </c>
      <c r="G134" s="9">
        <f t="shared" si="19"/>
        <v>32940</v>
      </c>
      <c r="H134" s="9">
        <f t="shared" si="20"/>
        <v>0</v>
      </c>
      <c r="I134" s="9">
        <f t="shared" si="21"/>
        <v>0</v>
      </c>
      <c r="J134" s="9">
        <f t="shared" si="22"/>
        <v>0</v>
      </c>
      <c r="K134" s="9">
        <f t="shared" si="23"/>
        <v>0</v>
      </c>
    </row>
    <row r="135" spans="1:11" x14ac:dyDescent="0.25">
      <c r="A135" s="7" t="s">
        <v>212</v>
      </c>
      <c r="B135" s="8" t="s">
        <v>210</v>
      </c>
      <c r="C135" s="15" t="s">
        <v>254</v>
      </c>
      <c r="D135" s="9">
        <v>32940</v>
      </c>
      <c r="E135" s="38">
        <v>40248</v>
      </c>
      <c r="F135" s="29">
        <f t="shared" si="18"/>
        <v>19</v>
      </c>
      <c r="G135" s="9">
        <f t="shared" si="19"/>
        <v>32940</v>
      </c>
      <c r="H135" s="9">
        <f t="shared" si="20"/>
        <v>0</v>
      </c>
      <c r="I135" s="9">
        <f t="shared" si="21"/>
        <v>0</v>
      </c>
      <c r="J135" s="9">
        <f t="shared" si="22"/>
        <v>0</v>
      </c>
      <c r="K135" s="9">
        <f t="shared" si="23"/>
        <v>0</v>
      </c>
    </row>
    <row r="136" spans="1:11" x14ac:dyDescent="0.25">
      <c r="A136" s="7" t="s">
        <v>213</v>
      </c>
      <c r="B136" s="8" t="s">
        <v>210</v>
      </c>
      <c r="C136" s="15" t="s">
        <v>254</v>
      </c>
      <c r="D136" s="9">
        <v>54650</v>
      </c>
      <c r="E136" s="38">
        <v>40248</v>
      </c>
      <c r="F136" s="29">
        <f t="shared" si="18"/>
        <v>19</v>
      </c>
      <c r="G136" s="9">
        <f t="shared" si="19"/>
        <v>54650</v>
      </c>
      <c r="H136" s="9">
        <f t="shared" si="20"/>
        <v>0</v>
      </c>
      <c r="I136" s="9">
        <f t="shared" si="21"/>
        <v>0</v>
      </c>
      <c r="J136" s="9">
        <f t="shared" si="22"/>
        <v>0</v>
      </c>
      <c r="K136" s="9">
        <f t="shared" si="23"/>
        <v>0</v>
      </c>
    </row>
    <row r="137" spans="1:11" x14ac:dyDescent="0.25">
      <c r="A137" s="7" t="s">
        <v>216</v>
      </c>
      <c r="B137" s="8" t="s">
        <v>215</v>
      </c>
      <c r="C137" s="17" t="s">
        <v>260</v>
      </c>
      <c r="D137" s="9">
        <v>10289.6</v>
      </c>
      <c r="E137" s="38">
        <v>40248</v>
      </c>
      <c r="F137" s="29">
        <f t="shared" si="18"/>
        <v>19</v>
      </c>
      <c r="G137" s="9">
        <f t="shared" si="19"/>
        <v>10289.6</v>
      </c>
      <c r="H137" s="9">
        <f t="shared" si="20"/>
        <v>0</v>
      </c>
      <c r="I137" s="9">
        <f t="shared" si="21"/>
        <v>0</v>
      </c>
      <c r="J137" s="9">
        <f t="shared" si="22"/>
        <v>0</v>
      </c>
      <c r="K137" s="9">
        <f t="shared" si="23"/>
        <v>0</v>
      </c>
    </row>
    <row r="138" spans="1:11" x14ac:dyDescent="0.25">
      <c r="A138" s="7" t="s">
        <v>217</v>
      </c>
      <c r="B138" s="8" t="s">
        <v>215</v>
      </c>
      <c r="C138" s="17" t="s">
        <v>260</v>
      </c>
      <c r="D138" s="9">
        <v>8496</v>
      </c>
      <c r="E138" s="38">
        <v>40248</v>
      </c>
      <c r="F138" s="29">
        <f t="shared" si="18"/>
        <v>19</v>
      </c>
      <c r="G138" s="9">
        <f t="shared" si="19"/>
        <v>8496</v>
      </c>
      <c r="H138" s="9">
        <f t="shared" si="20"/>
        <v>0</v>
      </c>
      <c r="I138" s="9">
        <f t="shared" si="21"/>
        <v>0</v>
      </c>
      <c r="J138" s="9">
        <f t="shared" si="22"/>
        <v>0</v>
      </c>
      <c r="K138" s="9">
        <f t="shared" si="23"/>
        <v>0</v>
      </c>
    </row>
    <row r="139" spans="1:11" x14ac:dyDescent="0.25">
      <c r="A139" s="7" t="s">
        <v>219</v>
      </c>
      <c r="B139" s="8" t="s">
        <v>218</v>
      </c>
      <c r="C139" s="15" t="s">
        <v>261</v>
      </c>
      <c r="D139" s="9">
        <v>13899.97</v>
      </c>
      <c r="E139" s="38">
        <v>40206</v>
      </c>
      <c r="F139" s="29">
        <f t="shared" si="18"/>
        <v>61</v>
      </c>
      <c r="G139" s="9">
        <f t="shared" si="19"/>
        <v>0</v>
      </c>
      <c r="H139" s="9">
        <f t="shared" si="20"/>
        <v>0</v>
      </c>
      <c r="I139" s="9">
        <f t="shared" si="21"/>
        <v>13899.97</v>
      </c>
      <c r="J139" s="9">
        <f t="shared" si="22"/>
        <v>0</v>
      </c>
      <c r="K139" s="9">
        <f t="shared" si="23"/>
        <v>0</v>
      </c>
    </row>
    <row r="140" spans="1:11" x14ac:dyDescent="0.25">
      <c r="A140" s="7" t="s">
        <v>204</v>
      </c>
      <c r="B140" s="8" t="s">
        <v>218</v>
      </c>
      <c r="C140" s="15" t="s">
        <v>261</v>
      </c>
      <c r="D140" s="9">
        <v>11654.98</v>
      </c>
      <c r="E140" s="38">
        <v>40206</v>
      </c>
      <c r="F140" s="29">
        <f t="shared" si="18"/>
        <v>61</v>
      </c>
      <c r="G140" s="9">
        <f t="shared" si="19"/>
        <v>0</v>
      </c>
      <c r="H140" s="9">
        <f t="shared" si="20"/>
        <v>0</v>
      </c>
      <c r="I140" s="9">
        <f t="shared" si="21"/>
        <v>11654.98</v>
      </c>
      <c r="J140" s="9">
        <f t="shared" si="22"/>
        <v>0</v>
      </c>
      <c r="K140" s="9">
        <f t="shared" si="23"/>
        <v>0</v>
      </c>
    </row>
    <row r="141" spans="1:11" x14ac:dyDescent="0.25">
      <c r="A141" s="7" t="s">
        <v>220</v>
      </c>
      <c r="B141" s="8" t="s">
        <v>218</v>
      </c>
      <c r="C141" s="15" t="s">
        <v>261</v>
      </c>
      <c r="D141" s="9">
        <v>7595.01</v>
      </c>
      <c r="E141" s="38">
        <v>40206</v>
      </c>
      <c r="F141" s="29">
        <f t="shared" si="18"/>
        <v>61</v>
      </c>
      <c r="G141" s="9">
        <f t="shared" si="19"/>
        <v>0</v>
      </c>
      <c r="H141" s="9">
        <f t="shared" si="20"/>
        <v>0</v>
      </c>
      <c r="I141" s="9">
        <f t="shared" si="21"/>
        <v>7595.01</v>
      </c>
      <c r="J141" s="9">
        <f t="shared" si="22"/>
        <v>0</v>
      </c>
      <c r="K141" s="9">
        <f t="shared" si="23"/>
        <v>0</v>
      </c>
    </row>
    <row r="142" spans="1:11" x14ac:dyDescent="0.25">
      <c r="A142" s="7" t="s">
        <v>224</v>
      </c>
      <c r="B142" s="8" t="s">
        <v>221</v>
      </c>
      <c r="C142" s="17" t="s">
        <v>258</v>
      </c>
      <c r="D142" s="9">
        <v>4749.5</v>
      </c>
      <c r="E142" s="38">
        <v>40220</v>
      </c>
      <c r="F142" s="29">
        <f t="shared" si="18"/>
        <v>47</v>
      </c>
      <c r="G142" s="9">
        <f t="shared" si="19"/>
        <v>0</v>
      </c>
      <c r="H142" s="9">
        <f t="shared" si="20"/>
        <v>4749.5</v>
      </c>
      <c r="I142" s="9">
        <f t="shared" si="21"/>
        <v>0</v>
      </c>
      <c r="J142" s="9">
        <f t="shared" si="22"/>
        <v>0</v>
      </c>
      <c r="K142" s="9">
        <f t="shared" si="23"/>
        <v>0</v>
      </c>
    </row>
    <row r="143" spans="1:11" x14ac:dyDescent="0.25">
      <c r="A143" s="7" t="s">
        <v>222</v>
      </c>
      <c r="B143" s="8" t="s">
        <v>221</v>
      </c>
      <c r="C143" s="17" t="s">
        <v>258</v>
      </c>
      <c r="D143" s="9">
        <v>1593</v>
      </c>
      <c r="E143" s="38">
        <v>40225</v>
      </c>
      <c r="F143" s="29">
        <f t="shared" si="18"/>
        <v>42</v>
      </c>
      <c r="G143" s="9">
        <f t="shared" si="19"/>
        <v>0</v>
      </c>
      <c r="H143" s="9">
        <f t="shared" si="20"/>
        <v>1593</v>
      </c>
      <c r="I143" s="9">
        <f t="shared" si="21"/>
        <v>0</v>
      </c>
      <c r="J143" s="9">
        <f t="shared" si="22"/>
        <v>0</v>
      </c>
      <c r="K143" s="9">
        <f t="shared" si="23"/>
        <v>0</v>
      </c>
    </row>
    <row r="144" spans="1:11" x14ac:dyDescent="0.25">
      <c r="A144" s="7" t="s">
        <v>226</v>
      </c>
      <c r="B144" s="8" t="s">
        <v>221</v>
      </c>
      <c r="C144" s="17" t="s">
        <v>258</v>
      </c>
      <c r="D144" s="9">
        <v>33099</v>
      </c>
      <c r="E144" s="38">
        <v>40225</v>
      </c>
      <c r="F144" s="29">
        <f t="shared" ref="F144:F151" si="24">+$E$13-E144</f>
        <v>42</v>
      </c>
      <c r="G144" s="9">
        <f t="shared" ref="G144:G151" si="25">IF(F144&lt;31,D144,0)</f>
        <v>0</v>
      </c>
      <c r="H144" s="9">
        <f t="shared" ref="H144:H151" si="26">IF(F144&lt;61,D144-G144,0)</f>
        <v>33099</v>
      </c>
      <c r="I144" s="9">
        <f t="shared" ref="I144:I151" si="27">IF(F144&lt;91,D144-G144-H144,0)</f>
        <v>0</v>
      </c>
      <c r="J144" s="9">
        <f t="shared" ref="J144:J151" si="28">IF(F144&lt;121,D144-G144-H144-I144,0)</f>
        <v>0</v>
      </c>
      <c r="K144" s="9">
        <f t="shared" ref="K144:K151" si="29">IF(F144&gt;120,D144-G144-H144-I144-J144,0)</f>
        <v>0</v>
      </c>
    </row>
    <row r="145" spans="1:11" x14ac:dyDescent="0.25">
      <c r="A145" s="7" t="s">
        <v>223</v>
      </c>
      <c r="B145" s="8" t="s">
        <v>221</v>
      </c>
      <c r="C145" s="17" t="s">
        <v>258</v>
      </c>
      <c r="D145" s="9">
        <v>5563.7</v>
      </c>
      <c r="E145" s="38">
        <v>40229</v>
      </c>
      <c r="F145" s="29">
        <f t="shared" si="24"/>
        <v>38</v>
      </c>
      <c r="G145" s="9">
        <f t="shared" si="25"/>
        <v>0</v>
      </c>
      <c r="H145" s="9">
        <f t="shared" si="26"/>
        <v>5563.7</v>
      </c>
      <c r="I145" s="9">
        <f t="shared" si="27"/>
        <v>0</v>
      </c>
      <c r="J145" s="9">
        <f t="shared" si="28"/>
        <v>0</v>
      </c>
      <c r="K145" s="9">
        <f t="shared" si="29"/>
        <v>0</v>
      </c>
    </row>
    <row r="146" spans="1:11" x14ac:dyDescent="0.25">
      <c r="A146" s="7" t="s">
        <v>225</v>
      </c>
      <c r="B146" s="8" t="s">
        <v>221</v>
      </c>
      <c r="C146" s="17" t="s">
        <v>258</v>
      </c>
      <c r="D146" s="9">
        <v>22561.599999999999</v>
      </c>
      <c r="E146" s="38">
        <v>40225</v>
      </c>
      <c r="F146" s="29">
        <f t="shared" si="24"/>
        <v>42</v>
      </c>
      <c r="G146" s="9">
        <f t="shared" si="25"/>
        <v>0</v>
      </c>
      <c r="H146" s="9">
        <f t="shared" si="26"/>
        <v>22561.599999999999</v>
      </c>
      <c r="I146" s="9">
        <f t="shared" si="27"/>
        <v>0</v>
      </c>
      <c r="J146" s="9">
        <f t="shared" si="28"/>
        <v>0</v>
      </c>
      <c r="K146" s="9">
        <f t="shared" si="29"/>
        <v>0</v>
      </c>
    </row>
    <row r="147" spans="1:11" x14ac:dyDescent="0.25">
      <c r="A147" s="7" t="s">
        <v>228</v>
      </c>
      <c r="B147" s="8" t="s">
        <v>227</v>
      </c>
      <c r="C147" s="15" t="s">
        <v>262</v>
      </c>
      <c r="D147" s="9">
        <v>10030</v>
      </c>
      <c r="E147" s="38">
        <v>40233</v>
      </c>
      <c r="F147" s="29">
        <f t="shared" si="24"/>
        <v>34</v>
      </c>
      <c r="G147" s="9">
        <f t="shared" si="25"/>
        <v>0</v>
      </c>
      <c r="H147" s="9">
        <f t="shared" si="26"/>
        <v>10030</v>
      </c>
      <c r="I147" s="9">
        <f t="shared" si="27"/>
        <v>0</v>
      </c>
      <c r="J147" s="9">
        <f t="shared" si="28"/>
        <v>0</v>
      </c>
      <c r="K147" s="9">
        <f t="shared" si="29"/>
        <v>0</v>
      </c>
    </row>
    <row r="148" spans="1:11" x14ac:dyDescent="0.25">
      <c r="A148" s="7" t="s">
        <v>49</v>
      </c>
      <c r="B148" s="8" t="s">
        <v>229</v>
      </c>
      <c r="C148" s="15" t="s">
        <v>263</v>
      </c>
      <c r="D148" s="9">
        <v>219480</v>
      </c>
      <c r="E148" s="38">
        <v>40211</v>
      </c>
      <c r="F148" s="29">
        <f t="shared" si="24"/>
        <v>56</v>
      </c>
      <c r="G148" s="9">
        <f t="shared" si="25"/>
        <v>0</v>
      </c>
      <c r="H148" s="9">
        <f t="shared" si="26"/>
        <v>219480</v>
      </c>
      <c r="I148" s="9">
        <f t="shared" si="27"/>
        <v>0</v>
      </c>
      <c r="J148" s="9">
        <f t="shared" si="28"/>
        <v>0</v>
      </c>
      <c r="K148" s="9">
        <f t="shared" si="29"/>
        <v>0</v>
      </c>
    </row>
    <row r="149" spans="1:11" x14ac:dyDescent="0.25">
      <c r="A149" s="7" t="s">
        <v>131</v>
      </c>
      <c r="B149" s="8" t="s">
        <v>230</v>
      </c>
      <c r="C149" s="15" t="s">
        <v>249</v>
      </c>
      <c r="D149" s="9">
        <v>224669.64</v>
      </c>
      <c r="E149" s="38">
        <v>40254</v>
      </c>
      <c r="F149" s="29">
        <f t="shared" si="24"/>
        <v>13</v>
      </c>
      <c r="G149" s="9">
        <f t="shared" si="25"/>
        <v>224669.64</v>
      </c>
      <c r="H149" s="9">
        <f t="shared" si="26"/>
        <v>0</v>
      </c>
      <c r="I149" s="9">
        <f t="shared" si="27"/>
        <v>0</v>
      </c>
      <c r="J149" s="9">
        <f t="shared" si="28"/>
        <v>0</v>
      </c>
      <c r="K149" s="9">
        <f t="shared" si="29"/>
        <v>0</v>
      </c>
    </row>
    <row r="150" spans="1:11" x14ac:dyDescent="0.25">
      <c r="A150" s="7" t="s">
        <v>232</v>
      </c>
      <c r="B150" s="8" t="s">
        <v>231</v>
      </c>
      <c r="C150" s="15" t="s">
        <v>245</v>
      </c>
      <c r="D150" s="9">
        <v>21889</v>
      </c>
      <c r="E150" s="38">
        <v>40247</v>
      </c>
      <c r="F150" s="29">
        <f t="shared" si="24"/>
        <v>20</v>
      </c>
      <c r="G150" s="9">
        <f t="shared" si="25"/>
        <v>21889</v>
      </c>
      <c r="H150" s="9">
        <f t="shared" si="26"/>
        <v>0</v>
      </c>
      <c r="I150" s="9">
        <f t="shared" si="27"/>
        <v>0</v>
      </c>
      <c r="J150" s="9">
        <f t="shared" si="28"/>
        <v>0</v>
      </c>
      <c r="K150" s="9">
        <f t="shared" si="29"/>
        <v>0</v>
      </c>
    </row>
    <row r="151" spans="1:11" x14ac:dyDescent="0.25">
      <c r="A151" s="28" t="s">
        <v>49</v>
      </c>
      <c r="B151" s="11" t="s">
        <v>233</v>
      </c>
      <c r="C151" s="15" t="s">
        <v>245</v>
      </c>
      <c r="D151" s="9">
        <v>12419.5</v>
      </c>
      <c r="E151" s="38">
        <v>40103</v>
      </c>
      <c r="F151" s="29">
        <f t="shared" si="24"/>
        <v>164</v>
      </c>
      <c r="G151" s="9">
        <f t="shared" si="25"/>
        <v>0</v>
      </c>
      <c r="H151" s="9">
        <f t="shared" si="26"/>
        <v>0</v>
      </c>
      <c r="I151" s="9">
        <f t="shared" si="27"/>
        <v>0</v>
      </c>
      <c r="J151" s="9">
        <f t="shared" si="28"/>
        <v>0</v>
      </c>
      <c r="K151" s="9">
        <f t="shared" si="29"/>
        <v>12419.5</v>
      </c>
    </row>
    <row r="152" spans="1:11" x14ac:dyDescent="0.25">
      <c r="A152" s="8"/>
      <c r="B152" s="8"/>
      <c r="C152" s="30" t="s">
        <v>240</v>
      </c>
      <c r="D152" s="31">
        <f>SUM(D16:D151)</f>
        <v>17952302.830000002</v>
      </c>
      <c r="E152" s="9"/>
      <c r="F152" s="9"/>
      <c r="G152" s="31">
        <f>SUM(G16:G151)</f>
        <v>7426238.8899999969</v>
      </c>
      <c r="H152" s="31">
        <f>SUM(H16:H151)</f>
        <v>5299264.870000002</v>
      </c>
      <c r="I152" s="31">
        <f>SUM(I16:I151)</f>
        <v>817602.5</v>
      </c>
      <c r="J152" s="31">
        <f>SUM(J16:J151)</f>
        <v>128321</v>
      </c>
      <c r="K152" s="31">
        <f>SUM(K16:K151)</f>
        <v>4280875.57</v>
      </c>
    </row>
  </sheetData>
  <mergeCells count="7">
    <mergeCell ref="B4:I4"/>
    <mergeCell ref="B5:I5"/>
    <mergeCell ref="B6:I6"/>
    <mergeCell ref="B7:J7"/>
    <mergeCell ref="E13:G13"/>
    <mergeCell ref="B12:F12"/>
    <mergeCell ref="D11:F11"/>
  </mergeCells>
  <pageMargins left="0.70866141732283472" right="0.70866141732283472" top="0.74803149606299213" bottom="0.74803149606299213" header="0.31496062992125984" footer="0.31496062992125984"/>
  <pageSetup paperSize="9" scale="64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CUENTAS POR PAGAR</vt:lpstr>
      <vt:lpstr>ANALISIS DE SALDO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cp:lastPrinted>2014-04-07T15:26:47Z</cp:lastPrinted>
  <dcterms:created xsi:type="dcterms:W3CDTF">2014-04-04T20:23:17Z</dcterms:created>
  <dcterms:modified xsi:type="dcterms:W3CDTF">2019-04-02T18:06:14Z</dcterms:modified>
</cp:coreProperties>
</file>