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870" windowWidth="15195" windowHeight="6330"/>
  </bookViews>
  <sheets>
    <sheet name="C X P JULIO 2015" sheetId="24" r:id="rId1"/>
    <sheet name="SALDO POR ANTIGUEDAD JULIO  " sheetId="20" r:id="rId2"/>
  </sheets>
  <definedNames>
    <definedName name="_xlnm._FilterDatabase" localSheetId="0" hidden="1">'C X P JULIO 2015'!$A$10:$G$473</definedName>
    <definedName name="_xlnm._FilterDatabase" localSheetId="1" hidden="1">'SALDO POR ANTIGUEDAD JULIO  '!$A$10:$L$473</definedName>
  </definedNames>
  <calcPr calcId="145621"/>
</workbook>
</file>

<file path=xl/calcChain.xml><?xml version="1.0" encoding="utf-8"?>
<calcChain xmlns="http://schemas.openxmlformats.org/spreadsheetml/2006/main">
  <c r="E474" i="20" l="1"/>
  <c r="I477" i="20" s="1"/>
  <c r="E474" i="24" l="1"/>
  <c r="G473" i="24"/>
  <c r="G472" i="24"/>
  <c r="G471" i="24"/>
  <c r="G470" i="24"/>
  <c r="G469" i="24"/>
  <c r="G468" i="24"/>
  <c r="G467" i="24"/>
  <c r="G466" i="24"/>
  <c r="G465" i="24"/>
  <c r="G464" i="24"/>
  <c r="G463" i="24"/>
  <c r="G462" i="24"/>
  <c r="G461" i="24"/>
  <c r="G460" i="24"/>
  <c r="G459" i="24"/>
  <c r="G458" i="24"/>
  <c r="G457" i="24"/>
  <c r="G456" i="24"/>
  <c r="G455" i="24"/>
  <c r="G454" i="24"/>
  <c r="G453" i="24"/>
  <c r="G452" i="24"/>
  <c r="G451" i="24"/>
  <c r="G450" i="24"/>
  <c r="G449" i="24"/>
  <c r="G448" i="24"/>
  <c r="G447" i="24"/>
  <c r="G446" i="24"/>
  <c r="G445" i="24"/>
  <c r="G444" i="24"/>
  <c r="G443" i="24"/>
  <c r="G442" i="24"/>
  <c r="G441" i="24"/>
  <c r="G440" i="24"/>
  <c r="G439" i="24"/>
  <c r="G438" i="24"/>
  <c r="G437" i="24"/>
  <c r="G436" i="24"/>
  <c r="G435" i="24"/>
  <c r="G434" i="24"/>
  <c r="G433" i="24"/>
  <c r="G432" i="24"/>
  <c r="G431" i="24"/>
  <c r="G430" i="24"/>
  <c r="G429" i="24"/>
  <c r="G428" i="24"/>
  <c r="G427" i="24"/>
  <c r="G426" i="24"/>
  <c r="G425" i="24"/>
  <c r="G424" i="24"/>
  <c r="G423" i="24"/>
  <c r="G422" i="24"/>
  <c r="G421" i="24"/>
  <c r="G420" i="24"/>
  <c r="G419" i="24"/>
  <c r="G418" i="24"/>
  <c r="G417" i="24"/>
  <c r="G416" i="24"/>
  <c r="G415" i="24"/>
  <c r="G414" i="24"/>
  <c r="G413" i="24"/>
  <c r="G412" i="24"/>
  <c r="G411" i="24"/>
  <c r="G410" i="24"/>
  <c r="G409" i="24"/>
  <c r="G408" i="24"/>
  <c r="G407" i="24"/>
  <c r="G406" i="24"/>
  <c r="G405" i="24"/>
  <c r="G404" i="24"/>
  <c r="G403" i="24"/>
  <c r="G402" i="24"/>
  <c r="G401" i="24"/>
  <c r="G400" i="24"/>
  <c r="G399" i="24"/>
  <c r="G398" i="24"/>
  <c r="G397" i="24"/>
  <c r="G396" i="24"/>
  <c r="G395" i="24"/>
  <c r="G394" i="24"/>
  <c r="G393" i="24"/>
  <c r="G392" i="24"/>
  <c r="G391" i="24"/>
  <c r="G390" i="24"/>
  <c r="G389" i="24"/>
  <c r="G388" i="24"/>
  <c r="G387" i="24"/>
  <c r="G386" i="24"/>
  <c r="G385" i="24"/>
  <c r="G384" i="24"/>
  <c r="G383" i="24"/>
  <c r="G382" i="24"/>
  <c r="G381" i="24"/>
  <c r="G380" i="24"/>
  <c r="G379" i="24"/>
  <c r="G378" i="24"/>
  <c r="G377" i="24"/>
  <c r="G376" i="24"/>
  <c r="G375" i="24"/>
  <c r="G374" i="24"/>
  <c r="G373" i="24"/>
  <c r="G372" i="24"/>
  <c r="G371" i="24"/>
  <c r="G370" i="24"/>
  <c r="G369" i="24"/>
  <c r="G368" i="24"/>
  <c r="G367" i="24"/>
  <c r="G366" i="24"/>
  <c r="G365" i="24"/>
  <c r="G364" i="24"/>
  <c r="G363" i="24"/>
  <c r="G362" i="24"/>
  <c r="G361" i="24"/>
  <c r="G360" i="24"/>
  <c r="G359" i="24"/>
  <c r="G358" i="24"/>
  <c r="G357" i="24"/>
  <c r="G356" i="24"/>
  <c r="G355" i="24"/>
  <c r="G354" i="24"/>
  <c r="G353" i="24"/>
  <c r="G352" i="24"/>
  <c r="G351" i="24"/>
  <c r="G350" i="24"/>
  <c r="G349" i="24"/>
  <c r="G348" i="24"/>
  <c r="G347" i="24"/>
  <c r="G346" i="24"/>
  <c r="G345" i="24"/>
  <c r="G344" i="24"/>
  <c r="G343" i="24"/>
  <c r="G342" i="24"/>
  <c r="G341" i="24"/>
  <c r="G340" i="24"/>
  <c r="G339" i="24"/>
  <c r="G338" i="24"/>
  <c r="G337" i="24"/>
  <c r="G336" i="24"/>
  <c r="G335" i="24"/>
  <c r="G334" i="24"/>
  <c r="G333" i="24"/>
  <c r="G332" i="24"/>
  <c r="G331" i="24"/>
  <c r="G330" i="24"/>
  <c r="G329" i="24"/>
  <c r="G328" i="24"/>
  <c r="G327" i="24"/>
  <c r="G326" i="24"/>
  <c r="G325" i="24"/>
  <c r="G324" i="24"/>
  <c r="G323" i="24"/>
  <c r="G322" i="24"/>
  <c r="G321" i="24"/>
  <c r="G320" i="24"/>
  <c r="G319" i="24"/>
  <c r="G318" i="24"/>
  <c r="G317" i="24"/>
  <c r="G316" i="24"/>
  <c r="G315" i="24"/>
  <c r="G314" i="24"/>
  <c r="G313" i="24"/>
  <c r="G312" i="24"/>
  <c r="G311" i="24"/>
  <c r="G310" i="24"/>
  <c r="G309" i="24"/>
  <c r="G308" i="24"/>
  <c r="G307" i="24"/>
  <c r="G306" i="24"/>
  <c r="G305" i="24"/>
  <c r="G304" i="24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90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4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467" i="20"/>
  <c r="H467" i="20" s="1"/>
  <c r="I467" i="20" s="1"/>
  <c r="G468" i="20"/>
  <c r="G469" i="20"/>
  <c r="G470" i="20"/>
  <c r="G471" i="20"/>
  <c r="H471" i="20" s="1"/>
  <c r="I471" i="20" s="1"/>
  <c r="G432" i="20"/>
  <c r="G418" i="20"/>
  <c r="G419" i="20"/>
  <c r="G352" i="20"/>
  <c r="G311" i="20"/>
  <c r="H311" i="20" s="1"/>
  <c r="G312" i="20"/>
  <c r="H312" i="20" s="1"/>
  <c r="G306" i="20"/>
  <c r="G299" i="20"/>
  <c r="G288" i="20"/>
  <c r="H288" i="20" s="1"/>
  <c r="G204" i="20"/>
  <c r="H204" i="20" s="1"/>
  <c r="G205" i="20"/>
  <c r="H205" i="20" s="1"/>
  <c r="G206" i="20"/>
  <c r="H206" i="20" s="1"/>
  <c r="G207" i="20"/>
  <c r="H207" i="20" s="1"/>
  <c r="G208" i="20"/>
  <c r="H208" i="20" s="1"/>
  <c r="G209" i="20"/>
  <c r="H209" i="20" s="1"/>
  <c r="G210" i="20"/>
  <c r="H210" i="20" s="1"/>
  <c r="G211" i="20"/>
  <c r="H211" i="20" s="1"/>
  <c r="G212" i="20"/>
  <c r="H212" i="20" s="1"/>
  <c r="G213" i="20"/>
  <c r="H213" i="20" s="1"/>
  <c r="G214" i="20"/>
  <c r="H214" i="20" s="1"/>
  <c r="G215" i="20"/>
  <c r="H215" i="20" s="1"/>
  <c r="G216" i="20"/>
  <c r="H216" i="20" s="1"/>
  <c r="G217" i="20"/>
  <c r="H217" i="20" s="1"/>
  <c r="G218" i="20"/>
  <c r="H218" i="20" s="1"/>
  <c r="G219" i="20"/>
  <c r="H219" i="20" s="1"/>
  <c r="G220" i="20"/>
  <c r="H220" i="20" s="1"/>
  <c r="G221" i="20"/>
  <c r="H221" i="20" s="1"/>
  <c r="G222" i="20"/>
  <c r="H222" i="20" s="1"/>
  <c r="G223" i="20"/>
  <c r="H223" i="20" s="1"/>
  <c r="G224" i="20"/>
  <c r="H224" i="20" s="1"/>
  <c r="G225" i="20"/>
  <c r="H225" i="20" s="1"/>
  <c r="G226" i="20"/>
  <c r="H226" i="20" s="1"/>
  <c r="G227" i="20"/>
  <c r="H227" i="20" s="1"/>
  <c r="G228" i="20"/>
  <c r="H228" i="20" s="1"/>
  <c r="G229" i="20"/>
  <c r="H229" i="20" s="1"/>
  <c r="G230" i="20"/>
  <c r="H230" i="20" s="1"/>
  <c r="G231" i="20"/>
  <c r="H231" i="20" s="1"/>
  <c r="G232" i="20"/>
  <c r="H232" i="20" s="1"/>
  <c r="G233" i="20"/>
  <c r="H233" i="20" s="1"/>
  <c r="G234" i="20"/>
  <c r="H234" i="20" s="1"/>
  <c r="G235" i="20"/>
  <c r="H235" i="20" s="1"/>
  <c r="G236" i="20"/>
  <c r="H236" i="20" s="1"/>
  <c r="G237" i="20"/>
  <c r="H237" i="20" s="1"/>
  <c r="G238" i="20"/>
  <c r="H238" i="20" s="1"/>
  <c r="G239" i="20"/>
  <c r="H239" i="20" s="1"/>
  <c r="G240" i="20"/>
  <c r="H240" i="20" s="1"/>
  <c r="G241" i="20"/>
  <c r="H241" i="20" s="1"/>
  <c r="G242" i="20"/>
  <c r="H242" i="20" s="1"/>
  <c r="G243" i="20"/>
  <c r="H243" i="20" s="1"/>
  <c r="G244" i="20"/>
  <c r="H244" i="20" s="1"/>
  <c r="G245" i="20"/>
  <c r="H245" i="20" s="1"/>
  <c r="G246" i="20"/>
  <c r="H246" i="20" s="1"/>
  <c r="G247" i="20"/>
  <c r="H247" i="20" s="1"/>
  <c r="G248" i="20"/>
  <c r="H248" i="20" s="1"/>
  <c r="G249" i="20"/>
  <c r="H249" i="20" s="1"/>
  <c r="G250" i="20"/>
  <c r="H250" i="20" s="1"/>
  <c r="G251" i="20"/>
  <c r="H251" i="20" s="1"/>
  <c r="G252" i="20"/>
  <c r="H252" i="20" s="1"/>
  <c r="G253" i="20"/>
  <c r="H253" i="20" s="1"/>
  <c r="G254" i="20"/>
  <c r="H254" i="20" s="1"/>
  <c r="G255" i="20"/>
  <c r="H255" i="20" s="1"/>
  <c r="G256" i="20"/>
  <c r="H256" i="20" s="1"/>
  <c r="G257" i="20"/>
  <c r="H257" i="20" s="1"/>
  <c r="G258" i="20"/>
  <c r="H258" i="20" s="1"/>
  <c r="G259" i="20"/>
  <c r="H259" i="20" s="1"/>
  <c r="G260" i="20"/>
  <c r="H260" i="20" s="1"/>
  <c r="G261" i="20"/>
  <c r="H261" i="20" s="1"/>
  <c r="G262" i="20"/>
  <c r="H262" i="20" s="1"/>
  <c r="G263" i="20"/>
  <c r="H263" i="20" s="1"/>
  <c r="G264" i="20"/>
  <c r="H264" i="20" s="1"/>
  <c r="G265" i="20"/>
  <c r="H265" i="20" s="1"/>
  <c r="G266" i="20"/>
  <c r="H266" i="20" s="1"/>
  <c r="G267" i="20"/>
  <c r="H267" i="20" s="1"/>
  <c r="G268" i="20"/>
  <c r="H268" i="20" s="1"/>
  <c r="G269" i="20"/>
  <c r="H269" i="20" s="1"/>
  <c r="G270" i="20"/>
  <c r="H270" i="20" s="1"/>
  <c r="G271" i="20"/>
  <c r="H271" i="20" s="1"/>
  <c r="G272" i="20"/>
  <c r="H272" i="20" s="1"/>
  <c r="G273" i="20"/>
  <c r="H273" i="20" s="1"/>
  <c r="G274" i="20"/>
  <c r="H274" i="20" s="1"/>
  <c r="G275" i="20"/>
  <c r="H275" i="20" s="1"/>
  <c r="G276" i="20"/>
  <c r="H276" i="20" s="1"/>
  <c r="G277" i="20"/>
  <c r="H277" i="20" s="1"/>
  <c r="G278" i="20"/>
  <c r="H278" i="20" s="1"/>
  <c r="G189" i="20"/>
  <c r="G187" i="20"/>
  <c r="G181" i="20"/>
  <c r="H181" i="20" s="1"/>
  <c r="G182" i="20"/>
  <c r="H182" i="20" s="1"/>
  <c r="G178" i="20"/>
  <c r="G174" i="20"/>
  <c r="G168" i="20"/>
  <c r="H168" i="20" s="1"/>
  <c r="G169" i="20"/>
  <c r="H169" i="20" s="1"/>
  <c r="G170" i="20"/>
  <c r="H170" i="20" s="1"/>
  <c r="G160" i="20"/>
  <c r="H160" i="20" s="1"/>
  <c r="G153" i="20"/>
  <c r="H153" i="20" s="1"/>
  <c r="G154" i="20"/>
  <c r="G150" i="20"/>
  <c r="H150" i="20" s="1"/>
  <c r="I150" i="20" s="1"/>
  <c r="G145" i="20"/>
  <c r="I145" i="20" s="1"/>
  <c r="G111" i="20"/>
  <c r="H111" i="20" s="1"/>
  <c r="I111" i="20" s="1"/>
  <c r="G112" i="20"/>
  <c r="H112" i="20" s="1"/>
  <c r="I112" i="20" s="1"/>
  <c r="G101" i="20"/>
  <c r="H101" i="20" s="1"/>
  <c r="I101" i="20" s="1"/>
  <c r="G102" i="20"/>
  <c r="H102" i="20" s="1"/>
  <c r="I102" i="20" s="1"/>
  <c r="G87" i="20"/>
  <c r="H87" i="20" s="1"/>
  <c r="I87" i="20" s="1"/>
  <c r="G80" i="20"/>
  <c r="H80" i="20" s="1"/>
  <c r="I80" i="20" s="1"/>
  <c r="G81" i="20"/>
  <c r="H81" i="20" s="1"/>
  <c r="I81" i="20" s="1"/>
  <c r="G69" i="20"/>
  <c r="H69" i="20" s="1"/>
  <c r="I69" i="20" s="1"/>
  <c r="G66" i="20"/>
  <c r="I66" i="20" s="1"/>
  <c r="G60" i="20"/>
  <c r="G46" i="20"/>
  <c r="H46" i="20" s="1"/>
  <c r="I46" i="20" s="1"/>
  <c r="G47" i="20"/>
  <c r="H47" i="20" s="1"/>
  <c r="I47" i="20" s="1"/>
  <c r="G14" i="20"/>
  <c r="H14" i="20" s="1"/>
  <c r="G15" i="20"/>
  <c r="G16" i="20"/>
  <c r="H16" i="20" s="1"/>
  <c r="I16" i="20" s="1"/>
  <c r="G17" i="20"/>
  <c r="H17" i="20" s="1"/>
  <c r="I17" i="20" s="1"/>
  <c r="G18" i="20"/>
  <c r="H18" i="20" s="1"/>
  <c r="I18" i="20" s="1"/>
  <c r="G19" i="20"/>
  <c r="H19" i="20" s="1"/>
  <c r="I19" i="20" s="1"/>
  <c r="G20" i="20"/>
  <c r="H20" i="20" s="1"/>
  <c r="I20" i="20" s="1"/>
  <c r="G21" i="20"/>
  <c r="H21" i="20" s="1"/>
  <c r="I21" i="20" s="1"/>
  <c r="G22" i="20"/>
  <c r="H22" i="20" s="1"/>
  <c r="I22" i="20" s="1"/>
  <c r="G23" i="20"/>
  <c r="H23" i="20" s="1"/>
  <c r="I23" i="20" s="1"/>
  <c r="G24" i="20"/>
  <c r="H24" i="20" s="1"/>
  <c r="I24" i="20" s="1"/>
  <c r="G25" i="20"/>
  <c r="H25" i="20" s="1"/>
  <c r="I25" i="20" s="1"/>
  <c r="G26" i="20"/>
  <c r="H26" i="20" s="1"/>
  <c r="I26" i="20" s="1"/>
  <c r="G27" i="20"/>
  <c r="H27" i="20" s="1"/>
  <c r="I27" i="20" s="1"/>
  <c r="G28" i="20"/>
  <c r="H28" i="20" s="1"/>
  <c r="I28" i="20" s="1"/>
  <c r="I153" i="20"/>
  <c r="I181" i="20"/>
  <c r="I182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88" i="20"/>
  <c r="I168" i="20"/>
  <c r="I169" i="20"/>
  <c r="I170" i="20"/>
  <c r="I311" i="20"/>
  <c r="I312" i="20"/>
  <c r="I160" i="20"/>
  <c r="H419" i="20" l="1"/>
  <c r="I419" i="20" s="1"/>
  <c r="J419" i="20"/>
  <c r="L419" i="20"/>
  <c r="L432" i="20"/>
  <c r="H470" i="20"/>
  <c r="I470" i="20" s="1"/>
  <c r="L470" i="20"/>
  <c r="H468" i="20"/>
  <c r="I468" i="20" s="1"/>
  <c r="L468" i="20"/>
  <c r="J468" i="20"/>
  <c r="K468" i="20" s="1"/>
  <c r="H352" i="20"/>
  <c r="I352" i="20" s="1"/>
  <c r="J352" i="20"/>
  <c r="K352" i="20" s="1"/>
  <c r="L352" i="20"/>
  <c r="H418" i="20"/>
  <c r="I418" i="20" s="1"/>
  <c r="L418" i="20"/>
  <c r="J418" i="20"/>
  <c r="K418" i="20" s="1"/>
  <c r="J471" i="20"/>
  <c r="L471" i="20"/>
  <c r="K471" i="20"/>
  <c r="L469" i="20"/>
  <c r="J467" i="20"/>
  <c r="L467" i="20"/>
  <c r="K467" i="20"/>
  <c r="H469" i="20"/>
  <c r="I469" i="20" s="1"/>
  <c r="I14" i="20"/>
  <c r="H154" i="20"/>
  <c r="I154" i="20" s="1"/>
  <c r="H174" i="20"/>
  <c r="I174" i="20" s="1"/>
  <c r="H187" i="20"/>
  <c r="I187" i="20" s="1"/>
  <c r="H299" i="20"/>
  <c r="I299" i="20" s="1"/>
  <c r="H15" i="20"/>
  <c r="I15" i="20" s="1"/>
  <c r="H178" i="20"/>
  <c r="I178" i="20" s="1"/>
  <c r="H189" i="20"/>
  <c r="I189" i="20" s="1"/>
  <c r="H306" i="20"/>
  <c r="I432" i="20"/>
  <c r="H432" i="20"/>
  <c r="J432" i="20" s="1"/>
  <c r="K432" i="20" s="1"/>
  <c r="H60" i="20"/>
  <c r="I60" i="20" s="1"/>
  <c r="G473" i="20"/>
  <c r="H473" i="20" s="1"/>
  <c r="G472" i="20"/>
  <c r="G466" i="20"/>
  <c r="G465" i="20"/>
  <c r="G464" i="20"/>
  <c r="G463" i="20"/>
  <c r="G462" i="20"/>
  <c r="G461" i="20"/>
  <c r="G460" i="20"/>
  <c r="G459" i="20"/>
  <c r="G458" i="20"/>
  <c r="G457" i="20"/>
  <c r="G456" i="20"/>
  <c r="G455" i="20"/>
  <c r="G454" i="20"/>
  <c r="G453" i="20"/>
  <c r="G452" i="20"/>
  <c r="G451" i="20"/>
  <c r="G450" i="20"/>
  <c r="G449" i="20"/>
  <c r="G448" i="20"/>
  <c r="G447" i="20"/>
  <c r="G446" i="20"/>
  <c r="G445" i="20"/>
  <c r="G444" i="20"/>
  <c r="G443" i="20"/>
  <c r="G442" i="20"/>
  <c r="G441" i="20"/>
  <c r="G440" i="20"/>
  <c r="G439" i="20"/>
  <c r="G438" i="20"/>
  <c r="G437" i="20"/>
  <c r="G436" i="20"/>
  <c r="G435" i="20"/>
  <c r="G434" i="20"/>
  <c r="G433" i="20"/>
  <c r="G431" i="20"/>
  <c r="G430" i="20"/>
  <c r="G429" i="20"/>
  <c r="G428" i="20"/>
  <c r="G427" i="20"/>
  <c r="G426" i="20"/>
  <c r="G425" i="20"/>
  <c r="G424" i="20"/>
  <c r="G423" i="20"/>
  <c r="G422" i="20"/>
  <c r="G421" i="20"/>
  <c r="G420" i="20"/>
  <c r="G417" i="20"/>
  <c r="G416" i="20"/>
  <c r="G415" i="20"/>
  <c r="G414" i="20"/>
  <c r="G413" i="20"/>
  <c r="G412" i="20"/>
  <c r="G411" i="20"/>
  <c r="G410" i="20"/>
  <c r="G409" i="20"/>
  <c r="G408" i="20"/>
  <c r="G407" i="20"/>
  <c r="G406" i="20"/>
  <c r="G405" i="20"/>
  <c r="G404" i="20"/>
  <c r="G403" i="20"/>
  <c r="G402" i="20"/>
  <c r="G401" i="20"/>
  <c r="G400" i="20"/>
  <c r="G399" i="20"/>
  <c r="G398" i="20"/>
  <c r="G397" i="20"/>
  <c r="G396" i="20"/>
  <c r="G395" i="20"/>
  <c r="G394" i="20"/>
  <c r="G393" i="20"/>
  <c r="G392" i="20"/>
  <c r="G391" i="20"/>
  <c r="G390" i="20"/>
  <c r="G389" i="20"/>
  <c r="H390" i="20" l="1"/>
  <c r="L390" i="20"/>
  <c r="H394" i="20"/>
  <c r="L394" i="20"/>
  <c r="H398" i="20"/>
  <c r="L398" i="20"/>
  <c r="H389" i="20"/>
  <c r="L389" i="20"/>
  <c r="H391" i="20"/>
  <c r="L391" i="20"/>
  <c r="H393" i="20"/>
  <c r="J393" i="20" s="1"/>
  <c r="L393" i="20"/>
  <c r="H395" i="20"/>
  <c r="L395" i="20"/>
  <c r="H397" i="20"/>
  <c r="J397" i="20" s="1"/>
  <c r="L397" i="20"/>
  <c r="H399" i="20"/>
  <c r="L399" i="20"/>
  <c r="L401" i="20"/>
  <c r="H403" i="20"/>
  <c r="L403" i="20"/>
  <c r="H405" i="20"/>
  <c r="L405" i="20"/>
  <c r="H407" i="20"/>
  <c r="L407" i="20"/>
  <c r="H409" i="20"/>
  <c r="L409" i="20"/>
  <c r="H411" i="20"/>
  <c r="L411" i="20"/>
  <c r="H413" i="20"/>
  <c r="L413" i="20"/>
  <c r="H415" i="20"/>
  <c r="L415" i="20"/>
  <c r="H417" i="20"/>
  <c r="L417" i="20"/>
  <c r="H421" i="20"/>
  <c r="L421" i="20"/>
  <c r="H423" i="20"/>
  <c r="L423" i="20"/>
  <c r="H425" i="20"/>
  <c r="L425" i="20"/>
  <c r="H427" i="20"/>
  <c r="L427" i="20"/>
  <c r="H429" i="20"/>
  <c r="L429" i="20"/>
  <c r="H431" i="20"/>
  <c r="L431" i="20"/>
  <c r="H434" i="20"/>
  <c r="L434" i="20"/>
  <c r="H436" i="20"/>
  <c r="L436" i="20"/>
  <c r="H438" i="20"/>
  <c r="L438" i="20"/>
  <c r="H440" i="20"/>
  <c r="J440" i="20" s="1"/>
  <c r="K440" i="20" s="1"/>
  <c r="L440" i="20"/>
  <c r="H442" i="20"/>
  <c r="L442" i="20"/>
  <c r="H444" i="20"/>
  <c r="J444" i="20" s="1"/>
  <c r="K444" i="20" s="1"/>
  <c r="L444" i="20"/>
  <c r="H446" i="20"/>
  <c r="L446" i="20"/>
  <c r="H448" i="20"/>
  <c r="J448" i="20" s="1"/>
  <c r="K448" i="20" s="1"/>
  <c r="L448" i="20"/>
  <c r="H450" i="20"/>
  <c r="L450" i="20"/>
  <c r="H452" i="20"/>
  <c r="J452" i="20" s="1"/>
  <c r="K452" i="20" s="1"/>
  <c r="L452" i="20"/>
  <c r="H454" i="20"/>
  <c r="L454" i="20"/>
  <c r="H456" i="20"/>
  <c r="J456" i="20" s="1"/>
  <c r="K456" i="20" s="1"/>
  <c r="L456" i="20"/>
  <c r="H458" i="20"/>
  <c r="L458" i="20"/>
  <c r="H460" i="20"/>
  <c r="L460" i="20"/>
  <c r="H462" i="20"/>
  <c r="L462" i="20"/>
  <c r="H464" i="20"/>
  <c r="L464" i="20"/>
  <c r="H466" i="20"/>
  <c r="L466" i="20"/>
  <c r="J469" i="20"/>
  <c r="J470" i="20"/>
  <c r="K470" i="20" s="1"/>
  <c r="K419" i="20"/>
  <c r="H392" i="20"/>
  <c r="L392" i="20"/>
  <c r="H396" i="20"/>
  <c r="L396" i="20"/>
  <c r="H400" i="20"/>
  <c r="L400" i="20"/>
  <c r="H402" i="20"/>
  <c r="L402" i="20"/>
  <c r="H404" i="20"/>
  <c r="L404" i="20"/>
  <c r="H406" i="20"/>
  <c r="L406" i="20"/>
  <c r="H408" i="20"/>
  <c r="J408" i="20" s="1"/>
  <c r="K408" i="20" s="1"/>
  <c r="L408" i="20"/>
  <c r="H410" i="20"/>
  <c r="L410" i="20"/>
  <c r="H412" i="20"/>
  <c r="J412" i="20" s="1"/>
  <c r="K412" i="20" s="1"/>
  <c r="L412" i="20"/>
  <c r="H414" i="20"/>
  <c r="L414" i="20"/>
  <c r="H416" i="20"/>
  <c r="J416" i="20" s="1"/>
  <c r="K416" i="20" s="1"/>
  <c r="L416" i="20"/>
  <c r="H420" i="20"/>
  <c r="L420" i="20"/>
  <c r="H422" i="20"/>
  <c r="L422" i="20"/>
  <c r="H424" i="20"/>
  <c r="L424" i="20"/>
  <c r="H426" i="20"/>
  <c r="L426" i="20"/>
  <c r="H428" i="20"/>
  <c r="L428" i="20"/>
  <c r="H430" i="20"/>
  <c r="L430" i="20"/>
  <c r="H433" i="20"/>
  <c r="J433" i="20" s="1"/>
  <c r="L433" i="20"/>
  <c r="H435" i="20"/>
  <c r="L435" i="20"/>
  <c r="H437" i="20"/>
  <c r="J437" i="20" s="1"/>
  <c r="L437" i="20"/>
  <c r="H439" i="20"/>
  <c r="L439" i="20"/>
  <c r="H441" i="20"/>
  <c r="J441" i="20" s="1"/>
  <c r="L441" i="20"/>
  <c r="H443" i="20"/>
  <c r="L443" i="20"/>
  <c r="H445" i="20"/>
  <c r="J445" i="20" s="1"/>
  <c r="L445" i="20"/>
  <c r="H447" i="20"/>
  <c r="L447" i="20"/>
  <c r="H449" i="20"/>
  <c r="J449" i="20" s="1"/>
  <c r="L449" i="20"/>
  <c r="H451" i="20"/>
  <c r="L451" i="20"/>
  <c r="H453" i="20"/>
  <c r="J453" i="20" s="1"/>
  <c r="L453" i="20"/>
  <c r="H455" i="20"/>
  <c r="L455" i="20"/>
  <c r="H457" i="20"/>
  <c r="J457" i="20" s="1"/>
  <c r="L457" i="20"/>
  <c r="H459" i="20"/>
  <c r="J459" i="20" s="1"/>
  <c r="L459" i="20"/>
  <c r="H461" i="20"/>
  <c r="L461" i="20"/>
  <c r="H463" i="20"/>
  <c r="J463" i="20" s="1"/>
  <c r="L463" i="20"/>
  <c r="H465" i="20"/>
  <c r="L465" i="20"/>
  <c r="H472" i="20"/>
  <c r="L472" i="20"/>
  <c r="K469" i="20"/>
  <c r="I306" i="20"/>
  <c r="L278" i="20"/>
  <c r="H401" i="20"/>
  <c r="J401" i="20" s="1"/>
  <c r="I389" i="20"/>
  <c r="J389" i="20" s="1"/>
  <c r="L266" i="20"/>
  <c r="I390" i="20"/>
  <c r="J390" i="20" s="1"/>
  <c r="K390" i="20" s="1"/>
  <c r="L267" i="20"/>
  <c r="I391" i="20"/>
  <c r="J268" i="20" s="1"/>
  <c r="L268" i="20"/>
  <c r="L269" i="20"/>
  <c r="L270" i="20"/>
  <c r="I394" i="20"/>
  <c r="J394" i="20" s="1"/>
  <c r="K394" i="20" s="1"/>
  <c r="L271" i="20"/>
  <c r="I395" i="20"/>
  <c r="J272" i="20" s="1"/>
  <c r="L272" i="20"/>
  <c r="L273" i="20"/>
  <c r="L274" i="20"/>
  <c r="I398" i="20"/>
  <c r="J398" i="20" s="1"/>
  <c r="K398" i="20" s="1"/>
  <c r="L275" i="20"/>
  <c r="L276" i="20"/>
  <c r="I400" i="20"/>
  <c r="J400" i="20" s="1"/>
  <c r="K400" i="20" s="1"/>
  <c r="L277" i="20"/>
  <c r="I401" i="20"/>
  <c r="J278" i="20" s="1"/>
  <c r="I402" i="20"/>
  <c r="J402" i="20" s="1"/>
  <c r="K402" i="20" s="1"/>
  <c r="I404" i="20"/>
  <c r="J404" i="20" s="1"/>
  <c r="K404" i="20" s="1"/>
  <c r="I406" i="20"/>
  <c r="J406" i="20" s="1"/>
  <c r="K406" i="20" s="1"/>
  <c r="I407" i="20"/>
  <c r="J407" i="20" s="1"/>
  <c r="I408" i="20"/>
  <c r="I410" i="20"/>
  <c r="J410" i="20" s="1"/>
  <c r="K410" i="20" s="1"/>
  <c r="I411" i="20"/>
  <c r="J411" i="20" s="1"/>
  <c r="L288" i="20"/>
  <c r="I412" i="20"/>
  <c r="I414" i="20"/>
  <c r="J414" i="20" s="1"/>
  <c r="K414" i="20" s="1"/>
  <c r="I415" i="20"/>
  <c r="J415" i="20" s="1"/>
  <c r="I416" i="20"/>
  <c r="I420" i="20"/>
  <c r="J420" i="20" s="1"/>
  <c r="K420" i="20" s="1"/>
  <c r="I422" i="20"/>
  <c r="J422" i="20" s="1"/>
  <c r="K422" i="20" s="1"/>
  <c r="L299" i="20"/>
  <c r="I424" i="20"/>
  <c r="J424" i="20" s="1"/>
  <c r="K424" i="20" s="1"/>
  <c r="I426" i="20"/>
  <c r="J426" i="20" s="1"/>
  <c r="K426" i="20" s="1"/>
  <c r="I428" i="20"/>
  <c r="J428" i="20" s="1"/>
  <c r="K428" i="20" s="1"/>
  <c r="I430" i="20"/>
  <c r="J430" i="20" s="1"/>
  <c r="K430" i="20" s="1"/>
  <c r="I433" i="20"/>
  <c r="K433" i="20" s="1"/>
  <c r="I435" i="20"/>
  <c r="J435" i="20" s="1"/>
  <c r="L311" i="20"/>
  <c r="I437" i="20"/>
  <c r="I439" i="20"/>
  <c r="I441" i="20"/>
  <c r="I443" i="20"/>
  <c r="J443" i="20" s="1"/>
  <c r="I445" i="20"/>
  <c r="I447" i="20"/>
  <c r="I449" i="20"/>
  <c r="I451" i="20"/>
  <c r="J451" i="20" s="1"/>
  <c r="I453" i="20"/>
  <c r="I455" i="20"/>
  <c r="I457" i="20"/>
  <c r="K457" i="20" s="1"/>
  <c r="I459" i="20"/>
  <c r="I461" i="20"/>
  <c r="J461" i="20" s="1"/>
  <c r="I463" i="20"/>
  <c r="I465" i="20"/>
  <c r="J465" i="20" s="1"/>
  <c r="I393" i="20"/>
  <c r="J270" i="20" s="1"/>
  <c r="I397" i="20"/>
  <c r="J274" i="20" s="1"/>
  <c r="I399" i="20"/>
  <c r="J276" i="20" s="1"/>
  <c r="I403" i="20"/>
  <c r="J403" i="20" s="1"/>
  <c r="I409" i="20"/>
  <c r="J409" i="20" s="1"/>
  <c r="I413" i="20"/>
  <c r="J413" i="20" s="1"/>
  <c r="I417" i="20"/>
  <c r="J417" i="20" s="1"/>
  <c r="I421" i="20"/>
  <c r="J421" i="20" s="1"/>
  <c r="I423" i="20"/>
  <c r="J423" i="20" s="1"/>
  <c r="I425" i="20"/>
  <c r="J425" i="20" s="1"/>
  <c r="I427" i="20"/>
  <c r="J427" i="20" s="1"/>
  <c r="I429" i="20"/>
  <c r="J429" i="20" s="1"/>
  <c r="L306" i="20"/>
  <c r="I431" i="20"/>
  <c r="J431" i="20" s="1"/>
  <c r="I434" i="20"/>
  <c r="J434" i="20" s="1"/>
  <c r="K434" i="20" s="1"/>
  <c r="I436" i="20"/>
  <c r="J436" i="20" s="1"/>
  <c r="K436" i="20" s="1"/>
  <c r="L312" i="20"/>
  <c r="I438" i="20"/>
  <c r="J438" i="20" s="1"/>
  <c r="K438" i="20" s="1"/>
  <c r="I440" i="20"/>
  <c r="I442" i="20"/>
  <c r="J442" i="20" s="1"/>
  <c r="K442" i="20" s="1"/>
  <c r="I444" i="20"/>
  <c r="I446" i="20"/>
  <c r="J446" i="20" s="1"/>
  <c r="K446" i="20" s="1"/>
  <c r="I448" i="20"/>
  <c r="I450" i="20"/>
  <c r="J450" i="20" s="1"/>
  <c r="K450" i="20" s="1"/>
  <c r="I452" i="20"/>
  <c r="I454" i="20"/>
  <c r="J454" i="20" s="1"/>
  <c r="K454" i="20" s="1"/>
  <c r="I456" i="20"/>
  <c r="I458" i="20"/>
  <c r="J458" i="20" s="1"/>
  <c r="K458" i="20" s="1"/>
  <c r="I460" i="20"/>
  <c r="J460" i="20" s="1"/>
  <c r="K460" i="20" s="1"/>
  <c r="I462" i="20"/>
  <c r="J462" i="20" s="1"/>
  <c r="K462" i="20" s="1"/>
  <c r="I464" i="20"/>
  <c r="J464" i="20" s="1"/>
  <c r="K464" i="20" s="1"/>
  <c r="I466" i="20"/>
  <c r="J466" i="20" s="1"/>
  <c r="K466" i="20" s="1"/>
  <c r="I472" i="20"/>
  <c r="J472" i="20" s="1"/>
  <c r="K472" i="20" s="1"/>
  <c r="I473" i="20"/>
  <c r="J473" i="20" s="1"/>
  <c r="L473" i="20"/>
  <c r="K431" i="20" l="1"/>
  <c r="K465" i="20"/>
  <c r="K461" i="20"/>
  <c r="K451" i="20"/>
  <c r="K443" i="20"/>
  <c r="K435" i="20"/>
  <c r="K389" i="20"/>
  <c r="K429" i="20"/>
  <c r="K427" i="20"/>
  <c r="K425" i="20"/>
  <c r="K423" i="20"/>
  <c r="K421" i="20"/>
  <c r="K417" i="20"/>
  <c r="K415" i="20"/>
  <c r="K413" i="20"/>
  <c r="K411" i="20"/>
  <c r="K409" i="20"/>
  <c r="K407" i="20"/>
  <c r="K403" i="20"/>
  <c r="K401" i="20"/>
  <c r="J399" i="20"/>
  <c r="K399" i="20" s="1"/>
  <c r="J395" i="20"/>
  <c r="K395" i="20" s="1"/>
  <c r="J391" i="20"/>
  <c r="K391" i="20" s="1"/>
  <c r="K463" i="20"/>
  <c r="K459" i="20"/>
  <c r="J455" i="20"/>
  <c r="K455" i="20" s="1"/>
  <c r="K453" i="20"/>
  <c r="K449" i="20"/>
  <c r="J447" i="20"/>
  <c r="K447" i="20" s="1"/>
  <c r="K445" i="20"/>
  <c r="K441" i="20"/>
  <c r="J439" i="20"/>
  <c r="K439" i="20" s="1"/>
  <c r="K437" i="20"/>
  <c r="K397" i="20"/>
  <c r="K393" i="20"/>
  <c r="J266" i="20"/>
  <c r="K266" i="20" s="1"/>
  <c r="K473" i="20"/>
  <c r="K276" i="20"/>
  <c r="K274" i="20"/>
  <c r="K270" i="20"/>
  <c r="J312" i="20"/>
  <c r="K312" i="20" s="1"/>
  <c r="J306" i="20"/>
  <c r="J311" i="20"/>
  <c r="K311" i="20" s="1"/>
  <c r="J299" i="20"/>
  <c r="K299" i="20" s="1"/>
  <c r="J288" i="20"/>
  <c r="K288" i="20" s="1"/>
  <c r="J277" i="20"/>
  <c r="K277" i="20" s="1"/>
  <c r="J275" i="20"/>
  <c r="K275" i="20" s="1"/>
  <c r="J271" i="20"/>
  <c r="K271" i="20" s="1"/>
  <c r="J267" i="20"/>
  <c r="K267" i="20" s="1"/>
  <c r="K278" i="20"/>
  <c r="K272" i="20"/>
  <c r="K268" i="20"/>
  <c r="I405" i="20"/>
  <c r="I396" i="20"/>
  <c r="J396" i="20" s="1"/>
  <c r="K396" i="20" s="1"/>
  <c r="I392" i="20"/>
  <c r="J269" i="20" l="1"/>
  <c r="J392" i="20"/>
  <c r="K392" i="20" s="1"/>
  <c r="J405" i="20"/>
  <c r="K405" i="20"/>
  <c r="K306" i="20"/>
  <c r="K269" i="20"/>
  <c r="J273" i="20"/>
  <c r="K273" i="20" s="1"/>
  <c r="G331" i="20" l="1"/>
  <c r="H331" i="20" s="1"/>
  <c r="L331" i="20" l="1"/>
  <c r="G13" i="20"/>
  <c r="H13" i="20" s="1"/>
  <c r="I13" i="20" s="1"/>
  <c r="J13" i="20" s="1"/>
  <c r="G29" i="20"/>
  <c r="H29" i="20" s="1"/>
  <c r="I29" i="20" s="1"/>
  <c r="J14" i="20" s="1"/>
  <c r="G30" i="20"/>
  <c r="H30" i="20" s="1"/>
  <c r="I30" i="20" s="1"/>
  <c r="G31" i="20"/>
  <c r="H31" i="20" s="1"/>
  <c r="I31" i="20" s="1"/>
  <c r="G32" i="20"/>
  <c r="H32" i="20" s="1"/>
  <c r="I32" i="20" s="1"/>
  <c r="J15" i="20" s="1"/>
  <c r="G33" i="20"/>
  <c r="H33" i="20" s="1"/>
  <c r="I33" i="20" s="1"/>
  <c r="J16" i="20" s="1"/>
  <c r="G197" i="20"/>
  <c r="G198" i="20"/>
  <c r="G199" i="20"/>
  <c r="G200" i="20"/>
  <c r="G201" i="20"/>
  <c r="G202" i="20"/>
  <c r="G203" i="20"/>
  <c r="G279" i="20"/>
  <c r="H279" i="20" s="1"/>
  <c r="G280" i="20"/>
  <c r="H280" i="20" s="1"/>
  <c r="G281" i="20"/>
  <c r="H281" i="20" s="1"/>
  <c r="G83" i="20"/>
  <c r="H83" i="20" s="1"/>
  <c r="I83" i="20" s="1"/>
  <c r="G139" i="20"/>
  <c r="H139" i="20" s="1"/>
  <c r="I139" i="20" s="1"/>
  <c r="G82" i="20"/>
  <c r="H82" i="20" s="1"/>
  <c r="I82" i="20" s="1"/>
  <c r="G196" i="20"/>
  <c r="G377" i="20"/>
  <c r="G378" i="20"/>
  <c r="G124" i="20"/>
  <c r="H124" i="20" s="1"/>
  <c r="I124" i="20" s="1"/>
  <c r="G11" i="20"/>
  <c r="H11" i="20" s="1"/>
  <c r="G137" i="20"/>
  <c r="H137" i="20" s="1"/>
  <c r="I137" i="20" s="1"/>
  <c r="G157" i="20"/>
  <c r="G158" i="20"/>
  <c r="H158" i="20" s="1"/>
  <c r="G159" i="20"/>
  <c r="H159" i="20" s="1"/>
  <c r="G161" i="20"/>
  <c r="H161" i="20" s="1"/>
  <c r="G147" i="20"/>
  <c r="H147" i="20" s="1"/>
  <c r="G73" i="20"/>
  <c r="H73" i="20" s="1"/>
  <c r="G107" i="20"/>
  <c r="H107" i="20" s="1"/>
  <c r="G105" i="20"/>
  <c r="H105" i="20" s="1"/>
  <c r="G282" i="20"/>
  <c r="H282" i="20" s="1"/>
  <c r="G34" i="20"/>
  <c r="H34" i="20" s="1"/>
  <c r="G35" i="20"/>
  <c r="H35" i="20" s="1"/>
  <c r="G36" i="20"/>
  <c r="H36" i="20" s="1"/>
  <c r="G37" i="20"/>
  <c r="H37" i="20" s="1"/>
  <c r="G283" i="20"/>
  <c r="H283" i="20" s="1"/>
  <c r="G38" i="20"/>
  <c r="H38" i="20" s="1"/>
  <c r="G39" i="20"/>
  <c r="H39" i="20" s="1"/>
  <c r="I39" i="20" s="1"/>
  <c r="G40" i="20"/>
  <c r="G41" i="20"/>
  <c r="G135" i="20"/>
  <c r="G132" i="20"/>
  <c r="G193" i="20"/>
  <c r="H193" i="20" s="1"/>
  <c r="G149" i="20"/>
  <c r="G151" i="20"/>
  <c r="G42" i="20"/>
  <c r="G84" i="20"/>
  <c r="G381" i="20"/>
  <c r="G382" i="20"/>
  <c r="G383" i="20"/>
  <c r="G355" i="20"/>
  <c r="G43" i="20"/>
  <c r="G134" i="20"/>
  <c r="G156" i="20"/>
  <c r="H156" i="20" s="1"/>
  <c r="G52" i="20"/>
  <c r="G143" i="20"/>
  <c r="G140" i="20"/>
  <c r="G57" i="20"/>
  <c r="G185" i="20"/>
  <c r="H185" i="20" s="1"/>
  <c r="G186" i="20"/>
  <c r="H186" i="20" s="1"/>
  <c r="G173" i="20"/>
  <c r="H173" i="20" s="1"/>
  <c r="G146" i="20"/>
  <c r="H146" i="20" s="1"/>
  <c r="I146" i="20" s="1"/>
  <c r="G123" i="20"/>
  <c r="H123" i="20" s="1"/>
  <c r="I123" i="20" s="1"/>
  <c r="G385" i="20"/>
  <c r="G387" i="20"/>
  <c r="G388" i="20"/>
  <c r="G54" i="20"/>
  <c r="H54" i="20" s="1"/>
  <c r="I54" i="20" s="1"/>
  <c r="G90" i="20"/>
  <c r="H90" i="20" s="1"/>
  <c r="I90" i="20" s="1"/>
  <c r="G191" i="20"/>
  <c r="G375" i="20"/>
  <c r="G127" i="20"/>
  <c r="H127" i="20" s="1"/>
  <c r="I127" i="20" s="1"/>
  <c r="G128" i="20"/>
  <c r="H128" i="20" s="1"/>
  <c r="I128" i="20" s="1"/>
  <c r="G129" i="20"/>
  <c r="H129" i="20" s="1"/>
  <c r="I129" i="20" s="1"/>
  <c r="G106" i="20"/>
  <c r="H106" i="20" s="1"/>
  <c r="I106" i="20" s="1"/>
  <c r="G380" i="20"/>
  <c r="G144" i="20"/>
  <c r="H144" i="20" s="1"/>
  <c r="I144" i="20" s="1"/>
  <c r="G136" i="20"/>
  <c r="H136" i="20" s="1"/>
  <c r="I136" i="20" s="1"/>
  <c r="G109" i="20"/>
  <c r="H109" i="20" s="1"/>
  <c r="I109" i="20" s="1"/>
  <c r="J82" i="20" s="1"/>
  <c r="G130" i="20"/>
  <c r="H130" i="20" s="1"/>
  <c r="I130" i="20" s="1"/>
  <c r="J101" i="20" s="1"/>
  <c r="G131" i="20"/>
  <c r="H131" i="20" s="1"/>
  <c r="I131" i="20" s="1"/>
  <c r="J102" i="20" s="1"/>
  <c r="G93" i="20"/>
  <c r="H93" i="20" s="1"/>
  <c r="I93" i="20" s="1"/>
  <c r="G347" i="20"/>
  <c r="G284" i="20"/>
  <c r="H284" i="20" s="1"/>
  <c r="G285" i="20"/>
  <c r="H285" i="20" s="1"/>
  <c r="G286" i="20"/>
  <c r="H286" i="20" s="1"/>
  <c r="G287" i="20"/>
  <c r="H287" i="20" s="1"/>
  <c r="G289" i="20"/>
  <c r="H289" i="20" s="1"/>
  <c r="G94" i="20"/>
  <c r="L69" i="20" s="1"/>
  <c r="G177" i="20"/>
  <c r="G179" i="20"/>
  <c r="G97" i="20"/>
  <c r="H97" i="20" s="1"/>
  <c r="I97" i="20" s="1"/>
  <c r="G350" i="20"/>
  <c r="G180" i="20"/>
  <c r="G155" i="20"/>
  <c r="G351" i="20"/>
  <c r="G353" i="20"/>
  <c r="G175" i="20"/>
  <c r="H175" i="20" s="1"/>
  <c r="G152" i="20"/>
  <c r="H152" i="20" s="1"/>
  <c r="G133" i="20"/>
  <c r="H133" i="20" s="1"/>
  <c r="G59" i="20"/>
  <c r="H59" i="20" s="1"/>
  <c r="G61" i="20"/>
  <c r="H61" i="20" s="1"/>
  <c r="G62" i="20"/>
  <c r="H62" i="20" s="1"/>
  <c r="G63" i="20"/>
  <c r="H63" i="20" s="1"/>
  <c r="G290" i="20"/>
  <c r="H290" i="20" s="1"/>
  <c r="G291" i="20"/>
  <c r="H291" i="20" s="1"/>
  <c r="G292" i="20"/>
  <c r="H292" i="20" s="1"/>
  <c r="G293" i="20"/>
  <c r="H293" i="20" s="1"/>
  <c r="G294" i="20"/>
  <c r="H294" i="20" s="1"/>
  <c r="G295" i="20"/>
  <c r="H295" i="20" s="1"/>
  <c r="G296" i="20"/>
  <c r="H296" i="20" s="1"/>
  <c r="G297" i="20"/>
  <c r="H297" i="20" s="1"/>
  <c r="G298" i="20"/>
  <c r="H298" i="20" s="1"/>
  <c r="G300" i="20"/>
  <c r="H300" i="20" s="1"/>
  <c r="G301" i="20"/>
  <c r="H301" i="20" s="1"/>
  <c r="G302" i="20"/>
  <c r="H302" i="20" s="1"/>
  <c r="G303" i="20"/>
  <c r="H303" i="20" s="1"/>
  <c r="G304" i="20"/>
  <c r="H304" i="20" s="1"/>
  <c r="G305" i="20"/>
  <c r="H305" i="20" s="1"/>
  <c r="G307" i="20"/>
  <c r="H307" i="20" s="1"/>
  <c r="G308" i="20"/>
  <c r="H308" i="20" s="1"/>
  <c r="G309" i="20"/>
  <c r="H309" i="20" s="1"/>
  <c r="G310" i="20"/>
  <c r="H310" i="20" s="1"/>
  <c r="G313" i="20"/>
  <c r="H313" i="20" s="1"/>
  <c r="G314" i="20"/>
  <c r="H314" i="20" s="1"/>
  <c r="G315" i="20"/>
  <c r="H315" i="20" s="1"/>
  <c r="G316" i="20"/>
  <c r="H316" i="20" s="1"/>
  <c r="G317" i="20"/>
  <c r="H317" i="20" s="1"/>
  <c r="G318" i="20"/>
  <c r="H318" i="20" s="1"/>
  <c r="G319" i="20"/>
  <c r="H319" i="20" s="1"/>
  <c r="G320" i="20"/>
  <c r="H320" i="20" s="1"/>
  <c r="G321" i="20"/>
  <c r="H321" i="20" s="1"/>
  <c r="G322" i="20"/>
  <c r="H322" i="20" s="1"/>
  <c r="G323" i="20"/>
  <c r="H323" i="20" s="1"/>
  <c r="G324" i="20"/>
  <c r="H324" i="20" s="1"/>
  <c r="G325" i="20"/>
  <c r="H325" i="20" s="1"/>
  <c r="G326" i="20"/>
  <c r="H326" i="20" s="1"/>
  <c r="G327" i="20"/>
  <c r="H327" i="20" s="1"/>
  <c r="G85" i="20"/>
  <c r="G86" i="20"/>
  <c r="G138" i="20"/>
  <c r="G328" i="20"/>
  <c r="H328" i="20" s="1"/>
  <c r="G329" i="20"/>
  <c r="H329" i="20" s="1"/>
  <c r="G330" i="20"/>
  <c r="H330" i="20" s="1"/>
  <c r="G332" i="20"/>
  <c r="H332" i="20" s="1"/>
  <c r="G333" i="20"/>
  <c r="H333" i="20" s="1"/>
  <c r="G65" i="20"/>
  <c r="G334" i="20"/>
  <c r="H334" i="20" s="1"/>
  <c r="G67" i="20"/>
  <c r="G335" i="20"/>
  <c r="H335" i="20" s="1"/>
  <c r="G68" i="20"/>
  <c r="G70" i="20"/>
  <c r="H70" i="20" s="1"/>
  <c r="G71" i="20"/>
  <c r="H71" i="20" s="1"/>
  <c r="G162" i="20"/>
  <c r="H162" i="20" s="1"/>
  <c r="G163" i="20"/>
  <c r="H163" i="20" s="1"/>
  <c r="G164" i="20"/>
  <c r="H164" i="20" s="1"/>
  <c r="G165" i="20"/>
  <c r="H165" i="20" s="1"/>
  <c r="G166" i="20"/>
  <c r="H166" i="20" s="1"/>
  <c r="G167" i="20"/>
  <c r="H167" i="20" s="1"/>
  <c r="G171" i="20"/>
  <c r="H171" i="20" s="1"/>
  <c r="G172" i="20"/>
  <c r="H172" i="20" s="1"/>
  <c r="G336" i="20"/>
  <c r="H336" i="20" s="1"/>
  <c r="G337" i="20"/>
  <c r="H337" i="20" s="1"/>
  <c r="H353" i="20" l="1"/>
  <c r="L353" i="20"/>
  <c r="L350" i="20"/>
  <c r="L347" i="20"/>
  <c r="L375" i="20"/>
  <c r="L388" i="20"/>
  <c r="L385" i="20"/>
  <c r="H383" i="20"/>
  <c r="L383" i="20"/>
  <c r="H381" i="20"/>
  <c r="L381" i="20"/>
  <c r="L377" i="20"/>
  <c r="L351" i="20"/>
  <c r="L380" i="20"/>
  <c r="L387" i="20"/>
  <c r="H355" i="20"/>
  <c r="L355" i="20"/>
  <c r="H382" i="20"/>
  <c r="L382" i="20"/>
  <c r="L378" i="20"/>
  <c r="H351" i="20"/>
  <c r="H180" i="20"/>
  <c r="I180" i="20" s="1"/>
  <c r="H177" i="20"/>
  <c r="I177" i="20" s="1"/>
  <c r="J139" i="20" s="1"/>
  <c r="K139" i="20" s="1"/>
  <c r="H380" i="20"/>
  <c r="H191" i="20"/>
  <c r="I191" i="20" s="1"/>
  <c r="H387" i="20"/>
  <c r="H157" i="20"/>
  <c r="I157" i="20" s="1"/>
  <c r="H378" i="20"/>
  <c r="I378" i="20" s="1"/>
  <c r="J255" i="20" s="1"/>
  <c r="K255" i="20" s="1"/>
  <c r="H196" i="20"/>
  <c r="I196" i="20" s="1"/>
  <c r="J153" i="20" s="1"/>
  <c r="K153" i="20" s="1"/>
  <c r="H202" i="20"/>
  <c r="I202" i="20" s="1"/>
  <c r="H200" i="20"/>
  <c r="I200" i="20" s="1"/>
  <c r="H198" i="20"/>
  <c r="I198" i="20" s="1"/>
  <c r="H155" i="20"/>
  <c r="I155" i="20" s="1"/>
  <c r="H350" i="20"/>
  <c r="I350" i="20" s="1"/>
  <c r="J228" i="20" s="1"/>
  <c r="K228" i="20" s="1"/>
  <c r="H179" i="20"/>
  <c r="I179" i="20" s="1"/>
  <c r="H347" i="20"/>
  <c r="I347" i="20" s="1"/>
  <c r="J225" i="20" s="1"/>
  <c r="K225" i="20" s="1"/>
  <c r="H375" i="20"/>
  <c r="I375" i="20" s="1"/>
  <c r="J252" i="20" s="1"/>
  <c r="K252" i="20" s="1"/>
  <c r="H388" i="20"/>
  <c r="I388" i="20" s="1"/>
  <c r="J265" i="20" s="1"/>
  <c r="K265" i="20" s="1"/>
  <c r="H385" i="20"/>
  <c r="I385" i="20" s="1"/>
  <c r="J262" i="20" s="1"/>
  <c r="K262" i="20" s="1"/>
  <c r="H377" i="20"/>
  <c r="I377" i="20" s="1"/>
  <c r="J254" i="20" s="1"/>
  <c r="K254" i="20" s="1"/>
  <c r="H203" i="20"/>
  <c r="I203" i="20" s="1"/>
  <c r="J160" i="20" s="1"/>
  <c r="K160" i="20" s="1"/>
  <c r="H201" i="20"/>
  <c r="I201" i="20" s="1"/>
  <c r="H199" i="20"/>
  <c r="I199" i="20" s="1"/>
  <c r="H197" i="20"/>
  <c r="I197" i="20" s="1"/>
  <c r="J154" i="20" s="1"/>
  <c r="K154" i="20" s="1"/>
  <c r="L337" i="20"/>
  <c r="L329" i="20"/>
  <c r="L326" i="20"/>
  <c r="L322" i="20"/>
  <c r="L318" i="20"/>
  <c r="L310" i="20"/>
  <c r="L305" i="20"/>
  <c r="L336" i="20"/>
  <c r="L335" i="20"/>
  <c r="L334" i="20"/>
  <c r="L333" i="20"/>
  <c r="L330" i="20"/>
  <c r="L328" i="20"/>
  <c r="L327" i="20"/>
  <c r="L325" i="20"/>
  <c r="L323" i="20"/>
  <c r="L321" i="20"/>
  <c r="L319" i="20"/>
  <c r="L317" i="20"/>
  <c r="L315" i="20"/>
  <c r="L313" i="20"/>
  <c r="I309" i="20"/>
  <c r="L309" i="20"/>
  <c r="J309" i="20"/>
  <c r="K309" i="20" s="1"/>
  <c r="L307" i="20"/>
  <c r="L304" i="20"/>
  <c r="L302" i="20"/>
  <c r="L300" i="20"/>
  <c r="L297" i="20"/>
  <c r="L295" i="20"/>
  <c r="L293" i="20"/>
  <c r="L291" i="20"/>
  <c r="I289" i="20"/>
  <c r="J170" i="20" s="1"/>
  <c r="L289" i="20"/>
  <c r="J289" i="20"/>
  <c r="I286" i="20"/>
  <c r="J168" i="20" s="1"/>
  <c r="L286" i="20"/>
  <c r="J286" i="20"/>
  <c r="K286" i="20" s="1"/>
  <c r="I284" i="20"/>
  <c r="L284" i="20"/>
  <c r="J284" i="20"/>
  <c r="K284" i="20" s="1"/>
  <c r="L282" i="20"/>
  <c r="J124" i="20"/>
  <c r="I281" i="20"/>
  <c r="L281" i="20"/>
  <c r="J281" i="20"/>
  <c r="I279" i="20"/>
  <c r="L279" i="20"/>
  <c r="J279" i="20"/>
  <c r="L332" i="20"/>
  <c r="L324" i="20"/>
  <c r="L320" i="20"/>
  <c r="L316" i="20"/>
  <c r="L314" i="20"/>
  <c r="L308" i="20"/>
  <c r="L303" i="20"/>
  <c r="L301" i="20"/>
  <c r="L298" i="20"/>
  <c r="L177" i="20"/>
  <c r="L296" i="20"/>
  <c r="L294" i="20"/>
  <c r="L292" i="20"/>
  <c r="L290" i="20"/>
  <c r="I287" i="20"/>
  <c r="J169" i="20" s="1"/>
  <c r="L287" i="20"/>
  <c r="J287" i="20"/>
  <c r="K287" i="20" s="1"/>
  <c r="I285" i="20"/>
  <c r="L285" i="20"/>
  <c r="J285" i="20"/>
  <c r="L283" i="20"/>
  <c r="I280" i="20"/>
  <c r="L280" i="20"/>
  <c r="J280" i="20"/>
  <c r="K280" i="20" s="1"/>
  <c r="L162" i="20"/>
  <c r="L154" i="20"/>
  <c r="L158" i="20"/>
  <c r="L254" i="20"/>
  <c r="L59" i="20"/>
  <c r="L161" i="20"/>
  <c r="L160" i="20"/>
  <c r="L16" i="20"/>
  <c r="L15" i="20"/>
  <c r="I11" i="20"/>
  <c r="L171" i="20"/>
  <c r="L164" i="20"/>
  <c r="L182" i="20"/>
  <c r="L43" i="20"/>
  <c r="L68" i="20"/>
  <c r="L178" i="20"/>
  <c r="L137" i="20"/>
  <c r="L229" i="20"/>
  <c r="L107" i="20"/>
  <c r="L35" i="20"/>
  <c r="L264" i="20"/>
  <c r="L262" i="20"/>
  <c r="L94" i="20"/>
  <c r="L22" i="20"/>
  <c r="L20" i="20"/>
  <c r="L19" i="20"/>
  <c r="L18" i="20"/>
  <c r="L80" i="20"/>
  <c r="L127" i="20"/>
  <c r="L124" i="20"/>
  <c r="L140" i="20"/>
  <c r="L168" i="20"/>
  <c r="L167" i="20"/>
  <c r="L166" i="20"/>
  <c r="L101" i="20"/>
  <c r="L252" i="20"/>
  <c r="L181" i="20"/>
  <c r="L180" i="20"/>
  <c r="L175" i="20"/>
  <c r="L174" i="20"/>
  <c r="L42" i="20"/>
  <c r="L41" i="20"/>
  <c r="L139" i="20"/>
  <c r="L170" i="20"/>
  <c r="L102" i="20"/>
  <c r="L21" i="20"/>
  <c r="L255" i="20"/>
  <c r="L157" i="20"/>
  <c r="L156" i="20"/>
  <c r="L14" i="20"/>
  <c r="L179" i="20"/>
  <c r="L172" i="20"/>
  <c r="L228" i="20"/>
  <c r="L169" i="20"/>
  <c r="L225" i="20"/>
  <c r="L82" i="20"/>
  <c r="L257" i="20"/>
  <c r="L65" i="20"/>
  <c r="L265" i="20"/>
  <c r="L165" i="20"/>
  <c r="L17" i="20"/>
  <c r="L11" i="20"/>
  <c r="L153" i="20"/>
  <c r="L163" i="20"/>
  <c r="L159" i="20"/>
  <c r="L155" i="20"/>
  <c r="L13" i="20"/>
  <c r="I353" i="20"/>
  <c r="J230" i="20" s="1"/>
  <c r="K230" i="20" s="1"/>
  <c r="L173" i="20"/>
  <c r="L40" i="20"/>
  <c r="L230" i="20"/>
  <c r="H94" i="20"/>
  <c r="I94" i="20" s="1"/>
  <c r="J69" i="20" s="1"/>
  <c r="I171" i="20"/>
  <c r="I166" i="20"/>
  <c r="I164" i="20"/>
  <c r="J130" i="20" s="1"/>
  <c r="I162" i="20"/>
  <c r="J128" i="20" s="1"/>
  <c r="I70" i="20"/>
  <c r="I172" i="20"/>
  <c r="I167" i="20"/>
  <c r="I165" i="20"/>
  <c r="I163" i="20"/>
  <c r="J129" i="20" s="1"/>
  <c r="K129" i="20" s="1"/>
  <c r="I71" i="20"/>
  <c r="L214" i="20"/>
  <c r="L213" i="20"/>
  <c r="I336" i="20"/>
  <c r="L135" i="20"/>
  <c r="L134" i="20"/>
  <c r="L133" i="20"/>
  <c r="L132" i="20"/>
  <c r="L131" i="20"/>
  <c r="J131" i="20"/>
  <c r="K131" i="20" s="1"/>
  <c r="L130" i="20"/>
  <c r="L129" i="20"/>
  <c r="L128" i="20"/>
  <c r="L47" i="20"/>
  <c r="L212" i="20"/>
  <c r="L211" i="20"/>
  <c r="L210" i="20"/>
  <c r="L208" i="20"/>
  <c r="L206" i="20"/>
  <c r="H138" i="20"/>
  <c r="L109" i="20"/>
  <c r="H85" i="20"/>
  <c r="L61" i="20"/>
  <c r="L203" i="20"/>
  <c r="L201" i="20"/>
  <c r="L199" i="20"/>
  <c r="L197" i="20"/>
  <c r="L193" i="20"/>
  <c r="L191" i="20"/>
  <c r="L189" i="20"/>
  <c r="I308" i="20"/>
  <c r="J308" i="20" s="1"/>
  <c r="K308" i="20" s="1"/>
  <c r="I305" i="20"/>
  <c r="J305" i="20" s="1"/>
  <c r="K305" i="20" s="1"/>
  <c r="H68" i="20"/>
  <c r="H67" i="20"/>
  <c r="L46" i="20"/>
  <c r="H65" i="20"/>
  <c r="I65" i="20" s="1"/>
  <c r="L209" i="20"/>
  <c r="I330" i="20"/>
  <c r="L207" i="20"/>
  <c r="L205" i="20"/>
  <c r="H86" i="20"/>
  <c r="I86" i="20" s="1"/>
  <c r="L62" i="20"/>
  <c r="L204" i="20"/>
  <c r="I325" i="20"/>
  <c r="L202" i="20"/>
  <c r="L200" i="20"/>
  <c r="I321" i="20"/>
  <c r="L198" i="20"/>
  <c r="L196" i="20"/>
  <c r="I317" i="20"/>
  <c r="I313" i="20"/>
  <c r="I307" i="20"/>
  <c r="I304" i="20"/>
  <c r="J304" i="20" s="1"/>
  <c r="K304" i="20" s="1"/>
  <c r="I303" i="20"/>
  <c r="I302" i="20"/>
  <c r="J302" i="20" s="1"/>
  <c r="K302" i="20" s="1"/>
  <c r="I301" i="20"/>
  <c r="J181" i="20" s="1"/>
  <c r="I300" i="20"/>
  <c r="I298" i="20"/>
  <c r="I297" i="20"/>
  <c r="J297" i="20" s="1"/>
  <c r="K297" i="20" s="1"/>
  <c r="I296" i="20"/>
  <c r="I295" i="20"/>
  <c r="J295" i="20" s="1"/>
  <c r="K295" i="20" s="1"/>
  <c r="I294" i="20"/>
  <c r="I293" i="20"/>
  <c r="J174" i="20" s="1"/>
  <c r="I292" i="20"/>
  <c r="I291" i="20"/>
  <c r="J172" i="20" s="1"/>
  <c r="I290" i="20"/>
  <c r="J290" i="20" s="1"/>
  <c r="K290" i="20" s="1"/>
  <c r="I63" i="20"/>
  <c r="I62" i="20"/>
  <c r="I61" i="20"/>
  <c r="I59" i="20"/>
  <c r="I133" i="20"/>
  <c r="I152" i="20"/>
  <c r="I175" i="20"/>
  <c r="J137" i="20" s="1"/>
  <c r="L187" i="20"/>
  <c r="J187" i="20"/>
  <c r="K187" i="20" s="1"/>
  <c r="L186" i="20"/>
  <c r="L185" i="20"/>
  <c r="J182" i="20"/>
  <c r="J178" i="20"/>
  <c r="J171" i="20"/>
  <c r="K170" i="20"/>
  <c r="K169" i="20"/>
  <c r="K168" i="20"/>
  <c r="K102" i="20"/>
  <c r="K101" i="20"/>
  <c r="K82" i="20"/>
  <c r="L145" i="20"/>
  <c r="H57" i="20"/>
  <c r="L38" i="20"/>
  <c r="H143" i="20"/>
  <c r="L123" i="20"/>
  <c r="H43" i="20"/>
  <c r="L26" i="20"/>
  <c r="L260" i="20"/>
  <c r="L258" i="20"/>
  <c r="H42" i="20"/>
  <c r="L25" i="20"/>
  <c r="H149" i="20"/>
  <c r="H132" i="20"/>
  <c r="H41" i="20"/>
  <c r="L24" i="20"/>
  <c r="I173" i="20"/>
  <c r="J136" i="20" s="1"/>
  <c r="L136" i="20"/>
  <c r="L144" i="20"/>
  <c r="H140" i="20"/>
  <c r="I140" i="20" s="1"/>
  <c r="J111" i="20" s="1"/>
  <c r="L111" i="20"/>
  <c r="H52" i="20"/>
  <c r="L33" i="20"/>
  <c r="H134" i="20"/>
  <c r="I134" i="20" s="1"/>
  <c r="L105" i="20"/>
  <c r="L232" i="20"/>
  <c r="I382" i="20"/>
  <c r="J259" i="20" s="1"/>
  <c r="L259" i="20"/>
  <c r="H84" i="20"/>
  <c r="L60" i="20"/>
  <c r="H151" i="20"/>
  <c r="I151" i="20" s="1"/>
  <c r="L150" i="20"/>
  <c r="H135" i="20"/>
  <c r="L106" i="20"/>
  <c r="H40" i="20"/>
  <c r="L23" i="20"/>
  <c r="J22" i="20"/>
  <c r="K22" i="20" s="1"/>
  <c r="I38" i="20"/>
  <c r="J21" i="20" s="1"/>
  <c r="K21" i="20" s="1"/>
  <c r="I283" i="20"/>
  <c r="I37" i="20"/>
  <c r="J20" i="20" s="1"/>
  <c r="K20" i="20" s="1"/>
  <c r="I36" i="20"/>
  <c r="J19" i="20" s="1"/>
  <c r="K19" i="20" s="1"/>
  <c r="I35" i="20"/>
  <c r="I34" i="20"/>
  <c r="J17" i="20" s="1"/>
  <c r="K17" i="20" s="1"/>
  <c r="I282" i="20"/>
  <c r="I105" i="20"/>
  <c r="I107" i="20"/>
  <c r="I73" i="20"/>
  <c r="I147" i="20"/>
  <c r="I161" i="20"/>
  <c r="J127" i="20" s="1"/>
  <c r="K127" i="20" s="1"/>
  <c r="I159" i="20"/>
  <c r="I158" i="20"/>
  <c r="K124" i="20"/>
  <c r="K16" i="20"/>
  <c r="K15" i="20"/>
  <c r="K14" i="20"/>
  <c r="K13" i="20"/>
  <c r="G386" i="20"/>
  <c r="G384" i="20"/>
  <c r="G379" i="20"/>
  <c r="G376" i="20"/>
  <c r="G374" i="20"/>
  <c r="G373" i="20"/>
  <c r="G372" i="20"/>
  <c r="G371" i="20"/>
  <c r="G370" i="20"/>
  <c r="G369" i="20"/>
  <c r="G368" i="20"/>
  <c r="G367" i="20"/>
  <c r="G366" i="20"/>
  <c r="G365" i="20"/>
  <c r="G364" i="20"/>
  <c r="G363" i="20"/>
  <c r="G362" i="20"/>
  <c r="G361" i="20"/>
  <c r="G360" i="20"/>
  <c r="G359" i="20"/>
  <c r="G358" i="20"/>
  <c r="G357" i="20"/>
  <c r="G356" i="20"/>
  <c r="G354" i="20"/>
  <c r="G349" i="20"/>
  <c r="G348" i="20"/>
  <c r="G346" i="20"/>
  <c r="G345" i="20"/>
  <c r="G344" i="20"/>
  <c r="G343" i="20"/>
  <c r="G342" i="20"/>
  <c r="G341" i="20"/>
  <c r="H341" i="20" s="1"/>
  <c r="G340" i="20"/>
  <c r="H340" i="20" s="1"/>
  <c r="G339" i="20"/>
  <c r="H339" i="20" s="1"/>
  <c r="G338" i="20"/>
  <c r="H338" i="20" s="1"/>
  <c r="G195" i="20"/>
  <c r="G194" i="20"/>
  <c r="G192" i="20"/>
  <c r="G190" i="20"/>
  <c r="G188" i="20"/>
  <c r="H188" i="20" s="1"/>
  <c r="G184" i="20"/>
  <c r="H184" i="20" s="1"/>
  <c r="G183" i="20"/>
  <c r="G176" i="20"/>
  <c r="H176" i="20" s="1"/>
  <c r="G148" i="20"/>
  <c r="G142" i="20"/>
  <c r="G141" i="20"/>
  <c r="G126" i="20"/>
  <c r="L126" i="20" s="1"/>
  <c r="G125" i="20"/>
  <c r="L125" i="20" s="1"/>
  <c r="G122" i="20"/>
  <c r="G121" i="20"/>
  <c r="L121" i="20" s="1"/>
  <c r="G120" i="20"/>
  <c r="L120" i="20" s="1"/>
  <c r="G119" i="20"/>
  <c r="L119" i="20" s="1"/>
  <c r="G118" i="20"/>
  <c r="G117" i="20"/>
  <c r="L117" i="20" s="1"/>
  <c r="G116" i="20"/>
  <c r="G115" i="20"/>
  <c r="G114" i="20"/>
  <c r="L114" i="20" s="1"/>
  <c r="G113" i="20"/>
  <c r="G110" i="20"/>
  <c r="G108" i="20"/>
  <c r="G104" i="20"/>
  <c r="L104" i="20" s="1"/>
  <c r="G103" i="20"/>
  <c r="L103" i="20" s="1"/>
  <c r="G100" i="20"/>
  <c r="G99" i="20"/>
  <c r="G98" i="20"/>
  <c r="G96" i="20"/>
  <c r="G95" i="20"/>
  <c r="G92" i="20"/>
  <c r="G91" i="20"/>
  <c r="G89" i="20"/>
  <c r="G88" i="20"/>
  <c r="G79" i="20"/>
  <c r="G78" i="20"/>
  <c r="G77" i="20"/>
  <c r="G76" i="20"/>
  <c r="G75" i="20"/>
  <c r="G74" i="20"/>
  <c r="L52" i="20" s="1"/>
  <c r="G72" i="20"/>
  <c r="G64" i="20"/>
  <c r="G58" i="20"/>
  <c r="G56" i="20"/>
  <c r="G55" i="20"/>
  <c r="G53" i="20"/>
  <c r="L34" i="20" s="1"/>
  <c r="G51" i="20"/>
  <c r="L51" i="20" s="1"/>
  <c r="G50" i="20"/>
  <c r="G49" i="20"/>
  <c r="L49" i="20" s="1"/>
  <c r="G48" i="20"/>
  <c r="H48" i="20" s="1"/>
  <c r="G45" i="20"/>
  <c r="G44" i="20"/>
  <c r="G12" i="20"/>
  <c r="J157" i="20" l="1"/>
  <c r="K157" i="20" s="1"/>
  <c r="H342" i="20"/>
  <c r="L342" i="20"/>
  <c r="H344" i="20"/>
  <c r="L344" i="20"/>
  <c r="H346" i="20"/>
  <c r="L346" i="20"/>
  <c r="H349" i="20"/>
  <c r="L349" i="20"/>
  <c r="H356" i="20"/>
  <c r="L356" i="20"/>
  <c r="H358" i="20"/>
  <c r="J358" i="20" s="1"/>
  <c r="L358" i="20"/>
  <c r="H360" i="20"/>
  <c r="L360" i="20"/>
  <c r="H362" i="20"/>
  <c r="L362" i="20"/>
  <c r="H364" i="20"/>
  <c r="L364" i="20"/>
  <c r="H366" i="20"/>
  <c r="L366" i="20"/>
  <c r="H368" i="20"/>
  <c r="L368" i="20"/>
  <c r="H370" i="20"/>
  <c r="J370" i="20" s="1"/>
  <c r="K370" i="20" s="1"/>
  <c r="L370" i="20"/>
  <c r="H372" i="20"/>
  <c r="L372" i="20"/>
  <c r="H374" i="20"/>
  <c r="J374" i="20" s="1"/>
  <c r="K374" i="20" s="1"/>
  <c r="L374" i="20"/>
  <c r="L379" i="20"/>
  <c r="L386" i="20"/>
  <c r="J180" i="20"/>
  <c r="I387" i="20"/>
  <c r="J264" i="20" s="1"/>
  <c r="K264" i="20" s="1"/>
  <c r="I380" i="20"/>
  <c r="J257" i="20" s="1"/>
  <c r="K257" i="20" s="1"/>
  <c r="I351" i="20"/>
  <c r="J229" i="20" s="1"/>
  <c r="K229" i="20" s="1"/>
  <c r="J378" i="20"/>
  <c r="K378" i="20" s="1"/>
  <c r="J377" i="20"/>
  <c r="J347" i="20"/>
  <c r="K347" i="20" s="1"/>
  <c r="J350" i="20"/>
  <c r="K350" i="20" s="1"/>
  <c r="J353" i="20"/>
  <c r="K353" i="20" s="1"/>
  <c r="H343" i="20"/>
  <c r="L343" i="20"/>
  <c r="H345" i="20"/>
  <c r="L345" i="20"/>
  <c r="H348" i="20"/>
  <c r="L348" i="20"/>
  <c r="H354" i="20"/>
  <c r="L354" i="20"/>
  <c r="H357" i="20"/>
  <c r="L357" i="20"/>
  <c r="H359" i="20"/>
  <c r="L359" i="20"/>
  <c r="H361" i="20"/>
  <c r="L361" i="20"/>
  <c r="H363" i="20"/>
  <c r="L363" i="20"/>
  <c r="H365" i="20"/>
  <c r="L365" i="20"/>
  <c r="H367" i="20"/>
  <c r="L367" i="20"/>
  <c r="H369" i="20"/>
  <c r="L369" i="20"/>
  <c r="H371" i="20"/>
  <c r="J371" i="20" s="1"/>
  <c r="L371" i="20"/>
  <c r="H373" i="20"/>
  <c r="L373" i="20"/>
  <c r="H376" i="20"/>
  <c r="L376" i="20"/>
  <c r="L384" i="20"/>
  <c r="J177" i="20"/>
  <c r="J382" i="20"/>
  <c r="K382" i="20" s="1"/>
  <c r="K377" i="20"/>
  <c r="J385" i="20"/>
  <c r="K385" i="20" s="1"/>
  <c r="J388" i="20"/>
  <c r="K388" i="20" s="1"/>
  <c r="J375" i="20"/>
  <c r="K375" i="20" s="1"/>
  <c r="J155" i="20"/>
  <c r="K155" i="20" s="1"/>
  <c r="L183" i="20"/>
  <c r="H183" i="20"/>
  <c r="L192" i="20"/>
  <c r="H192" i="20"/>
  <c r="L195" i="20"/>
  <c r="H195" i="20"/>
  <c r="L261" i="20"/>
  <c r="H384" i="20"/>
  <c r="J384" i="20" s="1"/>
  <c r="K384" i="20" s="1"/>
  <c r="K285" i="20"/>
  <c r="L190" i="20"/>
  <c r="H190" i="20"/>
  <c r="L194" i="20"/>
  <c r="H194" i="20"/>
  <c r="L256" i="20"/>
  <c r="H379" i="20"/>
  <c r="J379" i="20" s="1"/>
  <c r="L263" i="20"/>
  <c r="H386" i="20"/>
  <c r="J386" i="20" s="1"/>
  <c r="K386" i="20" s="1"/>
  <c r="J179" i="20"/>
  <c r="J296" i="20"/>
  <c r="K296" i="20" s="1"/>
  <c r="J291" i="20"/>
  <c r="L95" i="20"/>
  <c r="L110" i="20"/>
  <c r="L116" i="20"/>
  <c r="L122" i="20"/>
  <c r="L176" i="20"/>
  <c r="L28" i="20"/>
  <c r="L45" i="20"/>
  <c r="L58" i="20"/>
  <c r="L72" i="20"/>
  <c r="L79" i="20"/>
  <c r="L99" i="20"/>
  <c r="L108" i="20"/>
  <c r="L115" i="20"/>
  <c r="L141" i="20"/>
  <c r="L148" i="20"/>
  <c r="L188" i="20"/>
  <c r="L339" i="20"/>
  <c r="L341" i="20"/>
  <c r="J158" i="20"/>
  <c r="K158" i="20" s="1"/>
  <c r="J165" i="20"/>
  <c r="K165" i="20" s="1"/>
  <c r="I135" i="20"/>
  <c r="J106" i="20" s="1"/>
  <c r="J283" i="20"/>
  <c r="K283" i="20" s="1"/>
  <c r="L48" i="20"/>
  <c r="L56" i="20"/>
  <c r="L78" i="20"/>
  <c r="L98" i="20"/>
  <c r="L100" i="20"/>
  <c r="L184" i="20"/>
  <c r="L338" i="20"/>
  <c r="L340" i="20"/>
  <c r="J159" i="20"/>
  <c r="K159" i="20" s="1"/>
  <c r="J80" i="20"/>
  <c r="K80" i="20" s="1"/>
  <c r="J107" i="20"/>
  <c r="K107" i="20" s="1"/>
  <c r="J164" i="20"/>
  <c r="K164" i="20" s="1"/>
  <c r="J282" i="20"/>
  <c r="K282" i="20" s="1"/>
  <c r="J18" i="20"/>
  <c r="K18" i="20" s="1"/>
  <c r="J35" i="20"/>
  <c r="K35" i="20" s="1"/>
  <c r="J105" i="20"/>
  <c r="J173" i="20"/>
  <c r="J175" i="20"/>
  <c r="J133" i="20"/>
  <c r="K133" i="20" s="1"/>
  <c r="J134" i="20"/>
  <c r="K134" i="20" s="1"/>
  <c r="J59" i="20"/>
  <c r="K59" i="20" s="1"/>
  <c r="J167" i="20"/>
  <c r="K167" i="20" s="1"/>
  <c r="J292" i="20"/>
  <c r="K292" i="20" s="1"/>
  <c r="J301" i="20"/>
  <c r="K301" i="20" s="1"/>
  <c r="K279" i="20"/>
  <c r="K281" i="20"/>
  <c r="J166" i="20"/>
  <c r="K166" i="20" s="1"/>
  <c r="K289" i="20"/>
  <c r="J300" i="20"/>
  <c r="K300" i="20" s="1"/>
  <c r="J162" i="20"/>
  <c r="K162" i="20" s="1"/>
  <c r="J65" i="20"/>
  <c r="K65" i="20" s="1"/>
  <c r="J140" i="20"/>
  <c r="K140" i="20" s="1"/>
  <c r="J294" i="20"/>
  <c r="K294" i="20" s="1"/>
  <c r="J298" i="20"/>
  <c r="K298" i="20" s="1"/>
  <c r="J303" i="20"/>
  <c r="K303" i="20" s="1"/>
  <c r="J161" i="20"/>
  <c r="K161" i="20" s="1"/>
  <c r="J163" i="20"/>
  <c r="K163" i="20" s="1"/>
  <c r="J94" i="20"/>
  <c r="K94" i="20" s="1"/>
  <c r="K291" i="20"/>
  <c r="J293" i="20"/>
  <c r="K293" i="20" s="1"/>
  <c r="J307" i="20"/>
  <c r="K307" i="20" s="1"/>
  <c r="J313" i="20"/>
  <c r="K313" i="20" s="1"/>
  <c r="J317" i="20"/>
  <c r="K317" i="20" s="1"/>
  <c r="J321" i="20"/>
  <c r="K321" i="20" s="1"/>
  <c r="J325" i="20"/>
  <c r="K325" i="20" s="1"/>
  <c r="J330" i="20"/>
  <c r="K330" i="20" s="1"/>
  <c r="J336" i="20"/>
  <c r="K336" i="20" s="1"/>
  <c r="J11" i="20"/>
  <c r="K69" i="20"/>
  <c r="K171" i="20"/>
  <c r="K174" i="20"/>
  <c r="K178" i="20"/>
  <c r="K180" i="20"/>
  <c r="K182" i="20"/>
  <c r="K128" i="20"/>
  <c r="K172" i="20"/>
  <c r="K173" i="20"/>
  <c r="K175" i="20"/>
  <c r="K177" i="20"/>
  <c r="K179" i="20"/>
  <c r="K181" i="20"/>
  <c r="K130" i="20"/>
  <c r="J213" i="20"/>
  <c r="K213" i="20" s="1"/>
  <c r="I132" i="20"/>
  <c r="J132" i="20" s="1"/>
  <c r="I42" i="20"/>
  <c r="J25" i="20" s="1"/>
  <c r="I383" i="20"/>
  <c r="I156" i="20"/>
  <c r="I57" i="20"/>
  <c r="J38" i="20" s="1"/>
  <c r="J198" i="20"/>
  <c r="K198" i="20" s="1"/>
  <c r="J202" i="20"/>
  <c r="J62" i="20"/>
  <c r="J207" i="20"/>
  <c r="I310" i="20"/>
  <c r="J189" i="20" s="1"/>
  <c r="K189" i="20" s="1"/>
  <c r="I316" i="20"/>
  <c r="I320" i="20"/>
  <c r="J197" i="20" s="1"/>
  <c r="K197" i="20" s="1"/>
  <c r="I324" i="20"/>
  <c r="J324" i="20" s="1"/>
  <c r="K324" i="20" s="1"/>
  <c r="I85" i="20"/>
  <c r="J61" i="20" s="1"/>
  <c r="K61" i="20" s="1"/>
  <c r="I329" i="20"/>
  <c r="J329" i="20" s="1"/>
  <c r="K329" i="20" s="1"/>
  <c r="I333" i="20"/>
  <c r="J210" i="20" s="1"/>
  <c r="K210" i="20" s="1"/>
  <c r="I335" i="20"/>
  <c r="J335" i="20" s="1"/>
  <c r="K335" i="20" s="1"/>
  <c r="I68" i="20"/>
  <c r="K106" i="20"/>
  <c r="K259" i="20"/>
  <c r="K105" i="20"/>
  <c r="K111" i="20"/>
  <c r="K136" i="20"/>
  <c r="I41" i="20"/>
  <c r="J24" i="20" s="1"/>
  <c r="I149" i="20"/>
  <c r="I381" i="20"/>
  <c r="I43" i="20"/>
  <c r="J26" i="20" s="1"/>
  <c r="I143" i="20"/>
  <c r="I186" i="20"/>
  <c r="J145" i="20" s="1"/>
  <c r="I40" i="20"/>
  <c r="J40" i="20" s="1"/>
  <c r="I193" i="20"/>
  <c r="I84" i="20"/>
  <c r="I355" i="20"/>
  <c r="J355" i="20" s="1"/>
  <c r="K355" i="20" s="1"/>
  <c r="I52" i="20"/>
  <c r="I185" i="20"/>
  <c r="J185" i="20" s="1"/>
  <c r="K185" i="20" s="1"/>
  <c r="K137" i="20"/>
  <c r="K202" i="20"/>
  <c r="K62" i="20"/>
  <c r="K207" i="20"/>
  <c r="I314" i="20"/>
  <c r="J191" i="20" s="1"/>
  <c r="I318" i="20"/>
  <c r="I322" i="20"/>
  <c r="J199" i="20" s="1"/>
  <c r="J201" i="20"/>
  <c r="K201" i="20" s="1"/>
  <c r="I326" i="20"/>
  <c r="J203" i="20" s="1"/>
  <c r="I138" i="20"/>
  <c r="J109" i="20" s="1"/>
  <c r="J206" i="20"/>
  <c r="K206" i="20" s="1"/>
  <c r="I331" i="20"/>
  <c r="J208" i="20" s="1"/>
  <c r="I334" i="20"/>
  <c r="J211" i="20" s="1"/>
  <c r="J212" i="20"/>
  <c r="K212" i="20" s="1"/>
  <c r="I315" i="20"/>
  <c r="I319" i="20"/>
  <c r="J196" i="20" s="1"/>
  <c r="I323" i="20"/>
  <c r="J200" i="20" s="1"/>
  <c r="I327" i="20"/>
  <c r="J204" i="20" s="1"/>
  <c r="I328" i="20"/>
  <c r="J205" i="20" s="1"/>
  <c r="I332" i="20"/>
  <c r="J209" i="20" s="1"/>
  <c r="I67" i="20"/>
  <c r="J46" i="20" s="1"/>
  <c r="I337" i="20"/>
  <c r="J214" i="20" s="1"/>
  <c r="I386" i="20"/>
  <c r="J263" i="20" s="1"/>
  <c r="I379" i="20"/>
  <c r="J256" i="20" s="1"/>
  <c r="I384" i="20"/>
  <c r="J261" i="20" s="1"/>
  <c r="L253" i="20"/>
  <c r="H12" i="20"/>
  <c r="L12" i="20"/>
  <c r="L474" i="20" s="1"/>
  <c r="H44" i="20"/>
  <c r="L27" i="20"/>
  <c r="H45" i="20"/>
  <c r="L29" i="20"/>
  <c r="H49" i="20"/>
  <c r="I49" i="20" s="1"/>
  <c r="L30" i="20"/>
  <c r="H50" i="20"/>
  <c r="L31" i="20"/>
  <c r="H51" i="20"/>
  <c r="I51" i="20" s="1"/>
  <c r="L32" i="20"/>
  <c r="H53" i="20"/>
  <c r="H55" i="20"/>
  <c r="L36" i="20"/>
  <c r="H56" i="20"/>
  <c r="I56" i="20" s="1"/>
  <c r="L37" i="20"/>
  <c r="H58" i="20"/>
  <c r="L39" i="20"/>
  <c r="H64" i="20"/>
  <c r="L44" i="20"/>
  <c r="H72" i="20"/>
  <c r="I72" i="20" s="1"/>
  <c r="L50" i="20"/>
  <c r="H74" i="20"/>
  <c r="H75" i="20"/>
  <c r="I75" i="20" s="1"/>
  <c r="L53" i="20"/>
  <c r="H76" i="20"/>
  <c r="I76" i="20" s="1"/>
  <c r="L54" i="20"/>
  <c r="H77" i="20"/>
  <c r="I77" i="20" s="1"/>
  <c r="L55" i="20"/>
  <c r="H78" i="20"/>
  <c r="H79" i="20"/>
  <c r="I79" i="20" s="1"/>
  <c r="L57" i="20"/>
  <c r="H88" i="20"/>
  <c r="L63" i="20"/>
  <c r="H89" i="20"/>
  <c r="I89" i="20" s="1"/>
  <c r="L64" i="20"/>
  <c r="H91" i="20"/>
  <c r="I91" i="20" s="1"/>
  <c r="J66" i="20" s="1"/>
  <c r="L66" i="20"/>
  <c r="H92" i="20"/>
  <c r="I92" i="20" s="1"/>
  <c r="L67" i="20"/>
  <c r="H95" i="20"/>
  <c r="I95" i="20" s="1"/>
  <c r="J70" i="20" s="1"/>
  <c r="L70" i="20"/>
  <c r="H96" i="20"/>
  <c r="I96" i="20" s="1"/>
  <c r="L71" i="20"/>
  <c r="H98" i="20"/>
  <c r="I98" i="20" s="1"/>
  <c r="J73" i="20" s="1"/>
  <c r="L73" i="20"/>
  <c r="H99" i="20"/>
  <c r="I99" i="20" s="1"/>
  <c r="L74" i="20"/>
  <c r="H100" i="20"/>
  <c r="I100" i="20" s="1"/>
  <c r="L75" i="20"/>
  <c r="H103" i="20"/>
  <c r="I103" i="20" s="1"/>
  <c r="L76" i="20"/>
  <c r="H104" i="20"/>
  <c r="I104" i="20" s="1"/>
  <c r="J77" i="20" s="1"/>
  <c r="L77" i="20"/>
  <c r="H108" i="20"/>
  <c r="I108" i="20" s="1"/>
  <c r="J81" i="20" s="1"/>
  <c r="L81" i="20"/>
  <c r="H110" i="20"/>
  <c r="I110" i="20" s="1"/>
  <c r="L83" i="20"/>
  <c r="H113" i="20"/>
  <c r="I113" i="20" s="1"/>
  <c r="J84" i="20" s="1"/>
  <c r="L84" i="20"/>
  <c r="H114" i="20"/>
  <c r="I114" i="20" s="1"/>
  <c r="L85" i="20"/>
  <c r="H115" i="20"/>
  <c r="I115" i="20" s="1"/>
  <c r="J86" i="20" s="1"/>
  <c r="L86" i="20"/>
  <c r="H116" i="20"/>
  <c r="I116" i="20" s="1"/>
  <c r="L87" i="20"/>
  <c r="H117" i="20"/>
  <c r="I117" i="20" s="1"/>
  <c r="L88" i="20"/>
  <c r="H118" i="20"/>
  <c r="I118" i="20" s="1"/>
  <c r="L89" i="20"/>
  <c r="H119" i="20"/>
  <c r="I119" i="20" s="1"/>
  <c r="J90" i="20" s="1"/>
  <c r="L90" i="20"/>
  <c r="H120" i="20"/>
  <c r="I120" i="20" s="1"/>
  <c r="L91" i="20"/>
  <c r="H121" i="20"/>
  <c r="I121" i="20" s="1"/>
  <c r="J92" i="20" s="1"/>
  <c r="L92" i="20"/>
  <c r="H122" i="20"/>
  <c r="I122" i="20" s="1"/>
  <c r="L93" i="20"/>
  <c r="H125" i="20"/>
  <c r="I125" i="20" s="1"/>
  <c r="J96" i="20" s="1"/>
  <c r="L96" i="20"/>
  <c r="H126" i="20"/>
  <c r="I126" i="20" s="1"/>
  <c r="L97" i="20"/>
  <c r="H141" i="20"/>
  <c r="I141" i="20" s="1"/>
  <c r="L112" i="20"/>
  <c r="L118" i="20"/>
  <c r="H148" i="20"/>
  <c r="I148" i="20" s="1"/>
  <c r="L142" i="20"/>
  <c r="I183" i="20"/>
  <c r="L146" i="20"/>
  <c r="I188" i="20"/>
  <c r="L113" i="20"/>
  <c r="H142" i="20"/>
  <c r="I142" i="20" s="1"/>
  <c r="L138" i="20"/>
  <c r="I176" i="20"/>
  <c r="L143" i="20"/>
  <c r="I184" i="20"/>
  <c r="L147" i="20"/>
  <c r="I192" i="20"/>
  <c r="J149" i="20" s="1"/>
  <c r="L149" i="20"/>
  <c r="I194" i="20"/>
  <c r="J151" i="20" s="1"/>
  <c r="L151" i="20"/>
  <c r="I195" i="20"/>
  <c r="L152" i="20"/>
  <c r="I338" i="20"/>
  <c r="L215" i="20"/>
  <c r="I339" i="20"/>
  <c r="J216" i="20" s="1"/>
  <c r="L216" i="20"/>
  <c r="I340" i="20"/>
  <c r="L217" i="20"/>
  <c r="I341" i="20"/>
  <c r="J218" i="20" s="1"/>
  <c r="L218" i="20"/>
  <c r="L219" i="20"/>
  <c r="I342" i="20"/>
  <c r="J220" i="20" s="1"/>
  <c r="L220" i="20"/>
  <c r="I343" i="20"/>
  <c r="J343" i="20" s="1"/>
  <c r="K343" i="20" s="1"/>
  <c r="L221" i="20"/>
  <c r="I344" i="20"/>
  <c r="J222" i="20" s="1"/>
  <c r="L222" i="20"/>
  <c r="I345" i="20"/>
  <c r="J223" i="20" s="1"/>
  <c r="L223" i="20"/>
  <c r="I346" i="20"/>
  <c r="J224" i="20" s="1"/>
  <c r="L224" i="20"/>
  <c r="I348" i="20"/>
  <c r="J226" i="20" s="1"/>
  <c r="L226" i="20"/>
  <c r="I349" i="20"/>
  <c r="J349" i="20" s="1"/>
  <c r="K349" i="20" s="1"/>
  <c r="L227" i="20"/>
  <c r="I354" i="20"/>
  <c r="J354" i="20" s="1"/>
  <c r="L231" i="20"/>
  <c r="I356" i="20"/>
  <c r="J233" i="20" s="1"/>
  <c r="L233" i="20"/>
  <c r="I357" i="20"/>
  <c r="J357" i="20" s="1"/>
  <c r="K357" i="20" s="1"/>
  <c r="L234" i="20"/>
  <c r="I358" i="20"/>
  <c r="J235" i="20" s="1"/>
  <c r="L235" i="20"/>
  <c r="I359" i="20"/>
  <c r="J359" i="20" s="1"/>
  <c r="K359" i="20" s="1"/>
  <c r="L236" i="20"/>
  <c r="I360" i="20"/>
  <c r="J237" i="20" s="1"/>
  <c r="L237" i="20"/>
  <c r="I361" i="20"/>
  <c r="J238" i="20" s="1"/>
  <c r="L238" i="20"/>
  <c r="I362" i="20"/>
  <c r="J362" i="20" s="1"/>
  <c r="K362" i="20" s="1"/>
  <c r="L239" i="20"/>
  <c r="I363" i="20"/>
  <c r="J240" i="20" s="1"/>
  <c r="L240" i="20"/>
  <c r="I364" i="20"/>
  <c r="J364" i="20" s="1"/>
  <c r="K364" i="20" s="1"/>
  <c r="L241" i="20"/>
  <c r="I365" i="20"/>
  <c r="J242" i="20" s="1"/>
  <c r="L242" i="20"/>
  <c r="I366" i="20"/>
  <c r="J366" i="20" s="1"/>
  <c r="K366" i="20" s="1"/>
  <c r="L243" i="20"/>
  <c r="I367" i="20"/>
  <c r="J244" i="20" s="1"/>
  <c r="L244" i="20"/>
  <c r="I368" i="20"/>
  <c r="J368" i="20" s="1"/>
  <c r="K368" i="20" s="1"/>
  <c r="L245" i="20"/>
  <c r="I369" i="20"/>
  <c r="J369" i="20" s="1"/>
  <c r="L246" i="20"/>
  <c r="I370" i="20"/>
  <c r="J247" i="20" s="1"/>
  <c r="L247" i="20"/>
  <c r="I371" i="20"/>
  <c r="L248" i="20"/>
  <c r="I372" i="20"/>
  <c r="J249" i="20" s="1"/>
  <c r="L249" i="20"/>
  <c r="I373" i="20"/>
  <c r="J373" i="20" s="1"/>
  <c r="L250" i="20"/>
  <c r="I374" i="20"/>
  <c r="L251" i="20"/>
  <c r="I190" i="20"/>
  <c r="J147" i="20" s="1"/>
  <c r="I376" i="20"/>
  <c r="J376" i="20" s="1"/>
  <c r="K376" i="20" s="1"/>
  <c r="K373" i="20" l="1"/>
  <c r="K369" i="20"/>
  <c r="J260" i="20"/>
  <c r="J383" i="20"/>
  <c r="K383" i="20"/>
  <c r="K371" i="20"/>
  <c r="J367" i="20"/>
  <c r="K367" i="20" s="1"/>
  <c r="K363" i="20"/>
  <c r="J363" i="20"/>
  <c r="K354" i="20"/>
  <c r="J348" i="20"/>
  <c r="K348" i="20" s="1"/>
  <c r="K358" i="20"/>
  <c r="J344" i="20"/>
  <c r="K344" i="20" s="1"/>
  <c r="J351" i="20"/>
  <c r="K351" i="20" s="1"/>
  <c r="J380" i="20"/>
  <c r="K380" i="20" s="1"/>
  <c r="H474" i="20"/>
  <c r="J258" i="20"/>
  <c r="J381" i="20"/>
  <c r="J365" i="20"/>
  <c r="K365" i="20" s="1"/>
  <c r="J361" i="20"/>
  <c r="K361" i="20" s="1"/>
  <c r="J345" i="20"/>
  <c r="K345" i="20" s="1"/>
  <c r="K379" i="20"/>
  <c r="J372" i="20"/>
  <c r="K372" i="20" s="1"/>
  <c r="J360" i="20"/>
  <c r="K360" i="20" s="1"/>
  <c r="J356" i="20"/>
  <c r="K356" i="20" s="1"/>
  <c r="J346" i="20"/>
  <c r="K346" i="20" s="1"/>
  <c r="J342" i="20"/>
  <c r="K342" i="20" s="1"/>
  <c r="K381" i="20"/>
  <c r="J387" i="20"/>
  <c r="K387" i="20" s="1"/>
  <c r="I12" i="20"/>
  <c r="J190" i="20"/>
  <c r="K190" i="20" s="1"/>
  <c r="J135" i="20"/>
  <c r="K135" i="20" s="1"/>
  <c r="J195" i="20"/>
  <c r="K40" i="20"/>
  <c r="J119" i="20"/>
  <c r="J193" i="20"/>
  <c r="K193" i="20" s="1"/>
  <c r="J123" i="20"/>
  <c r="K123" i="20" s="1"/>
  <c r="K132" i="20"/>
  <c r="J331" i="20"/>
  <c r="K331" i="20" s="1"/>
  <c r="J41" i="20"/>
  <c r="K41" i="20" s="1"/>
  <c r="J183" i="20"/>
  <c r="K183" i="20" s="1"/>
  <c r="J120" i="20"/>
  <c r="K120" i="20" s="1"/>
  <c r="J316" i="20"/>
  <c r="K316" i="20" s="1"/>
  <c r="J310" i="20"/>
  <c r="K310" i="20" s="1"/>
  <c r="J332" i="20"/>
  <c r="K332" i="20" s="1"/>
  <c r="J327" i="20"/>
  <c r="K327" i="20" s="1"/>
  <c r="J319" i="20"/>
  <c r="K319" i="20" s="1"/>
  <c r="J340" i="20"/>
  <c r="K340" i="20" s="1"/>
  <c r="J338" i="20"/>
  <c r="K338" i="20" s="1"/>
  <c r="J184" i="20"/>
  <c r="K184" i="20" s="1"/>
  <c r="J100" i="20"/>
  <c r="K100" i="20" s="1"/>
  <c r="J98" i="20"/>
  <c r="J333" i="20"/>
  <c r="K333" i="20" s="1"/>
  <c r="J326" i="20"/>
  <c r="K326" i="20" s="1"/>
  <c r="J322" i="20"/>
  <c r="K322" i="20" s="1"/>
  <c r="J318" i="20"/>
  <c r="K318" i="20" s="1"/>
  <c r="J51" i="20"/>
  <c r="K51" i="20" s="1"/>
  <c r="J125" i="20"/>
  <c r="K125" i="20" s="1"/>
  <c r="J188" i="20"/>
  <c r="K188" i="20" s="1"/>
  <c r="J141" i="20"/>
  <c r="K141" i="20" s="1"/>
  <c r="J72" i="20"/>
  <c r="J176" i="20"/>
  <c r="J110" i="20"/>
  <c r="K110" i="20" s="1"/>
  <c r="J192" i="20"/>
  <c r="J114" i="20"/>
  <c r="K114" i="20" s="1"/>
  <c r="J103" i="20"/>
  <c r="J47" i="20"/>
  <c r="J194" i="20"/>
  <c r="K194" i="20" s="1"/>
  <c r="K176" i="20"/>
  <c r="J49" i="20"/>
  <c r="K49" i="20" s="1"/>
  <c r="J43" i="20"/>
  <c r="K43" i="20" s="1"/>
  <c r="J104" i="20"/>
  <c r="K104" i="20" s="1"/>
  <c r="J186" i="20"/>
  <c r="K186" i="20" s="1"/>
  <c r="J42" i="20"/>
  <c r="K42" i="20" s="1"/>
  <c r="J121" i="20"/>
  <c r="K121" i="20" s="1"/>
  <c r="J337" i="20"/>
  <c r="K337" i="20" s="1"/>
  <c r="J314" i="20"/>
  <c r="K314" i="20" s="1"/>
  <c r="J68" i="20"/>
  <c r="K68" i="20" s="1"/>
  <c r="J328" i="20"/>
  <c r="K328" i="20" s="1"/>
  <c r="J323" i="20"/>
  <c r="K323" i="20" s="1"/>
  <c r="J156" i="20"/>
  <c r="K156" i="20" s="1"/>
  <c r="J117" i="20"/>
  <c r="K117" i="20" s="1"/>
  <c r="J126" i="20"/>
  <c r="K126" i="20" s="1"/>
  <c r="K98" i="20"/>
  <c r="J334" i="20"/>
  <c r="K334" i="20" s="1"/>
  <c r="J320" i="20"/>
  <c r="K320" i="20" s="1"/>
  <c r="J315" i="20"/>
  <c r="K315" i="20" s="1"/>
  <c r="J341" i="20"/>
  <c r="K341" i="20" s="1"/>
  <c r="J339" i="20"/>
  <c r="K339" i="20" s="1"/>
  <c r="J148" i="20"/>
  <c r="K148" i="20" s="1"/>
  <c r="J115" i="20"/>
  <c r="K115" i="20" s="1"/>
  <c r="J108" i="20"/>
  <c r="K108" i="20" s="1"/>
  <c r="J99" i="20"/>
  <c r="K99" i="20" s="1"/>
  <c r="J79" i="20"/>
  <c r="K79" i="20" s="1"/>
  <c r="K72" i="20"/>
  <c r="J122" i="20"/>
  <c r="K122" i="20" s="1"/>
  <c r="J116" i="20"/>
  <c r="K116" i="20" s="1"/>
  <c r="J95" i="20"/>
  <c r="K95" i="20" s="1"/>
  <c r="K11" i="20"/>
  <c r="K203" i="20"/>
  <c r="K258" i="20"/>
  <c r="K208" i="20"/>
  <c r="K195" i="20"/>
  <c r="K24" i="20"/>
  <c r="K25" i="20"/>
  <c r="K47" i="20"/>
  <c r="K38" i="20"/>
  <c r="K260" i="20"/>
  <c r="K103" i="20"/>
  <c r="K214" i="20"/>
  <c r="K211" i="20"/>
  <c r="K109" i="20"/>
  <c r="K199" i="20"/>
  <c r="K191" i="20"/>
  <c r="K145" i="20"/>
  <c r="K26" i="20"/>
  <c r="K119" i="20"/>
  <c r="J144" i="20"/>
  <c r="K144" i="20" s="1"/>
  <c r="J33" i="20"/>
  <c r="K33" i="20" s="1"/>
  <c r="J232" i="20"/>
  <c r="K232" i="20" s="1"/>
  <c r="J60" i="20"/>
  <c r="K60" i="20" s="1"/>
  <c r="J150" i="20"/>
  <c r="K150" i="20" s="1"/>
  <c r="J23" i="20"/>
  <c r="K23" i="20" s="1"/>
  <c r="K46" i="20"/>
  <c r="K209" i="20"/>
  <c r="K205" i="20"/>
  <c r="K204" i="20"/>
  <c r="K200" i="20"/>
  <c r="K196" i="20"/>
  <c r="K192" i="20"/>
  <c r="J146" i="20"/>
  <c r="K146" i="20" s="1"/>
  <c r="J142" i="20"/>
  <c r="K142" i="20" s="1"/>
  <c r="J118" i="20"/>
  <c r="K118" i="20" s="1"/>
  <c r="I64" i="20"/>
  <c r="J251" i="20"/>
  <c r="K251" i="20" s="1"/>
  <c r="K249" i="20"/>
  <c r="I78" i="20"/>
  <c r="J56" i="20" s="1"/>
  <c r="K56" i="20" s="1"/>
  <c r="I74" i="20"/>
  <c r="J52" i="20" s="1"/>
  <c r="K52" i="20" s="1"/>
  <c r="K247" i="20"/>
  <c r="K244" i="20"/>
  <c r="K242" i="20"/>
  <c r="K240" i="20"/>
  <c r="K238" i="20"/>
  <c r="K237" i="20"/>
  <c r="K235" i="20"/>
  <c r="K233" i="20"/>
  <c r="K226" i="20"/>
  <c r="K224" i="20"/>
  <c r="K223" i="20"/>
  <c r="K222" i="20"/>
  <c r="K220" i="20"/>
  <c r="K218" i="20"/>
  <c r="K216" i="20"/>
  <c r="K151" i="20"/>
  <c r="K149" i="20"/>
  <c r="K147" i="20"/>
  <c r="K96" i="20"/>
  <c r="K92" i="20"/>
  <c r="K90" i="20"/>
  <c r="K86" i="20"/>
  <c r="K84" i="20"/>
  <c r="K81" i="20"/>
  <c r="K77" i="20"/>
  <c r="K73" i="20"/>
  <c r="K70" i="20"/>
  <c r="K66" i="20"/>
  <c r="J57" i="20"/>
  <c r="K57" i="20" s="1"/>
  <c r="J32" i="20"/>
  <c r="K32" i="20" s="1"/>
  <c r="J30" i="20"/>
  <c r="K30" i="20" s="1"/>
  <c r="J143" i="20"/>
  <c r="K143" i="20" s="1"/>
  <c r="J138" i="20"/>
  <c r="K138" i="20" s="1"/>
  <c r="J113" i="20"/>
  <c r="K113" i="20" s="1"/>
  <c r="J37" i="20"/>
  <c r="K37" i="20" s="1"/>
  <c r="J12" i="20"/>
  <c r="K12" i="20" s="1"/>
  <c r="K263" i="20"/>
  <c r="K261" i="20"/>
  <c r="K256" i="20"/>
  <c r="J253" i="20"/>
  <c r="K253" i="20" s="1"/>
  <c r="J250" i="20"/>
  <c r="K250" i="20" s="1"/>
  <c r="J248" i="20"/>
  <c r="K248" i="20" s="1"/>
  <c r="J246" i="20"/>
  <c r="K246" i="20" s="1"/>
  <c r="J245" i="20"/>
  <c r="K245" i="20" s="1"/>
  <c r="J243" i="20"/>
  <c r="K243" i="20" s="1"/>
  <c r="J241" i="20"/>
  <c r="K241" i="20" s="1"/>
  <c r="J239" i="20"/>
  <c r="K239" i="20" s="1"/>
  <c r="J236" i="20"/>
  <c r="K236" i="20" s="1"/>
  <c r="J234" i="20"/>
  <c r="K234" i="20" s="1"/>
  <c r="J231" i="20"/>
  <c r="K231" i="20" s="1"/>
  <c r="J227" i="20"/>
  <c r="K227" i="20" s="1"/>
  <c r="J221" i="20"/>
  <c r="K221" i="20" s="1"/>
  <c r="J219" i="20"/>
  <c r="K219" i="20" s="1"/>
  <c r="J217" i="20"/>
  <c r="K217" i="20" s="1"/>
  <c r="J215" i="20"/>
  <c r="K215" i="20" s="1"/>
  <c r="J152" i="20"/>
  <c r="K152" i="20" s="1"/>
  <c r="J112" i="20"/>
  <c r="K112" i="20" s="1"/>
  <c r="J97" i="20"/>
  <c r="K97" i="20" s="1"/>
  <c r="J93" i="20"/>
  <c r="K93" i="20" s="1"/>
  <c r="J91" i="20"/>
  <c r="K91" i="20" s="1"/>
  <c r="J89" i="20"/>
  <c r="K89" i="20" s="1"/>
  <c r="J87" i="20"/>
  <c r="K87" i="20" s="1"/>
  <c r="J85" i="20"/>
  <c r="K85" i="20" s="1"/>
  <c r="J83" i="20"/>
  <c r="K83" i="20" s="1"/>
  <c r="J76" i="20"/>
  <c r="K76" i="20" s="1"/>
  <c r="J75" i="20"/>
  <c r="K75" i="20" s="1"/>
  <c r="J71" i="20"/>
  <c r="K71" i="20" s="1"/>
  <c r="J67" i="20"/>
  <c r="K67" i="20" s="1"/>
  <c r="J54" i="20"/>
  <c r="K54" i="20" s="1"/>
  <c r="I88" i="20"/>
  <c r="J88" i="20" s="1"/>
  <c r="I58" i="20"/>
  <c r="J39" i="20" s="1"/>
  <c r="I55" i="20"/>
  <c r="J55" i="20" s="1"/>
  <c r="K55" i="20" s="1"/>
  <c r="I53" i="20"/>
  <c r="J34" i="20" s="1"/>
  <c r="I50" i="20"/>
  <c r="J50" i="20" s="1"/>
  <c r="K50" i="20" s="1"/>
  <c r="I48" i="20"/>
  <c r="J29" i="20" s="1"/>
  <c r="I45" i="20"/>
  <c r="J45" i="20" s="1"/>
  <c r="I44" i="20"/>
  <c r="I474" i="20" l="1"/>
  <c r="K88" i="20"/>
  <c r="J44" i="20"/>
  <c r="J74" i="20"/>
  <c r="K74" i="20" s="1"/>
  <c r="K45" i="20"/>
  <c r="J48" i="20"/>
  <c r="K48" i="20" s="1"/>
  <c r="J53" i="20"/>
  <c r="K53" i="20" s="1"/>
  <c r="J64" i="20"/>
  <c r="K64" i="20" s="1"/>
  <c r="J58" i="20"/>
  <c r="K58" i="20" s="1"/>
  <c r="J78" i="20"/>
  <c r="K78" i="20" s="1"/>
  <c r="K44" i="20"/>
  <c r="J28" i="20"/>
  <c r="K28" i="20" s="1"/>
  <c r="J31" i="20"/>
  <c r="K31" i="20" s="1"/>
  <c r="J36" i="20"/>
  <c r="K36" i="20" s="1"/>
  <c r="K39" i="20"/>
  <c r="K29" i="20"/>
  <c r="K34" i="20"/>
  <c r="J27" i="20"/>
  <c r="J63" i="20"/>
  <c r="K63" i="20" s="1"/>
  <c r="J474" i="20" l="1"/>
  <c r="M474" i="20" s="1"/>
  <c r="K27" i="20"/>
  <c r="K474" i="20" s="1"/>
  <c r="I478" i="20" s="1"/>
  <c r="I479" i="20" s="1"/>
</calcChain>
</file>

<file path=xl/sharedStrings.xml><?xml version="1.0" encoding="utf-8"?>
<sst xmlns="http://schemas.openxmlformats.org/spreadsheetml/2006/main" count="2819" uniqueCount="601">
  <si>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</si>
  <si>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</si>
  <si>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</si>
  <si>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</si>
  <si>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 xml:space="preserve">              Programa Progresando con Solidaridad</t>
  </si>
  <si>
    <t xml:space="preserve"> FECHA:</t>
  </si>
  <si>
    <t>FACTURA NUM.</t>
  </si>
  <si>
    <t>PROVEEDOR</t>
  </si>
  <si>
    <t>CONCEPTO</t>
  </si>
  <si>
    <t>MONTO</t>
  </si>
  <si>
    <t>FECHA FACTURA</t>
  </si>
  <si>
    <t>DIAS</t>
  </si>
  <si>
    <t xml:space="preserve">DE 0 A 30 </t>
  </si>
  <si>
    <t>DE 31 A 60</t>
  </si>
  <si>
    <t>DE 61 A 90</t>
  </si>
  <si>
    <t>DE 91 A 120</t>
  </si>
  <si>
    <t>MAS DE 120</t>
  </si>
  <si>
    <t>TOTAL RD$</t>
  </si>
  <si>
    <t>CANT</t>
  </si>
  <si>
    <t>IMPRESOS VP, SRL</t>
  </si>
  <si>
    <t>PLAZA LAMA, SA</t>
  </si>
  <si>
    <t>A010010011500000004</t>
  </si>
  <si>
    <t>A010010011500000006</t>
  </si>
  <si>
    <t>BISMARCK ANIBAL ORTIZ GARCIA.</t>
  </si>
  <si>
    <t>BM SERVIEVENTOS S A</t>
  </si>
  <si>
    <t>CARPAS DOMINICANA, SRL</t>
  </si>
  <si>
    <t>SIMONCA, SRL</t>
  </si>
  <si>
    <t>ABRAHAM PIE SIMON</t>
  </si>
  <si>
    <t>A010010011500000103</t>
  </si>
  <si>
    <t>A010010011500000027</t>
  </si>
  <si>
    <t>A010010011500000055</t>
  </si>
  <si>
    <t>ALIMENTOS Y BEBIDAS</t>
  </si>
  <si>
    <t>REPARACION Y MANT. PLANTA FISICA</t>
  </si>
  <si>
    <t>COMBUSTIBLE</t>
  </si>
  <si>
    <t xml:space="preserve">UNIDAD :   Auditoría Interna </t>
  </si>
  <si>
    <t>INSTITUCION:</t>
  </si>
  <si>
    <t>A010010011500001883</t>
  </si>
  <si>
    <t>A010010011500000506</t>
  </si>
  <si>
    <t>ANDEL STAR, INC</t>
  </si>
  <si>
    <t>DISTRIBUIDORA UNIVERSAL, SA</t>
  </si>
  <si>
    <t>MOFIBEL, SRL</t>
  </si>
  <si>
    <t>A010010011500000089</t>
  </si>
  <si>
    <t>A010010011500002195</t>
  </si>
  <si>
    <t>A010010011500000140</t>
  </si>
  <si>
    <t>A010010011500000132</t>
  </si>
  <si>
    <t>A010010011500000001</t>
  </si>
  <si>
    <t>AMANA COMERCIAL, SRL</t>
  </si>
  <si>
    <t>CROS PUBLICIDAD, SRL</t>
  </si>
  <si>
    <t>VIAMAR, SA</t>
  </si>
  <si>
    <t>BM SUPLIDORES ELECTRICOS, SRL</t>
  </si>
  <si>
    <t>COMPU-OFFICE DOMINICANA, SRL</t>
  </si>
  <si>
    <t>DELTA COMERCIAL, SA</t>
  </si>
  <si>
    <t>ENCAJES LA  ROSARIO SRL</t>
  </si>
  <si>
    <t>MERCANTIL RAMI, SRL</t>
  </si>
  <si>
    <t>OFFITEK, SRL</t>
  </si>
  <si>
    <t>ORIGINAL PRINTING &amp; P, SRL</t>
  </si>
  <si>
    <t>SOLUDIVER SOLUCIONES DIVERSAS, SRL</t>
  </si>
  <si>
    <t>A010010011500000179</t>
  </si>
  <si>
    <t>A010010011500000014</t>
  </si>
  <si>
    <t>A010010011500002037</t>
  </si>
  <si>
    <t>A010010011500000007</t>
  </si>
  <si>
    <t>A010010011500010653</t>
  </si>
  <si>
    <t>A010010011500010655</t>
  </si>
  <si>
    <t>A010010011500010654</t>
  </si>
  <si>
    <t>A010010011500010656</t>
  </si>
  <si>
    <t>A010010011500010676</t>
  </si>
  <si>
    <t>A010010010100004703</t>
  </si>
  <si>
    <t>A010010011500000623</t>
  </si>
  <si>
    <t>P010010011500950525</t>
  </si>
  <si>
    <t>A010010011500000083</t>
  </si>
  <si>
    <t>A010010011500000578</t>
  </si>
  <si>
    <t>A010010011500007027</t>
  </si>
  <si>
    <t>A010010011500007026</t>
  </si>
  <si>
    <t>A010010011500007003</t>
  </si>
  <si>
    <t>A010010011500007004</t>
  </si>
  <si>
    <t>A010010011500007005</t>
  </si>
  <si>
    <t>A010010011500007022</t>
  </si>
  <si>
    <t>A010010011500007023</t>
  </si>
  <si>
    <t>A010010011500007024</t>
  </si>
  <si>
    <t>A010010011500000280</t>
  </si>
  <si>
    <t>A010010011500000333</t>
  </si>
  <si>
    <t>A010010011500000332</t>
  </si>
  <si>
    <t>A010010011500001020</t>
  </si>
  <si>
    <t>A010010011500000021</t>
  </si>
  <si>
    <t>A010010011500000013</t>
  </si>
  <si>
    <t>A010010011500000108</t>
  </si>
  <si>
    <t>A010010011500000020</t>
  </si>
  <si>
    <t>A010010011500000015</t>
  </si>
  <si>
    <t>A010030491500000237</t>
  </si>
  <si>
    <t>CENTRO CUESTA NACIONAL, SAS</t>
  </si>
  <si>
    <t>COOP. A. CRED. Y SERV. MULTI. FLIA. UNIDA P/ PROG. INC</t>
  </si>
  <si>
    <t>FRADENT, SRL</t>
  </si>
  <si>
    <t>GASODUCTOS DOMINICANOS GASEODOMSA, SRL</t>
  </si>
  <si>
    <t>GLOBAL IMAGING PRODUCTS, SRL</t>
  </si>
  <si>
    <t>GRUPO S J T A, SRL</t>
  </si>
  <si>
    <t>INVERSIONES TEJEDA VALERA INTEVAL, SRL</t>
  </si>
  <si>
    <t>MERCERIA DUME, SRL</t>
  </si>
  <si>
    <t>SOCRIN COMERCIAL, SRL</t>
  </si>
  <si>
    <t>SUPLIGENSA, SRL</t>
  </si>
  <si>
    <t>P010010011502542510</t>
  </si>
  <si>
    <t>A010010011500001574</t>
  </si>
  <si>
    <t>A010010011500000042</t>
  </si>
  <si>
    <t>A010010011500000031</t>
  </si>
  <si>
    <t>A020020021500018209</t>
  </si>
  <si>
    <t>A010010011500000459</t>
  </si>
  <si>
    <t>A010010011500011193</t>
  </si>
  <si>
    <t>A010030491500000221</t>
  </si>
  <si>
    <t>A010030471500001175</t>
  </si>
  <si>
    <t>A010030481500001122</t>
  </si>
  <si>
    <t>A010010011500000060</t>
  </si>
  <si>
    <t>A010010011500000233</t>
  </si>
  <si>
    <t>A010010011500000321</t>
  </si>
  <si>
    <t>REPARACION Y MANT. VEHICULOS</t>
  </si>
  <si>
    <t>A010010011500073508</t>
  </si>
  <si>
    <t>A010010011500073586</t>
  </si>
  <si>
    <t>A010010011500073668</t>
  </si>
  <si>
    <t>A010010011500073726</t>
  </si>
  <si>
    <t>A010030091500000648</t>
  </si>
  <si>
    <t>A010030481500001226</t>
  </si>
  <si>
    <t>A010010011500000067</t>
  </si>
  <si>
    <t>A010010011500000621</t>
  </si>
  <si>
    <t>A010010011500000051</t>
  </si>
  <si>
    <t>A010010011500000319</t>
  </si>
  <si>
    <t>A010010011500000829</t>
  </si>
  <si>
    <t>A010010011500000071</t>
  </si>
  <si>
    <t>A010030471500001231</t>
  </si>
  <si>
    <t>A010010011500073575</t>
  </si>
  <si>
    <t>A010010011500073671</t>
  </si>
  <si>
    <t>A010010011500073747</t>
  </si>
  <si>
    <t>A010030481500001191</t>
  </si>
  <si>
    <t>A010010011500073434</t>
  </si>
  <si>
    <t>A010010011500073267</t>
  </si>
  <si>
    <t>A010010011500073149</t>
  </si>
  <si>
    <t>A010010011500073049</t>
  </si>
  <si>
    <t>A010010011500000163</t>
  </si>
  <si>
    <t>A010010011500000023</t>
  </si>
  <si>
    <t>A010010011500000710</t>
  </si>
  <si>
    <t>A010010011500000716</t>
  </si>
  <si>
    <t>A010010011500000654</t>
  </si>
  <si>
    <t>A010010011500000061</t>
  </si>
  <si>
    <t>A010010011500000784</t>
  </si>
  <si>
    <t>A010010011500000113</t>
  </si>
  <si>
    <t>A010010011500000045</t>
  </si>
  <si>
    <t>A010010011500000114</t>
  </si>
  <si>
    <t>A010010011500000050</t>
  </si>
  <si>
    <t>A010010011500000022</t>
  </si>
  <si>
    <t>A010010011500000003</t>
  </si>
  <si>
    <t>A010010011500000339</t>
  </si>
  <si>
    <t>A010010011500000167</t>
  </si>
  <si>
    <t>A010030471500001223</t>
  </si>
  <si>
    <t>A010130011500000954</t>
  </si>
  <si>
    <t>A010010011500001649</t>
  </si>
  <si>
    <t>A010010011500001651</t>
  </si>
  <si>
    <t>A010010011500000831</t>
  </si>
  <si>
    <t>A010010011500000342</t>
  </si>
  <si>
    <t>A010010011500001650</t>
  </si>
  <si>
    <t>A010010011500000344</t>
  </si>
  <si>
    <t>A010010011500000343</t>
  </si>
  <si>
    <t>A010030091500000685</t>
  </si>
  <si>
    <t>A010010011500000005</t>
  </si>
  <si>
    <t>A080010011500000724</t>
  </si>
  <si>
    <t>A010010011500000265</t>
  </si>
  <si>
    <t>A010010011500001941</t>
  </si>
  <si>
    <t>A010010011500001947</t>
  </si>
  <si>
    <t>A010010011500001946</t>
  </si>
  <si>
    <t>A010010011500000128</t>
  </si>
  <si>
    <t>A070010021500006273</t>
  </si>
  <si>
    <t>A010010011500005230</t>
  </si>
  <si>
    <t>A010010011500005240</t>
  </si>
  <si>
    <t>A010010011500005232</t>
  </si>
  <si>
    <t>A010010011500005233</t>
  </si>
  <si>
    <t>A010010011500005234</t>
  </si>
  <si>
    <t>A010010011500005235</t>
  </si>
  <si>
    <t>A010010011500005236</t>
  </si>
  <si>
    <t>A010010011500005231</t>
  </si>
  <si>
    <t>A010030471500001219</t>
  </si>
  <si>
    <t>AGUA PLANETA AZUL</t>
  </si>
  <si>
    <t>CRISTIAN HERNANDEZ</t>
  </si>
  <si>
    <t>IMPRESOS VP</t>
  </si>
  <si>
    <t>LEASING DE LA HISPANIOLA, SRL</t>
  </si>
  <si>
    <t>JRB TECHNOLOGY, SRL</t>
  </si>
  <si>
    <t>EQUIMMOF, SRL</t>
  </si>
  <si>
    <t>CROS PUBLICIDAD</t>
  </si>
  <si>
    <t>LOGOMARCA</t>
  </si>
  <si>
    <t>ALQUILER DE VEHICULOS</t>
  </si>
  <si>
    <t>VARIOS</t>
  </si>
  <si>
    <t>SUMINISTRO AGUA POTABLE</t>
  </si>
  <si>
    <t>SUMINISTRO DE OFICINA</t>
  </si>
  <si>
    <t>ABASTECIMIENTOS COMERCIALES FJJ, SRL</t>
  </si>
  <si>
    <t>AGUA PLANETA AZUL, S. A.</t>
  </si>
  <si>
    <t>ATHILL &amp; MARTINEZ, SA</t>
  </si>
  <si>
    <t>AUTOCAMIONES, S. A</t>
  </si>
  <si>
    <t>AUTOCENTRO NAVARRO, SRL</t>
  </si>
  <si>
    <t>AUTOMARE, SRL</t>
  </si>
  <si>
    <t>CANTABRIA BRAND REPRESENTATIVE, SRL</t>
  </si>
  <si>
    <t>CARVAJAL BUS, SRL</t>
  </si>
  <si>
    <t>CELUTION, EIRL</t>
  </si>
  <si>
    <t>CENTRO CULTURAL EDUARDO LEON JIMENES, INC</t>
  </si>
  <si>
    <t>CONSERVATORIO DE DANZAS ALINA ABREU, SRL</t>
  </si>
  <si>
    <t>COOPERATIVA DE PRODUCCION MULTIPLES NACIONAL , INC</t>
  </si>
  <si>
    <t>DAF TRADING, SRL</t>
  </si>
  <si>
    <t>DATACELL, SRL</t>
  </si>
  <si>
    <t>DIPESA, SRL</t>
  </si>
  <si>
    <t>DISTRIBUIDORA DE REPUESTOS DEL CARIBE , SRL</t>
  </si>
  <si>
    <t>DON EVENTOS, SRL</t>
  </si>
  <si>
    <t>DYBRON CONSULTING, SRL</t>
  </si>
  <si>
    <t>ELVIS FILMS VIDEO, SRL</t>
  </si>
  <si>
    <t>GAT OFFICE, SRL</t>
  </si>
  <si>
    <t>GBM DOMINICANA S A</t>
  </si>
  <si>
    <t>HERALZA FERRECOMSA, EIRL</t>
  </si>
  <si>
    <t>HERNANDEZ ALICOMSA HASA, SRL</t>
  </si>
  <si>
    <t>IDEMESA, SRL</t>
  </si>
  <si>
    <t>IKONOS AUDIOVISUAL GROUP IAG, SRL</t>
  </si>
  <si>
    <t>IMPRESORA MI CASA, EIRL</t>
  </si>
  <si>
    <t>INVERSIONES ARDISA, SRL</t>
  </si>
  <si>
    <t>J LAC FERRETERIA &amp; MAS, SRL</t>
  </si>
  <si>
    <t>JGM CONSTRUCTORA, SRL</t>
  </si>
  <si>
    <t>KLINETEC DOMINICANA, SRL</t>
  </si>
  <si>
    <t>KNOW HOW, SRL</t>
  </si>
  <si>
    <t>LA PRIMAVERA, SRL.</t>
  </si>
  <si>
    <t>LADET ALTA GASTRONOMIA, SRL</t>
  </si>
  <si>
    <t>LUIS PIMENTEL &amp; COMPAÑIA, SRL</t>
  </si>
  <si>
    <t xml:space="preserve">MILAGROS DE LA ALTAGRACIA PEREZ </t>
  </si>
  <si>
    <t>NETSUPPLY, SRL</t>
  </si>
  <si>
    <t>OBJIO MORALES Y ASOCIADOS, SRL</t>
  </si>
  <si>
    <t>OD DOMINICANA CORP</t>
  </si>
  <si>
    <t>OFFICE 5 DEL CARIBE, SRL</t>
  </si>
  <si>
    <t>ONE WM,  EIRL</t>
  </si>
  <si>
    <t>OPENLINK, SISTEMAS DE REDES DE DATOS, SRL.</t>
  </si>
  <si>
    <t>PAPELERIA Y SUMINISTRO EN GENERAL SRL</t>
  </si>
  <si>
    <t>PREMIUM TECH, SRL</t>
  </si>
  <si>
    <t>PRODUCTOS DE COMPUTADORAS (PROCOMPSA), SRL</t>
  </si>
  <si>
    <t>REPARACIONES ELECTRICAS Y MANT. MASI, SRL</t>
  </si>
  <si>
    <t>RUDDY NELSON FRIAS ANGELES</t>
  </si>
  <si>
    <t>SAEM SOLUTIONS, SRL</t>
  </si>
  <si>
    <t>SAES, SRL.</t>
  </si>
  <si>
    <t>SEGURIDAD Y PROTECCION INDUSTRIAL, SRL</t>
  </si>
  <si>
    <t xml:space="preserve">SERGIO AUGUSTO NOVA MENDEZ </t>
  </si>
  <si>
    <t>SERVICENTRO MARMOLEJOS ROSARIO, SRL</t>
  </si>
  <si>
    <t>SERVICIO SISTEMA MOTRIZ AMG, EIRL</t>
  </si>
  <si>
    <t>SIMON ANSELMO MOLINA PACHECO</t>
  </si>
  <si>
    <t>SOLUCIONES CORPORATIVAS, SRL</t>
  </si>
  <si>
    <t>SOPORTE TECNICO EN HARDWARE, EIRL</t>
  </si>
  <si>
    <t>SR POWER TECH SOLUTIONS, SRL</t>
  </si>
  <si>
    <t>SUNIX PETROLEUM, SRL</t>
  </si>
  <si>
    <t>SUPER ESTACION DE SERVICIOS BOULEVARD, SRL</t>
  </si>
  <si>
    <t>SUPLECA COMERCIAL, SRL</t>
  </si>
  <si>
    <t>TALLERES J&amp;M, SRL</t>
  </si>
  <si>
    <t>TONER DEPOT INTERNATIONAL ARC, SRL</t>
  </si>
  <si>
    <t>TRILLIUM, SRL</t>
  </si>
  <si>
    <t>VALDOCCO COMERCIAL, SRL</t>
  </si>
  <si>
    <t>VIP EVENTOS, SRL</t>
  </si>
  <si>
    <t>YARCELA SUPLIDORA, SRL</t>
  </si>
  <si>
    <t>A010010011500000105</t>
  </si>
  <si>
    <t>A010010011500000010</t>
  </si>
  <si>
    <t>A010010011500073221</t>
  </si>
  <si>
    <t>A010010011500073323</t>
  </si>
  <si>
    <t>A010010011500073413</t>
  </si>
  <si>
    <t>A010010011500073370</t>
  </si>
  <si>
    <t>A010010011500073878</t>
  </si>
  <si>
    <t>A010010011500073850</t>
  </si>
  <si>
    <t>A010010011500001670</t>
  </si>
  <si>
    <t>A010010011500001479</t>
  </si>
  <si>
    <t>A010010011500001439</t>
  </si>
  <si>
    <t>A010010031500007958</t>
  </si>
  <si>
    <t>A010010031600007920</t>
  </si>
  <si>
    <t>A010010011500029066</t>
  </si>
  <si>
    <t>A020010011500000215</t>
  </si>
  <si>
    <t>A010010011500000246</t>
  </si>
  <si>
    <t>A020010011500000287</t>
  </si>
  <si>
    <t>A020010011500000248</t>
  </si>
  <si>
    <t>A020010011500000192</t>
  </si>
  <si>
    <t>A010010011500000043</t>
  </si>
  <si>
    <t>A010010011500000052</t>
  </si>
  <si>
    <t>A010010011500000078</t>
  </si>
  <si>
    <t>A010010011500001930</t>
  </si>
  <si>
    <t>A010010011500001970</t>
  </si>
  <si>
    <t>A010010011500001977</t>
  </si>
  <si>
    <t>A010010011500001972</t>
  </si>
  <si>
    <t>A010010011500001955</t>
  </si>
  <si>
    <t>A010010011500001976</t>
  </si>
  <si>
    <t>A010010011500001277</t>
  </si>
  <si>
    <t>A010010011500001258</t>
  </si>
  <si>
    <t>A010010011500000619</t>
  </si>
  <si>
    <t>A010010011500000620</t>
  </si>
  <si>
    <t>A110020021500035165</t>
  </si>
  <si>
    <t>A110020021500035049</t>
  </si>
  <si>
    <t>A110020021500034975</t>
  </si>
  <si>
    <t>A110020021500034675</t>
  </si>
  <si>
    <t>A110020021500034674</t>
  </si>
  <si>
    <t>A110020021500035437</t>
  </si>
  <si>
    <t>A110020021500035639</t>
  </si>
  <si>
    <t>A110020021500035570</t>
  </si>
  <si>
    <t>A110021002150003567</t>
  </si>
  <si>
    <t>A110020021500034333</t>
  </si>
  <si>
    <t>A110020021500034332</t>
  </si>
  <si>
    <t>A050010011500000043</t>
  </si>
  <si>
    <t>A010010011500002206</t>
  </si>
  <si>
    <t>A010010011500000008</t>
  </si>
  <si>
    <t>A010010011500000150</t>
  </si>
  <si>
    <t>A010010011500000151</t>
  </si>
  <si>
    <t>A010010011500000062</t>
  </si>
  <si>
    <t>A010010011500001019</t>
  </si>
  <si>
    <t>A020020021500019698</t>
  </si>
  <si>
    <t>A020020021500018669</t>
  </si>
  <si>
    <t>A010010011500000528</t>
  </si>
  <si>
    <t>A010010011500000522</t>
  </si>
  <si>
    <t>A010010011500000515</t>
  </si>
  <si>
    <t>A010010011500004887</t>
  </si>
  <si>
    <t>A020010011500000841</t>
  </si>
  <si>
    <t>A010010011500000120</t>
  </si>
  <si>
    <t>A010010011500000119</t>
  </si>
  <si>
    <t>A010010011500000126</t>
  </si>
  <si>
    <t>A010010011500000121</t>
  </si>
  <si>
    <t>A010010011500002071</t>
  </si>
  <si>
    <t>A010010011500002070</t>
  </si>
  <si>
    <t>A010010011500002060</t>
  </si>
  <si>
    <t>A010010011500000029</t>
  </si>
  <si>
    <t>A010010011500000505</t>
  </si>
  <si>
    <t>A010010011500000262</t>
  </si>
  <si>
    <t>A010010011500000267</t>
  </si>
  <si>
    <t>A010010011500000717</t>
  </si>
  <si>
    <t>A010010011500000718</t>
  </si>
  <si>
    <t>A010010011500000824</t>
  </si>
  <si>
    <t>A010010011500000832</t>
  </si>
  <si>
    <t>A010010011500000143</t>
  </si>
  <si>
    <t>A010010011500000144</t>
  </si>
  <si>
    <t>A010010011500000147</t>
  </si>
  <si>
    <t>A010010011500000266</t>
  </si>
  <si>
    <t>A010010011500000258</t>
  </si>
  <si>
    <t>A010010011500000661</t>
  </si>
  <si>
    <t>A010010011500000338</t>
  </si>
  <si>
    <t>A010010011500000354</t>
  </si>
  <si>
    <t>A010010011500000357</t>
  </si>
  <si>
    <t>P010010011502872214</t>
  </si>
  <si>
    <t>A010010011500000009</t>
  </si>
  <si>
    <t>A010010011500000066</t>
  </si>
  <si>
    <t>A010010011500000072</t>
  </si>
  <si>
    <t>A010010011500000073</t>
  </si>
  <si>
    <t>A010010011500000069</t>
  </si>
  <si>
    <t>A030020011500000107</t>
  </si>
  <si>
    <t>A030020011500000119</t>
  </si>
  <si>
    <t>A080010011500000741</t>
  </si>
  <si>
    <t>A010010011500005212</t>
  </si>
  <si>
    <t>A010010011500000433</t>
  </si>
  <si>
    <t>A010010011500001652</t>
  </si>
  <si>
    <t>A010010011500001322</t>
  </si>
  <si>
    <t>A010010011500001308</t>
  </si>
  <si>
    <t>A010010011500001327</t>
  </si>
  <si>
    <t>A010010011500001664</t>
  </si>
  <si>
    <t>A010010011500000327</t>
  </si>
  <si>
    <t>A010010011500011386</t>
  </si>
  <si>
    <t>A010010011500000098</t>
  </si>
  <si>
    <t>A010010011500000096</t>
  </si>
  <si>
    <t>A010010011500000890</t>
  </si>
  <si>
    <t>A010010011500000948</t>
  </si>
  <si>
    <t>A010030481500001166</t>
  </si>
  <si>
    <t>A010030101500000620</t>
  </si>
  <si>
    <t>A010030471500001194</t>
  </si>
  <si>
    <t>A010300115000000968</t>
  </si>
  <si>
    <t>A010030101500000595</t>
  </si>
  <si>
    <t>A010030481500001189</t>
  </si>
  <si>
    <t>A010030471500001222</t>
  </si>
  <si>
    <t>A010030471500001229</t>
  </si>
  <si>
    <t>A010030091500000701</t>
  </si>
  <si>
    <t>A010030481500001212</t>
  </si>
  <si>
    <t>A010030491500000240</t>
  </si>
  <si>
    <t>A010030491500000238</t>
  </si>
  <si>
    <t>A010030141500000420</t>
  </si>
  <si>
    <t>A010030471500001305</t>
  </si>
  <si>
    <t>A010030471500001306</t>
  </si>
  <si>
    <t>A010030481500001130</t>
  </si>
  <si>
    <t>A010030471500001098</t>
  </si>
  <si>
    <t>A010030111500000733</t>
  </si>
  <si>
    <t>A010010011500000173</t>
  </si>
  <si>
    <t>A010010011500000350</t>
  </si>
  <si>
    <t>A010010011500000351</t>
  </si>
  <si>
    <t>A010010011500000352</t>
  </si>
  <si>
    <t>A010010011500000370</t>
  </si>
  <si>
    <t>A010010011500000373</t>
  </si>
  <si>
    <t>A010010011500000369</t>
  </si>
  <si>
    <t>A010010011500000375</t>
  </si>
  <si>
    <t>A010010011500000371</t>
  </si>
  <si>
    <t>A010010011500000349</t>
  </si>
  <si>
    <t>A010010011500000348</t>
  </si>
  <si>
    <t>A010010011500000346</t>
  </si>
  <si>
    <t>A010010011500000347</t>
  </si>
  <si>
    <t>A010010011500000345</t>
  </si>
  <si>
    <t>P010010011500950530</t>
  </si>
  <si>
    <t>A010010011500000002</t>
  </si>
  <si>
    <t>A010010011500001640</t>
  </si>
  <si>
    <t>A010010011500001629</t>
  </si>
  <si>
    <t>A010010011500001630</t>
  </si>
  <si>
    <t>A010010011500001631</t>
  </si>
  <si>
    <t>A010010011500001820</t>
  </si>
  <si>
    <t>A010010011500001711</t>
  </si>
  <si>
    <t>A010010011500000465</t>
  </si>
  <si>
    <t>A010010011500000466</t>
  </si>
  <si>
    <t>A010010011500000501</t>
  </si>
  <si>
    <t>A010010011500000635</t>
  </si>
  <si>
    <t>A010010011500000630</t>
  </si>
  <si>
    <t>A010010011500000627</t>
  </si>
  <si>
    <t>A010010011500000628</t>
  </si>
  <si>
    <t>A010010011500000629</t>
  </si>
  <si>
    <t>A010010011500000632</t>
  </si>
  <si>
    <t>A010010011500000633</t>
  </si>
  <si>
    <t>A010010011500000638</t>
  </si>
  <si>
    <t>A010010011500000636</t>
  </si>
  <si>
    <t>A010010011500000637</t>
  </si>
  <si>
    <t>A010010011500000634</t>
  </si>
  <si>
    <t>A010010011500001863</t>
  </si>
  <si>
    <t>A010010011500007482</t>
  </si>
  <si>
    <t>A010010011500007481</t>
  </si>
  <si>
    <t>A010010011500007484</t>
  </si>
  <si>
    <t>A010010011500007483</t>
  </si>
  <si>
    <t>A010010011500007411</t>
  </si>
  <si>
    <t>A010010011500007412</t>
  </si>
  <si>
    <t>A010010011500007410</t>
  </si>
  <si>
    <t>A010010011500007426</t>
  </si>
  <si>
    <t>A010010011500007427</t>
  </si>
  <si>
    <t>A010010011500007425</t>
  </si>
  <si>
    <t>A010010011500001971</t>
  </si>
  <si>
    <t>A010010011500001912</t>
  </si>
  <si>
    <t>A010010011500000317</t>
  </si>
  <si>
    <t>A010010011500003713</t>
  </si>
  <si>
    <t>A010010011500003661</t>
  </si>
  <si>
    <t>A010010011500003660</t>
  </si>
  <si>
    <t>A010010011500001208</t>
  </si>
  <si>
    <t>A010010011500001178</t>
  </si>
  <si>
    <t>A010010011500001190</t>
  </si>
  <si>
    <t>A010010011500001222</t>
  </si>
  <si>
    <t>A010010011500001216</t>
  </si>
  <si>
    <t>A010010011500001215</t>
  </si>
  <si>
    <t>A010010011500004404</t>
  </si>
  <si>
    <t>A010010011500004403</t>
  </si>
  <si>
    <t>A010010011500004369</t>
  </si>
  <si>
    <t>A010010011500040893</t>
  </si>
  <si>
    <t>A010010011500040687</t>
  </si>
  <si>
    <t>A010010011500041052</t>
  </si>
  <si>
    <t>A010010011500041053</t>
  </si>
  <si>
    <t>A010010011500001180</t>
  </si>
  <si>
    <t>A010010011500000330</t>
  </si>
  <si>
    <t>A010010011500002310</t>
  </si>
  <si>
    <t>A010010011500002282</t>
  </si>
  <si>
    <t>A010010011500002373</t>
  </si>
  <si>
    <t>A010010011500002370</t>
  </si>
  <si>
    <t>A010010011500002522</t>
  </si>
  <si>
    <t>A010010011500002369</t>
  </si>
  <si>
    <t>A010010011500000514</t>
  </si>
  <si>
    <t>A010010011500000550</t>
  </si>
  <si>
    <t>A010010011500000603</t>
  </si>
  <si>
    <t>A010010011500000597</t>
  </si>
  <si>
    <t>A050010011500002138</t>
  </si>
  <si>
    <t>A010010011500000129</t>
  </si>
  <si>
    <t>REPARACION Y MANT.  EQUIPOS</t>
  </si>
  <si>
    <t>ALQUILERES VARIOS</t>
  </si>
  <si>
    <t>ALQUILERE DE VEHICULOS</t>
  </si>
  <si>
    <t>MOBILIARIOS DE OFICINA</t>
  </si>
  <si>
    <t xml:space="preserve">IMPRESIONES </t>
  </si>
  <si>
    <t>REPARACION Y MANT. DE EQUIPOS</t>
  </si>
  <si>
    <t>MEGA INMOBILIARIA &amp; CONST.  CAROOSE, SRL</t>
  </si>
  <si>
    <t>SERVICIOS INFORMATICOS</t>
  </si>
  <si>
    <t>A010010011500000011</t>
  </si>
  <si>
    <t>A010010011500072911</t>
  </si>
  <si>
    <t>A010010011500072428</t>
  </si>
  <si>
    <t>A340340341500000013</t>
  </si>
  <si>
    <t>A340340341500000032</t>
  </si>
  <si>
    <t>A340340341500000060</t>
  </si>
  <si>
    <t>A340340341500000084</t>
  </si>
  <si>
    <t>A340340341500000110</t>
  </si>
  <si>
    <t>A340340341500000117</t>
  </si>
  <si>
    <t>A340340341500000134</t>
  </si>
  <si>
    <t>A010010011500074052</t>
  </si>
  <si>
    <t>A010010011500074053</t>
  </si>
  <si>
    <t>A010010011500002278</t>
  </si>
  <si>
    <t>A010190051500001151</t>
  </si>
  <si>
    <t>A010010011500000524</t>
  </si>
  <si>
    <t>A010010011500000268</t>
  </si>
  <si>
    <t>A010010011500000647</t>
  </si>
  <si>
    <t>A010010011500000041</t>
  </si>
  <si>
    <t>A010010011500004960</t>
  </si>
  <si>
    <t>A010010011500004962</t>
  </si>
  <si>
    <t>A010010011500004959</t>
  </si>
  <si>
    <t>A010010011500004961</t>
  </si>
  <si>
    <t>A010010011500004958</t>
  </si>
  <si>
    <t>A010010011500004957</t>
  </si>
  <si>
    <t>A010010011500004956</t>
  </si>
  <si>
    <t>A010010011500004955</t>
  </si>
  <si>
    <t>A010010011500004954</t>
  </si>
  <si>
    <t>A010010011500004948</t>
  </si>
  <si>
    <t>A010010011500004947</t>
  </si>
  <si>
    <t>A010010011500004944</t>
  </si>
  <si>
    <t>A010010011500004946</t>
  </si>
  <si>
    <t>A010010011500004943</t>
  </si>
  <si>
    <t>A010010011500004945</t>
  </si>
  <si>
    <t>A010010011500004953</t>
  </si>
  <si>
    <t>A010010011500004952</t>
  </si>
  <si>
    <t>A010010011500004951</t>
  </si>
  <si>
    <t>A010010011500004950</t>
  </si>
  <si>
    <t>A010010011500004949</t>
  </si>
  <si>
    <t>A010010011500004971</t>
  </si>
  <si>
    <t>A010010011500004970</t>
  </si>
  <si>
    <t>A010010011500004969</t>
  </si>
  <si>
    <t>A010010011500004972</t>
  </si>
  <si>
    <t>A010010011500004973</t>
  </si>
  <si>
    <t>A010010011500004974</t>
  </si>
  <si>
    <t>A010010011500004968</t>
  </si>
  <si>
    <t>A010010011500004967</t>
  </si>
  <si>
    <t>A010010011500004966</t>
  </si>
  <si>
    <t>A010010011500004979</t>
  </si>
  <si>
    <t>A010010011500004980</t>
  </si>
  <si>
    <t>A010010011500004978</t>
  </si>
  <si>
    <t>A010010011500004975</t>
  </si>
  <si>
    <t>A010010011500004977</t>
  </si>
  <si>
    <t>A010010011500004983</t>
  </si>
  <si>
    <t>A010010011500004985</t>
  </si>
  <si>
    <t>A010010011500004986</t>
  </si>
  <si>
    <t>A010010011500004984</t>
  </si>
  <si>
    <t>A010010011500004990</t>
  </si>
  <si>
    <t>A010010011500004987</t>
  </si>
  <si>
    <t>A010010011500004988</t>
  </si>
  <si>
    <t>A010010011500004989</t>
  </si>
  <si>
    <t>A010010011500004997</t>
  </si>
  <si>
    <t>A010010011500004994</t>
  </si>
  <si>
    <t>A010010011500004995</t>
  </si>
  <si>
    <t>A010010011500004993</t>
  </si>
  <si>
    <t>A010010011500004991</t>
  </si>
  <si>
    <t>A010010011500004992</t>
  </si>
  <si>
    <t>A010010011500004996</t>
  </si>
  <si>
    <t>A010010011500005005</t>
  </si>
  <si>
    <t>A010010011500005004</t>
  </si>
  <si>
    <t>A010010011500005006</t>
  </si>
  <si>
    <t>A010010011500005007</t>
  </si>
  <si>
    <t>A010010011500005024</t>
  </si>
  <si>
    <t>A010010011500005025</t>
  </si>
  <si>
    <t>A010010011500005026</t>
  </si>
  <si>
    <t>A010010011500005027</t>
  </si>
  <si>
    <t>A010010011500005028</t>
  </si>
  <si>
    <t>A010010011500005031</t>
  </si>
  <si>
    <t>A010010011500005030</t>
  </si>
  <si>
    <t>A010010011500005034</t>
  </si>
  <si>
    <t>A010010011500005033</t>
  </si>
  <si>
    <t>A010010011500005032</t>
  </si>
  <si>
    <t>A010010011500005046</t>
  </si>
  <si>
    <t>A010010011500005044</t>
  </si>
  <si>
    <t>A010010011500005048</t>
  </si>
  <si>
    <t>A010010011500005045</t>
  </si>
  <si>
    <t>A010010011500005047</t>
  </si>
  <si>
    <t>A010010011500005058</t>
  </si>
  <si>
    <t>A010010011500005052</t>
  </si>
  <si>
    <t>A010010011500005056</t>
  </si>
  <si>
    <t>A010010011500005053</t>
  </si>
  <si>
    <t>A010010011500005055</t>
  </si>
  <si>
    <t>A010010011500005059</t>
  </si>
  <si>
    <t>A010010011500005051</t>
  </si>
  <si>
    <t>A010020011500013695</t>
  </si>
  <si>
    <t>A010010011500003434</t>
  </si>
  <si>
    <t>A010010011500001983</t>
  </si>
  <si>
    <t>A010010011500001979</t>
  </si>
  <si>
    <t>A010010011500000149</t>
  </si>
  <si>
    <t>A010010011500000153</t>
  </si>
  <si>
    <t>A010010011500000154</t>
  </si>
  <si>
    <t>A010010011500000905</t>
  </si>
  <si>
    <t>A010010011500000900</t>
  </si>
  <si>
    <t>A010010011500001280</t>
  </si>
  <si>
    <t>A020010021500000012</t>
  </si>
  <si>
    <t>A010010011500000818</t>
  </si>
  <si>
    <t>BANDERAS GLOBAL HC</t>
  </si>
  <si>
    <t>CANTABRIA BRAND REPRESENTATIVE</t>
  </si>
  <si>
    <t>COMPU-OFFICE DOMINICANA</t>
  </si>
  <si>
    <t>FERRETERIA AMERICANA</t>
  </si>
  <si>
    <t>GAT OFFIECE</t>
  </si>
  <si>
    <t>GMS MEDIA &amp; ADVERTISING</t>
  </si>
  <si>
    <t>IMPRESORA MI CASA</t>
  </si>
  <si>
    <t>INVERCOLOR</t>
  </si>
  <si>
    <t>INVERSIONES TEJEDA VALERA</t>
  </si>
  <si>
    <t>LEASING AUTOMOTRIZ DEL SUR</t>
  </si>
  <si>
    <t>MIRNA FELIZ JIMENEZ</t>
  </si>
  <si>
    <t>PUBLICOM</t>
  </si>
  <si>
    <t>ALICOMSA</t>
  </si>
  <si>
    <t>Wellinton osvaldo Peralta de los Santos</t>
  </si>
  <si>
    <t>CENTRO COPIADORA NACO</t>
  </si>
  <si>
    <t>CARPAS DOMINICANAS</t>
  </si>
  <si>
    <t>IKONOS AUDIOVISUAL GROUP</t>
  </si>
  <si>
    <t>CARIBBEAN XAM</t>
  </si>
  <si>
    <t xml:space="preserve">SGF EVENTOS </t>
  </si>
  <si>
    <t>Ohtsu del Caribe, R.R.L.</t>
  </si>
  <si>
    <t>Comercializadora Unitron Del Caribe,S.A.</t>
  </si>
  <si>
    <t>Inversiones Tropicana,S.R.L. (Introca)</t>
  </si>
  <si>
    <t>Heralza Ferreconsa.</t>
  </si>
  <si>
    <t>A011001001150000726</t>
  </si>
  <si>
    <t>A011001001150000725</t>
  </si>
  <si>
    <t>A011001001150000002</t>
  </si>
  <si>
    <t>A011001001150000001</t>
  </si>
  <si>
    <t>A011001001150000003</t>
  </si>
  <si>
    <t>A011001001150000004</t>
  </si>
  <si>
    <t>A011001001150000005</t>
  </si>
  <si>
    <t>CARTERA TOTAL</t>
  </si>
  <si>
    <t>VENCIDO A MAS DE 90 DIAS</t>
  </si>
  <si>
    <t>%</t>
  </si>
  <si>
    <t>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</si>
</sst>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71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164" fontId="10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0" applyNumberForma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11" fillId="2" borderId="2" xfId="0" applyFont="1" applyFill="1" applyBorder="1"/>
    <xf numFmtId="0" fontId="11" fillId="2" borderId="3" xfId="0" applyFont="1" applyFill="1" applyBorder="1"/>
    <xf numFmtId="0" fontId="12" fillId="2" borderId="4" xfId="0" applyFont="1" applyFill="1" applyBorder="1" applyAlignment="1">
      <alignment horizontal="right"/>
    </xf>
    <xf numFmtId="4" fontId="12" fillId="2" borderId="2" xfId="0" applyNumberFormat="1" applyFont="1" applyFill="1" applyBorder="1"/>
    <xf numFmtId="43" fontId="11" fillId="2" borderId="2" xfId="1" applyNumberFormat="1" applyFont="1" applyFill="1" applyBorder="1" applyAlignment="1"/>
    <xf numFmtId="43" fontId="11" fillId="2" borderId="3" xfId="1" applyNumberFormat="1" applyFont="1" applyFill="1" applyBorder="1" applyAlignment="1"/>
    <xf numFmtId="0" fontId="11" fillId="0" borderId="0" xfId="0" applyFont="1"/>
    <xf numFmtId="43" fontId="11" fillId="0" borderId="0" xfId="1" applyNumberFormat="1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0" fillId="0" borderId="1" xfId="1" applyNumberFormat="1" applyFont="1" applyFill="1" applyBorder="1"/>
    <xf numFmtId="0" fontId="0" fillId="0" borderId="1" xfId="2" applyFont="1" applyFill="1" applyBorder="1"/>
    <xf numFmtId="0" fontId="0" fillId="0" borderId="1" xfId="0" applyFont="1" applyFill="1" applyBorder="1"/>
    <xf numFmtId="165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vertical="top"/>
    </xf>
    <xf numFmtId="0" fontId="0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43" fontId="0" fillId="0" borderId="1" xfId="1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4" fontId="0" fillId="0" borderId="1" xfId="0" applyNumberFormat="1" applyFont="1" applyFill="1" applyBorder="1" applyAlignment="1">
      <alignment horizontal="right" wrapText="1"/>
    </xf>
    <xf numFmtId="4" fontId="0" fillId="0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43" fontId="0" fillId="0" borderId="0" xfId="0" applyNumberFormat="1" applyBorder="1"/>
    <xf numFmtId="43" fontId="11" fillId="2" borderId="4" xfId="1" applyNumberFormat="1" applyFont="1" applyFill="1" applyBorder="1" applyAlignment="1"/>
    <xf numFmtId="0" fontId="0" fillId="0" borderId="0" xfId="0" applyAlignment="1"/>
    <xf numFmtId="4" fontId="0" fillId="0" borderId="9" xfId="0" applyNumberFormat="1" applyBorder="1"/>
    <xf numFmtId="10" fontId="0" fillId="0" borderId="12" xfId="3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43" fontId="3" fillId="0" borderId="10" xfId="0" applyNumberFormat="1" applyFont="1" applyBorder="1" applyAlignment="1">
      <alignment horizontal="center"/>
    </xf>
    <xf numFmtId="43" fontId="3" fillId="0" borderId="11" xfId="0" applyNumberFormat="1" applyFont="1" applyBorder="1" applyAlignment="1">
      <alignment horizontal="center"/>
    </xf>
    <xf numFmtId="43" fontId="0" fillId="0" borderId="8" xfId="0" applyNumberFormat="1" applyBorder="1" applyAlignment="1">
      <alignment horizontal="right"/>
    </xf>
    <xf numFmtId="43" fontId="0" fillId="0" borderId="1" xfId="0" applyNumberFormat="1" applyBorder="1" applyAlignment="1">
      <alignment horizontal="right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8"/>
  <sheetViews>
    <sheetView tabSelected="1" topLeftCell="A459" zoomScaleNormal="100" workbookViewId="0">
      <selection sqref="A1:G1"/>
    </sheetView>
  </sheetViews>
  <sheetFormatPr baseColWidth="10" defaultRowHeight="15" x14ac:dyDescent="0.25"/>
  <cols>
    <col min="1" max="1" width="5.85546875" customWidth="1"/>
    <col min="2" max="2" width="22.140625" customWidth="1"/>
    <col min="3" max="3" width="45.85546875" style="43" customWidth="1"/>
    <col min="4" max="4" width="33.5703125" customWidth="1"/>
    <col min="5" max="5" width="15.5703125" customWidth="1"/>
    <col min="6" max="6" width="11.42578125" style="1" customWidth="1"/>
    <col min="7" max="7" width="11.5703125" style="2" customWidth="1"/>
    <col min="8" max="8" width="23.7109375" customWidth="1"/>
  </cols>
  <sheetData>
    <row r="1" spans="1:10" ht="21" x14ac:dyDescent="0.35">
      <c r="A1" s="61" t="s">
        <v>0</v>
      </c>
      <c r="B1" s="61"/>
      <c r="C1" s="61"/>
      <c r="D1" s="61"/>
      <c r="E1" s="61"/>
      <c r="F1" s="61"/>
      <c r="G1" s="61"/>
      <c r="H1" s="20"/>
      <c r="I1" s="20"/>
      <c r="J1" s="20"/>
    </row>
    <row r="2" spans="1:10" x14ac:dyDescent="0.25">
      <c r="A2" s="58" t="s">
        <v>1</v>
      </c>
      <c r="B2" s="58"/>
      <c r="C2" s="58"/>
      <c r="D2" s="58"/>
      <c r="E2" s="58"/>
      <c r="F2" s="31"/>
      <c r="G2" s="21"/>
      <c r="H2" s="20"/>
      <c r="I2" s="20"/>
      <c r="J2" s="20"/>
    </row>
    <row r="3" spans="1:10" x14ac:dyDescent="0.25">
      <c r="A3" s="31"/>
      <c r="B3" s="31"/>
      <c r="C3" s="32"/>
      <c r="D3" s="31"/>
      <c r="E3" s="31"/>
      <c r="F3" s="31"/>
      <c r="G3" s="21"/>
      <c r="H3" s="20"/>
      <c r="I3" s="20"/>
      <c r="J3" s="20"/>
    </row>
    <row r="4" spans="1:10" x14ac:dyDescent="0.25">
      <c r="A4" s="21"/>
      <c r="B4" s="58" t="s">
        <v>2</v>
      </c>
      <c r="C4" s="58"/>
      <c r="D4" s="58"/>
      <c r="E4" s="58"/>
      <c r="F4" s="31"/>
      <c r="G4" s="21"/>
      <c r="H4" s="20"/>
      <c r="I4" s="20"/>
      <c r="J4" s="20"/>
    </row>
    <row r="5" spans="1:10" x14ac:dyDescent="0.25">
      <c r="A5" s="21"/>
      <c r="B5" s="20"/>
      <c r="C5" s="39"/>
      <c r="D5" s="20"/>
      <c r="E5" s="20"/>
      <c r="F5" s="21"/>
      <c r="G5" s="21"/>
      <c r="H5" s="20"/>
      <c r="I5" s="20"/>
      <c r="J5" s="20"/>
    </row>
    <row r="6" spans="1:10" ht="18.75" x14ac:dyDescent="0.3">
      <c r="A6" s="21" t="s">
        <v>3</v>
      </c>
      <c r="B6" s="3"/>
      <c r="C6" s="32" t="s">
        <v>35</v>
      </c>
      <c r="D6" s="60" t="s">
        <v>4</v>
      </c>
      <c r="E6" s="60"/>
      <c r="F6" s="60"/>
      <c r="G6" s="21"/>
      <c r="H6" s="20"/>
      <c r="I6" s="20"/>
      <c r="J6" s="20"/>
    </row>
    <row r="7" spans="1:10" x14ac:dyDescent="0.25">
      <c r="A7" s="21"/>
      <c r="B7" s="59" t="s">
        <v>34</v>
      </c>
      <c r="C7" s="59"/>
      <c r="D7" s="59"/>
      <c r="E7" s="59"/>
      <c r="F7" s="32"/>
      <c r="G7" s="21"/>
      <c r="H7" s="20"/>
      <c r="I7" s="20"/>
      <c r="J7" s="20"/>
    </row>
    <row r="8" spans="1:10" x14ac:dyDescent="0.25">
      <c r="A8" s="21"/>
      <c r="B8" s="32"/>
      <c r="C8" s="32"/>
      <c r="D8" s="4" t="s">
        <v>5</v>
      </c>
      <c r="E8" s="14">
        <v>40754</v>
      </c>
      <c r="F8" s="9"/>
      <c r="G8" s="21"/>
      <c r="H8" s="20"/>
      <c r="I8" s="20"/>
      <c r="J8" s="20"/>
    </row>
    <row r="9" spans="1:10" x14ac:dyDescent="0.25">
      <c r="A9" s="21"/>
      <c r="B9" s="32"/>
      <c r="C9" s="32"/>
      <c r="D9" s="8"/>
      <c r="E9" s="9"/>
      <c r="F9" s="9"/>
      <c r="G9" s="21"/>
      <c r="H9" s="20"/>
      <c r="I9" s="20"/>
      <c r="J9" s="20"/>
    </row>
    <row r="10" spans="1:10" ht="30" x14ac:dyDescent="0.25">
      <c r="A10" s="10" t="s">
        <v>18</v>
      </c>
      <c r="B10" s="10" t="s">
        <v>6</v>
      </c>
      <c r="C10" s="40" t="s">
        <v>7</v>
      </c>
      <c r="D10" s="10" t="s">
        <v>8</v>
      </c>
      <c r="E10" s="10" t="s">
        <v>9</v>
      </c>
      <c r="F10" s="11" t="s">
        <v>10</v>
      </c>
      <c r="G10" s="10" t="s">
        <v>11</v>
      </c>
      <c r="H10" s="20"/>
      <c r="I10" s="20"/>
      <c r="J10" s="20"/>
    </row>
    <row r="11" spans="1:10" s="12" customFormat="1" x14ac:dyDescent="0.25">
      <c r="A11" s="46">
        <v>1</v>
      </c>
      <c r="B11" s="50" t="s">
        <v>253</v>
      </c>
      <c r="C11" s="50" t="s">
        <v>188</v>
      </c>
      <c r="D11" s="35" t="s">
        <v>185</v>
      </c>
      <c r="E11" s="38">
        <v>77172</v>
      </c>
      <c r="F11" s="36">
        <v>40703</v>
      </c>
      <c r="G11" s="37">
        <f>+$E$8-F11</f>
        <v>51</v>
      </c>
      <c r="H11" s="13"/>
      <c r="I11" s="13"/>
    </row>
    <row r="12" spans="1:10" s="12" customFormat="1" x14ac:dyDescent="0.25">
      <c r="A12" s="46">
        <v>2</v>
      </c>
      <c r="B12" s="50" t="s">
        <v>45</v>
      </c>
      <c r="C12" s="50" t="s">
        <v>27</v>
      </c>
      <c r="D12" s="35" t="s">
        <v>185</v>
      </c>
      <c r="E12" s="38">
        <v>9558</v>
      </c>
      <c r="F12" s="36">
        <v>40638</v>
      </c>
      <c r="G12" s="37">
        <f>+$E$8-F12</f>
        <v>116</v>
      </c>
      <c r="H12" s="13"/>
      <c r="I12" s="13"/>
    </row>
    <row r="13" spans="1:10" s="12" customFormat="1" x14ac:dyDescent="0.25">
      <c r="A13" s="46">
        <v>3</v>
      </c>
      <c r="B13" s="50" t="s">
        <v>254</v>
      </c>
      <c r="C13" s="50" t="s">
        <v>27</v>
      </c>
      <c r="D13" s="35" t="s">
        <v>185</v>
      </c>
      <c r="E13" s="38">
        <v>53808</v>
      </c>
      <c r="F13" s="36">
        <v>40699</v>
      </c>
      <c r="G13" s="37">
        <f>+$E$8-F13</f>
        <v>55</v>
      </c>
      <c r="H13" s="13"/>
      <c r="I13" s="13"/>
    </row>
    <row r="14" spans="1:10" s="12" customFormat="1" x14ac:dyDescent="0.25">
      <c r="A14" s="46">
        <v>4</v>
      </c>
      <c r="B14" s="47" t="s">
        <v>99</v>
      </c>
      <c r="C14" s="47" t="s">
        <v>27</v>
      </c>
      <c r="D14" s="34" t="s">
        <v>185</v>
      </c>
      <c r="E14" s="44">
        <v>14750</v>
      </c>
      <c r="F14" s="36">
        <v>40555</v>
      </c>
      <c r="G14" s="37">
        <f t="shared" ref="G14:G28" si="0">+$E$8-F14</f>
        <v>199</v>
      </c>
      <c r="H14" s="13"/>
      <c r="I14" s="13"/>
    </row>
    <row r="15" spans="1:10" s="12" customFormat="1" x14ac:dyDescent="0.25">
      <c r="A15" s="46">
        <v>5</v>
      </c>
      <c r="B15" s="47" t="s">
        <v>462</v>
      </c>
      <c r="C15" s="47" t="s">
        <v>27</v>
      </c>
      <c r="D15" s="34" t="s">
        <v>185</v>
      </c>
      <c r="E15" s="44">
        <v>18408</v>
      </c>
      <c r="F15" s="36">
        <v>40716</v>
      </c>
      <c r="G15" s="37">
        <f t="shared" si="0"/>
        <v>38</v>
      </c>
      <c r="H15" s="13"/>
      <c r="I15" s="13"/>
    </row>
    <row r="16" spans="1:10" s="12" customFormat="1" x14ac:dyDescent="0.25">
      <c r="A16" s="46">
        <v>6</v>
      </c>
      <c r="B16" s="47" t="s">
        <v>84</v>
      </c>
      <c r="C16" s="47" t="s">
        <v>27</v>
      </c>
      <c r="D16" s="34" t="s">
        <v>185</v>
      </c>
      <c r="E16" s="44">
        <v>41300</v>
      </c>
      <c r="F16" s="36">
        <v>40745</v>
      </c>
      <c r="G16" s="37">
        <f t="shared" si="0"/>
        <v>9</v>
      </c>
      <c r="H16" s="13"/>
      <c r="I16" s="13"/>
    </row>
    <row r="17" spans="1:9" s="12" customFormat="1" x14ac:dyDescent="0.25">
      <c r="A17" s="46">
        <v>7</v>
      </c>
      <c r="B17" s="47" t="s">
        <v>87</v>
      </c>
      <c r="C17" s="47" t="s">
        <v>27</v>
      </c>
      <c r="D17" s="34" t="s">
        <v>185</v>
      </c>
      <c r="E17" s="44">
        <v>4248</v>
      </c>
      <c r="F17" s="36">
        <v>40747</v>
      </c>
      <c r="G17" s="37">
        <f t="shared" si="0"/>
        <v>7</v>
      </c>
      <c r="H17" s="13"/>
      <c r="I17" s="13"/>
    </row>
    <row r="18" spans="1:9" s="12" customFormat="1" x14ac:dyDescent="0.25">
      <c r="A18" s="46">
        <v>8</v>
      </c>
      <c r="B18" s="47" t="s">
        <v>463</v>
      </c>
      <c r="C18" s="47" t="s">
        <v>176</v>
      </c>
      <c r="D18" s="34" t="s">
        <v>187</v>
      </c>
      <c r="E18" s="44">
        <v>1395</v>
      </c>
      <c r="F18" s="36">
        <v>40588</v>
      </c>
      <c r="G18" s="37">
        <f t="shared" si="0"/>
        <v>166</v>
      </c>
      <c r="H18" s="13"/>
      <c r="I18" s="13"/>
    </row>
    <row r="19" spans="1:9" s="12" customFormat="1" x14ac:dyDescent="0.25">
      <c r="A19" s="46">
        <v>9</v>
      </c>
      <c r="B19" s="47" t="s">
        <v>464</v>
      </c>
      <c r="C19" s="47" t="s">
        <v>176</v>
      </c>
      <c r="D19" s="34" t="s">
        <v>187</v>
      </c>
      <c r="E19" s="44">
        <v>1395</v>
      </c>
      <c r="F19" s="36">
        <v>40598</v>
      </c>
      <c r="G19" s="37">
        <f t="shared" si="0"/>
        <v>156</v>
      </c>
      <c r="H19" s="16"/>
      <c r="I19" s="13"/>
    </row>
    <row r="20" spans="1:9" s="12" customFormat="1" x14ac:dyDescent="0.25">
      <c r="A20" s="46">
        <v>10</v>
      </c>
      <c r="B20" s="47" t="s">
        <v>465</v>
      </c>
      <c r="C20" s="47" t="s">
        <v>176</v>
      </c>
      <c r="D20" s="34" t="s">
        <v>187</v>
      </c>
      <c r="E20" s="44">
        <v>1350</v>
      </c>
      <c r="F20" s="36">
        <v>40676</v>
      </c>
      <c r="G20" s="37">
        <f t="shared" si="0"/>
        <v>78</v>
      </c>
      <c r="H20" s="16"/>
      <c r="I20" s="13"/>
    </row>
    <row r="21" spans="1:9" s="12" customFormat="1" x14ac:dyDescent="0.25">
      <c r="A21" s="46">
        <v>11</v>
      </c>
      <c r="B21" s="47" t="s">
        <v>466</v>
      </c>
      <c r="C21" s="47" t="s">
        <v>176</v>
      </c>
      <c r="D21" s="34" t="s">
        <v>187</v>
      </c>
      <c r="E21" s="44">
        <v>1530</v>
      </c>
      <c r="F21" s="36">
        <v>40696</v>
      </c>
      <c r="G21" s="37">
        <f t="shared" si="0"/>
        <v>58</v>
      </c>
      <c r="H21" s="16"/>
      <c r="I21" s="13"/>
    </row>
    <row r="22" spans="1:9" s="12" customFormat="1" x14ac:dyDescent="0.25">
      <c r="A22" s="46">
        <v>12</v>
      </c>
      <c r="B22" s="47" t="s">
        <v>467</v>
      </c>
      <c r="C22" s="47" t="s">
        <v>176</v>
      </c>
      <c r="D22" s="34" t="s">
        <v>187</v>
      </c>
      <c r="E22" s="44">
        <v>1215</v>
      </c>
      <c r="F22" s="36">
        <v>40703</v>
      </c>
      <c r="G22" s="37">
        <f t="shared" si="0"/>
        <v>51</v>
      </c>
      <c r="H22" s="16"/>
      <c r="I22" s="13"/>
    </row>
    <row r="23" spans="1:9" s="12" customFormat="1" x14ac:dyDescent="0.25">
      <c r="A23" s="46">
        <v>13</v>
      </c>
      <c r="B23" s="47" t="s">
        <v>468</v>
      </c>
      <c r="C23" s="47" t="s">
        <v>176</v>
      </c>
      <c r="D23" s="34" t="s">
        <v>187</v>
      </c>
      <c r="E23" s="44">
        <v>1485</v>
      </c>
      <c r="F23" s="36">
        <v>40710</v>
      </c>
      <c r="G23" s="37">
        <f t="shared" si="0"/>
        <v>44</v>
      </c>
      <c r="H23" s="16"/>
      <c r="I23" s="13"/>
    </row>
    <row r="24" spans="1:9" s="12" customFormat="1" x14ac:dyDescent="0.25">
      <c r="A24" s="46">
        <v>14</v>
      </c>
      <c r="B24" s="47" t="s">
        <v>469</v>
      </c>
      <c r="C24" s="47" t="s">
        <v>176</v>
      </c>
      <c r="D24" s="34" t="s">
        <v>187</v>
      </c>
      <c r="E24" s="44">
        <v>1395</v>
      </c>
      <c r="F24" s="36">
        <v>40717</v>
      </c>
      <c r="G24" s="37">
        <f t="shared" si="0"/>
        <v>37</v>
      </c>
      <c r="H24" s="16"/>
      <c r="I24" s="13"/>
    </row>
    <row r="25" spans="1:9" s="12" customFormat="1" x14ac:dyDescent="0.25">
      <c r="A25" s="46">
        <v>15</v>
      </c>
      <c r="B25" s="47" t="s">
        <v>470</v>
      </c>
      <c r="C25" s="47" t="s">
        <v>176</v>
      </c>
      <c r="D25" s="34" t="s">
        <v>187</v>
      </c>
      <c r="E25" s="44">
        <v>990</v>
      </c>
      <c r="F25" s="36">
        <v>40719</v>
      </c>
      <c r="G25" s="37">
        <f t="shared" si="0"/>
        <v>35</v>
      </c>
      <c r="H25" s="16"/>
      <c r="I25" s="13"/>
    </row>
    <row r="26" spans="1:9" s="12" customFormat="1" x14ac:dyDescent="0.25">
      <c r="A26" s="46">
        <v>16</v>
      </c>
      <c r="B26" s="47" t="s">
        <v>471</v>
      </c>
      <c r="C26" s="47" t="s">
        <v>176</v>
      </c>
      <c r="D26" s="34" t="s">
        <v>187</v>
      </c>
      <c r="E26" s="44">
        <v>1530</v>
      </c>
      <c r="F26" s="36">
        <v>40724</v>
      </c>
      <c r="G26" s="37">
        <f t="shared" si="0"/>
        <v>30</v>
      </c>
      <c r="H26" s="16"/>
      <c r="I26" s="13"/>
    </row>
    <row r="27" spans="1:9" s="12" customFormat="1" x14ac:dyDescent="0.25">
      <c r="A27" s="46">
        <v>17</v>
      </c>
      <c r="B27" s="47" t="s">
        <v>472</v>
      </c>
      <c r="C27" s="47" t="s">
        <v>176</v>
      </c>
      <c r="D27" s="34" t="s">
        <v>187</v>
      </c>
      <c r="E27" s="44">
        <v>1125</v>
      </c>
      <c r="F27" s="36">
        <v>40737</v>
      </c>
      <c r="G27" s="37">
        <f t="shared" si="0"/>
        <v>17</v>
      </c>
      <c r="H27" s="16"/>
      <c r="I27" s="13"/>
    </row>
    <row r="28" spans="1:9" s="12" customFormat="1" x14ac:dyDescent="0.25">
      <c r="A28" s="46">
        <v>18</v>
      </c>
      <c r="B28" s="47" t="s">
        <v>473</v>
      </c>
      <c r="C28" s="47" t="s">
        <v>176</v>
      </c>
      <c r="D28" s="34" t="s">
        <v>187</v>
      </c>
      <c r="E28" s="44">
        <v>1035</v>
      </c>
      <c r="F28" s="36">
        <v>40737</v>
      </c>
      <c r="G28" s="37">
        <f t="shared" si="0"/>
        <v>17</v>
      </c>
      <c r="H28" s="16"/>
      <c r="I28" s="13"/>
    </row>
    <row r="29" spans="1:9" s="12" customFormat="1" x14ac:dyDescent="0.25">
      <c r="A29" s="46">
        <v>19</v>
      </c>
      <c r="B29" s="50" t="s">
        <v>255</v>
      </c>
      <c r="C29" s="50" t="s">
        <v>189</v>
      </c>
      <c r="D29" s="35" t="s">
        <v>186</v>
      </c>
      <c r="E29" s="38">
        <v>1575</v>
      </c>
      <c r="F29" s="36">
        <v>40636</v>
      </c>
      <c r="G29" s="37">
        <f t="shared" ref="G29:G45" si="1">+$E$8-F29</f>
        <v>118</v>
      </c>
      <c r="H29" s="16"/>
      <c r="I29" s="13"/>
    </row>
    <row r="30" spans="1:9" s="12" customFormat="1" x14ac:dyDescent="0.25">
      <c r="A30" s="46">
        <v>20</v>
      </c>
      <c r="B30" s="50" t="s">
        <v>256</v>
      </c>
      <c r="C30" s="50" t="s">
        <v>189</v>
      </c>
      <c r="D30" s="35" t="s">
        <v>186</v>
      </c>
      <c r="E30" s="38">
        <v>1655</v>
      </c>
      <c r="F30" s="36">
        <v>40652</v>
      </c>
      <c r="G30" s="37">
        <f t="shared" si="1"/>
        <v>102</v>
      </c>
      <c r="H30" s="16"/>
      <c r="I30" s="13"/>
    </row>
    <row r="31" spans="1:9" s="12" customFormat="1" x14ac:dyDescent="0.25">
      <c r="A31" s="46">
        <v>21</v>
      </c>
      <c r="B31" s="50" t="s">
        <v>257</v>
      </c>
      <c r="C31" s="50" t="s">
        <v>189</v>
      </c>
      <c r="D31" s="35" t="s">
        <v>186</v>
      </c>
      <c r="E31" s="38">
        <v>1485</v>
      </c>
      <c r="F31" s="36">
        <v>40660</v>
      </c>
      <c r="G31" s="37">
        <f t="shared" si="1"/>
        <v>94</v>
      </c>
      <c r="H31" s="16"/>
      <c r="I31" s="13"/>
    </row>
    <row r="32" spans="1:9" s="12" customFormat="1" x14ac:dyDescent="0.25">
      <c r="A32" s="46">
        <v>22</v>
      </c>
      <c r="B32" s="50" t="s">
        <v>258</v>
      </c>
      <c r="C32" s="50" t="s">
        <v>189</v>
      </c>
      <c r="D32" s="35" t="s">
        <v>186</v>
      </c>
      <c r="E32" s="38">
        <v>1170</v>
      </c>
      <c r="F32" s="36">
        <v>40656</v>
      </c>
      <c r="G32" s="37">
        <f t="shared" si="1"/>
        <v>98</v>
      </c>
      <c r="H32" s="16"/>
      <c r="I32" s="13"/>
    </row>
    <row r="33" spans="1:9" s="12" customFormat="1" x14ac:dyDescent="0.25">
      <c r="A33" s="46">
        <v>23</v>
      </c>
      <c r="B33" s="50" t="s">
        <v>116</v>
      </c>
      <c r="C33" s="50" t="s">
        <v>189</v>
      </c>
      <c r="D33" s="35" t="s">
        <v>186</v>
      </c>
      <c r="E33" s="38">
        <v>1395</v>
      </c>
      <c r="F33" s="36">
        <v>40689</v>
      </c>
      <c r="G33" s="37">
        <f t="shared" si="1"/>
        <v>65</v>
      </c>
      <c r="H33" s="16"/>
      <c r="I33" s="13"/>
    </row>
    <row r="34" spans="1:9" s="12" customFormat="1" x14ac:dyDescent="0.25">
      <c r="A34" s="46">
        <v>24</v>
      </c>
      <c r="B34" s="50" t="s">
        <v>133</v>
      </c>
      <c r="C34" s="50" t="s">
        <v>189</v>
      </c>
      <c r="D34" s="35" t="s">
        <v>186</v>
      </c>
      <c r="E34" s="38">
        <v>1575</v>
      </c>
      <c r="F34" s="36">
        <v>40633</v>
      </c>
      <c r="G34" s="37">
        <f t="shared" si="1"/>
        <v>121</v>
      </c>
      <c r="H34" s="16"/>
      <c r="I34" s="13"/>
    </row>
    <row r="35" spans="1:9" s="12" customFormat="1" x14ac:dyDescent="0.25">
      <c r="A35" s="46">
        <v>25</v>
      </c>
      <c r="B35" s="50" t="s">
        <v>132</v>
      </c>
      <c r="C35" s="50" t="s">
        <v>189</v>
      </c>
      <c r="D35" s="35" t="s">
        <v>186</v>
      </c>
      <c r="E35" s="38">
        <v>990</v>
      </c>
      <c r="F35" s="36">
        <v>40640</v>
      </c>
      <c r="G35" s="37">
        <f t="shared" si="1"/>
        <v>114</v>
      </c>
      <c r="H35" s="16"/>
      <c r="I35" s="13"/>
    </row>
    <row r="36" spans="1:9" s="12" customFormat="1" x14ac:dyDescent="0.25">
      <c r="A36" s="46">
        <v>26</v>
      </c>
      <c r="B36" s="50" t="s">
        <v>131</v>
      </c>
      <c r="C36" s="50" t="s">
        <v>189</v>
      </c>
      <c r="D36" s="35" t="s">
        <v>186</v>
      </c>
      <c r="E36" s="38">
        <v>1395</v>
      </c>
      <c r="F36" s="36">
        <v>40647</v>
      </c>
      <c r="G36" s="37">
        <f t="shared" si="1"/>
        <v>107</v>
      </c>
      <c r="H36" s="16"/>
      <c r="I36" s="13"/>
    </row>
    <row r="37" spans="1:9" s="12" customFormat="1" x14ac:dyDescent="0.25">
      <c r="A37" s="46">
        <v>27</v>
      </c>
      <c r="B37" s="50" t="s">
        <v>130</v>
      </c>
      <c r="C37" s="50" t="s">
        <v>189</v>
      </c>
      <c r="D37" s="35" t="s">
        <v>186</v>
      </c>
      <c r="E37" s="38">
        <v>1305</v>
      </c>
      <c r="F37" s="36">
        <v>40661</v>
      </c>
      <c r="G37" s="37">
        <f t="shared" si="1"/>
        <v>93</v>
      </c>
      <c r="H37" s="16"/>
      <c r="I37" s="13"/>
    </row>
    <row r="38" spans="1:9" s="12" customFormat="1" x14ac:dyDescent="0.25">
      <c r="A38" s="46">
        <v>28</v>
      </c>
      <c r="B38" s="50" t="s">
        <v>127</v>
      </c>
      <c r="C38" s="50" t="s">
        <v>189</v>
      </c>
      <c r="D38" s="35" t="s">
        <v>186</v>
      </c>
      <c r="E38" s="38">
        <v>1890</v>
      </c>
      <c r="F38" s="36">
        <v>40682</v>
      </c>
      <c r="G38" s="37">
        <f t="shared" si="1"/>
        <v>72</v>
      </c>
      <c r="H38" s="16"/>
      <c r="I38" s="13"/>
    </row>
    <row r="39" spans="1:9" s="12" customFormat="1" x14ac:dyDescent="0.25">
      <c r="A39" s="46">
        <v>29</v>
      </c>
      <c r="B39" s="50" t="s">
        <v>128</v>
      </c>
      <c r="C39" s="50" t="s">
        <v>189</v>
      </c>
      <c r="D39" s="35" t="s">
        <v>186</v>
      </c>
      <c r="E39" s="38">
        <v>2115</v>
      </c>
      <c r="F39" s="36">
        <v>40691</v>
      </c>
      <c r="G39" s="37">
        <f t="shared" si="1"/>
        <v>63</v>
      </c>
      <c r="H39" s="16"/>
      <c r="I39" s="13"/>
    </row>
    <row r="40" spans="1:9" s="12" customFormat="1" x14ac:dyDescent="0.25">
      <c r="A40" s="46">
        <v>30</v>
      </c>
      <c r="B40" s="50" t="s">
        <v>126</v>
      </c>
      <c r="C40" s="50" t="s">
        <v>189</v>
      </c>
      <c r="D40" s="35" t="s">
        <v>186</v>
      </c>
      <c r="E40" s="38">
        <v>2655</v>
      </c>
      <c r="F40" s="36">
        <v>40674</v>
      </c>
      <c r="G40" s="37">
        <f t="shared" si="1"/>
        <v>80</v>
      </c>
      <c r="H40" s="16"/>
      <c r="I40" s="13"/>
    </row>
    <row r="41" spans="1:9" s="12" customFormat="1" x14ac:dyDescent="0.25">
      <c r="A41" s="46">
        <v>31</v>
      </c>
      <c r="B41" s="50" t="s">
        <v>259</v>
      </c>
      <c r="C41" s="50" t="s">
        <v>189</v>
      </c>
      <c r="D41" s="35" t="s">
        <v>186</v>
      </c>
      <c r="E41" s="38">
        <v>12500</v>
      </c>
      <c r="F41" s="36">
        <v>40685</v>
      </c>
      <c r="G41" s="37">
        <f t="shared" si="1"/>
        <v>69</v>
      </c>
      <c r="H41" s="16"/>
      <c r="I41" s="13"/>
    </row>
    <row r="42" spans="1:9" s="12" customFormat="1" x14ac:dyDescent="0.25">
      <c r="A42" s="46">
        <v>32</v>
      </c>
      <c r="B42" s="50" t="s">
        <v>260</v>
      </c>
      <c r="C42" s="50" t="s">
        <v>189</v>
      </c>
      <c r="D42" s="35" t="s">
        <v>186</v>
      </c>
      <c r="E42" s="38">
        <v>62500</v>
      </c>
      <c r="F42" s="36">
        <v>40711</v>
      </c>
      <c r="G42" s="37">
        <f t="shared" si="1"/>
        <v>43</v>
      </c>
      <c r="H42" s="16"/>
      <c r="I42" s="13"/>
    </row>
    <row r="43" spans="1:9" s="12" customFormat="1" x14ac:dyDescent="0.25">
      <c r="A43" s="46">
        <v>33</v>
      </c>
      <c r="B43" s="50" t="s">
        <v>113</v>
      </c>
      <c r="C43" s="50" t="s">
        <v>189</v>
      </c>
      <c r="D43" s="35" t="s">
        <v>186</v>
      </c>
      <c r="E43" s="38">
        <v>1125</v>
      </c>
      <c r="F43" s="36">
        <v>40668</v>
      </c>
      <c r="G43" s="37">
        <f t="shared" si="1"/>
        <v>86</v>
      </c>
      <c r="H43" s="16"/>
      <c r="I43" s="13"/>
    </row>
    <row r="44" spans="1:9" s="12" customFormat="1" x14ac:dyDescent="0.25">
      <c r="A44" s="46">
        <v>34</v>
      </c>
      <c r="B44" s="50" t="s">
        <v>114</v>
      </c>
      <c r="C44" s="50" t="s">
        <v>189</v>
      </c>
      <c r="D44" s="35" t="s">
        <v>186</v>
      </c>
      <c r="E44" s="38">
        <v>1710</v>
      </c>
      <c r="F44" s="36">
        <v>40675</v>
      </c>
      <c r="G44" s="37">
        <f t="shared" si="1"/>
        <v>79</v>
      </c>
      <c r="H44" s="16"/>
      <c r="I44" s="13"/>
    </row>
    <row r="45" spans="1:9" s="12" customFormat="1" x14ac:dyDescent="0.25">
      <c r="A45" s="46">
        <v>35</v>
      </c>
      <c r="B45" s="50" t="s">
        <v>115</v>
      </c>
      <c r="C45" s="50" t="s">
        <v>189</v>
      </c>
      <c r="D45" s="35" t="s">
        <v>186</v>
      </c>
      <c r="E45" s="38">
        <v>1305</v>
      </c>
      <c r="F45" s="36">
        <v>40682</v>
      </c>
      <c r="G45" s="37">
        <f t="shared" si="1"/>
        <v>72</v>
      </c>
      <c r="H45" s="16"/>
      <c r="I45" s="13"/>
    </row>
    <row r="46" spans="1:9" s="12" customFormat="1" x14ac:dyDescent="0.25">
      <c r="A46" s="46">
        <v>36</v>
      </c>
      <c r="B46" s="47" t="s">
        <v>590</v>
      </c>
      <c r="C46" s="47" t="s">
        <v>579</v>
      </c>
      <c r="D46" s="34" t="s">
        <v>185</v>
      </c>
      <c r="E46" s="44">
        <v>89090</v>
      </c>
      <c r="F46" s="36">
        <v>40754</v>
      </c>
      <c r="G46" s="37">
        <f t="shared" ref="G46:G47" si="2">+$E$8-F46</f>
        <v>0</v>
      </c>
      <c r="H46" s="16"/>
      <c r="I46" s="13"/>
    </row>
    <row r="47" spans="1:9" s="12" customFormat="1" x14ac:dyDescent="0.25">
      <c r="A47" s="46">
        <v>37</v>
      </c>
      <c r="B47" s="47" t="s">
        <v>591</v>
      </c>
      <c r="C47" s="47" t="s">
        <v>579</v>
      </c>
      <c r="D47" s="34" t="s">
        <v>185</v>
      </c>
      <c r="E47" s="44">
        <v>49719.199999999997</v>
      </c>
      <c r="F47" s="36">
        <v>40753</v>
      </c>
      <c r="G47" s="37">
        <f t="shared" si="2"/>
        <v>1</v>
      </c>
      <c r="H47" s="16"/>
      <c r="I47" s="13"/>
    </row>
    <row r="48" spans="1:9" s="12" customFormat="1" x14ac:dyDescent="0.25">
      <c r="A48" s="46">
        <v>38</v>
      </c>
      <c r="B48" s="50" t="s">
        <v>42</v>
      </c>
      <c r="C48" s="50" t="s">
        <v>46</v>
      </c>
      <c r="D48" s="35" t="s">
        <v>185</v>
      </c>
      <c r="E48" s="38">
        <v>7056.4</v>
      </c>
      <c r="F48" s="36">
        <v>40611</v>
      </c>
      <c r="G48" s="37">
        <f t="shared" ref="G48:G79" si="3">+$E$8-F48</f>
        <v>143</v>
      </c>
      <c r="H48" s="16"/>
      <c r="I48" s="13"/>
    </row>
    <row r="49" spans="1:9" s="12" customFormat="1" x14ac:dyDescent="0.25">
      <c r="A49" s="46">
        <v>39</v>
      </c>
      <c r="B49" s="50" t="s">
        <v>261</v>
      </c>
      <c r="C49" s="50" t="s">
        <v>38</v>
      </c>
      <c r="D49" s="35" t="s">
        <v>184</v>
      </c>
      <c r="E49" s="38">
        <v>14160</v>
      </c>
      <c r="F49" s="36">
        <v>40694</v>
      </c>
      <c r="G49" s="37">
        <f t="shared" si="3"/>
        <v>60</v>
      </c>
      <c r="H49" s="16"/>
      <c r="I49" s="13"/>
    </row>
    <row r="50" spans="1:9" s="12" customFormat="1" x14ac:dyDescent="0.25">
      <c r="A50" s="46">
        <v>40</v>
      </c>
      <c r="B50" s="50" t="s">
        <v>262</v>
      </c>
      <c r="C50" s="50" t="s">
        <v>38</v>
      </c>
      <c r="D50" s="35" t="s">
        <v>184</v>
      </c>
      <c r="E50" s="38">
        <v>17325</v>
      </c>
      <c r="F50" s="36">
        <v>40595</v>
      </c>
      <c r="G50" s="37">
        <f t="shared" si="3"/>
        <v>159</v>
      </c>
      <c r="H50" s="16"/>
      <c r="I50" s="13"/>
    </row>
    <row r="51" spans="1:9" s="12" customFormat="1" x14ac:dyDescent="0.25">
      <c r="A51" s="46">
        <v>41</v>
      </c>
      <c r="B51" s="50" t="s">
        <v>263</v>
      </c>
      <c r="C51" s="50" t="s">
        <v>190</v>
      </c>
      <c r="D51" s="35" t="s">
        <v>185</v>
      </c>
      <c r="E51" s="38">
        <v>41654</v>
      </c>
      <c r="F51" s="36">
        <v>40704</v>
      </c>
      <c r="G51" s="37">
        <f t="shared" si="3"/>
        <v>50</v>
      </c>
      <c r="H51" s="16"/>
      <c r="I51" s="13"/>
    </row>
    <row r="52" spans="1:9" s="12" customFormat="1" x14ac:dyDescent="0.25">
      <c r="A52" s="46">
        <v>42</v>
      </c>
      <c r="B52" s="50" t="s">
        <v>264</v>
      </c>
      <c r="C52" s="50" t="s">
        <v>191</v>
      </c>
      <c r="D52" s="34" t="s">
        <v>112</v>
      </c>
      <c r="E52" s="38">
        <v>36374.01</v>
      </c>
      <c r="F52" s="36">
        <v>40711</v>
      </c>
      <c r="G52" s="37">
        <f t="shared" si="3"/>
        <v>43</v>
      </c>
      <c r="H52" s="16"/>
      <c r="I52" s="13"/>
    </row>
    <row r="53" spans="1:9" s="12" customFormat="1" x14ac:dyDescent="0.25">
      <c r="A53" s="46">
        <v>43</v>
      </c>
      <c r="B53" s="50" t="s">
        <v>265</v>
      </c>
      <c r="C53" s="50" t="s">
        <v>191</v>
      </c>
      <c r="D53" s="34" t="s">
        <v>112</v>
      </c>
      <c r="E53" s="38">
        <v>24763.98</v>
      </c>
      <c r="F53" s="36">
        <v>40701</v>
      </c>
      <c r="G53" s="37">
        <f t="shared" si="3"/>
        <v>53</v>
      </c>
      <c r="H53" s="16"/>
      <c r="I53" s="13"/>
    </row>
    <row r="54" spans="1:9" s="12" customFormat="1" x14ac:dyDescent="0.25">
      <c r="A54" s="46">
        <v>44</v>
      </c>
      <c r="B54" s="50" t="s">
        <v>266</v>
      </c>
      <c r="C54" s="50" t="s">
        <v>192</v>
      </c>
      <c r="D54" s="34" t="s">
        <v>112</v>
      </c>
      <c r="E54" s="38">
        <v>6400</v>
      </c>
      <c r="F54" s="36">
        <v>40669</v>
      </c>
      <c r="G54" s="37">
        <f t="shared" si="3"/>
        <v>85</v>
      </c>
      <c r="H54" s="16"/>
      <c r="I54" s="13"/>
    </row>
    <row r="55" spans="1:9" s="12" customFormat="1" x14ac:dyDescent="0.25">
      <c r="A55" s="46">
        <v>45</v>
      </c>
      <c r="B55" s="50" t="s">
        <v>267</v>
      </c>
      <c r="C55" s="50" t="s">
        <v>193</v>
      </c>
      <c r="D55" s="34" t="s">
        <v>112</v>
      </c>
      <c r="E55" s="38">
        <v>16695.87</v>
      </c>
      <c r="F55" s="36">
        <v>40640</v>
      </c>
      <c r="G55" s="37">
        <f t="shared" si="3"/>
        <v>114</v>
      </c>
      <c r="H55" s="16"/>
      <c r="I55" s="13"/>
    </row>
    <row r="56" spans="1:9" s="12" customFormat="1" x14ac:dyDescent="0.25">
      <c r="A56" s="46">
        <v>46</v>
      </c>
      <c r="B56" s="50" t="s">
        <v>268</v>
      </c>
      <c r="C56" s="50" t="s">
        <v>193</v>
      </c>
      <c r="D56" s="34" t="s">
        <v>112</v>
      </c>
      <c r="E56" s="38">
        <v>6397.68</v>
      </c>
      <c r="F56" s="36">
        <v>40675</v>
      </c>
      <c r="G56" s="37">
        <f t="shared" si="3"/>
        <v>79</v>
      </c>
      <c r="H56" s="16"/>
      <c r="I56" s="13"/>
    </row>
    <row r="57" spans="1:9" s="12" customFormat="1" x14ac:dyDescent="0.25">
      <c r="A57" s="46">
        <v>47</v>
      </c>
      <c r="B57" s="50" t="s">
        <v>269</v>
      </c>
      <c r="C57" s="50" t="s">
        <v>193</v>
      </c>
      <c r="D57" s="34" t="s">
        <v>112</v>
      </c>
      <c r="E57" s="38">
        <v>24626.95</v>
      </c>
      <c r="F57" s="36">
        <v>40708</v>
      </c>
      <c r="G57" s="37">
        <f t="shared" si="3"/>
        <v>46</v>
      </c>
      <c r="H57" s="16"/>
      <c r="I57" s="13"/>
    </row>
    <row r="58" spans="1:9" s="12" customFormat="1" x14ac:dyDescent="0.25">
      <c r="A58" s="46">
        <v>48</v>
      </c>
      <c r="B58" s="50" t="s">
        <v>270</v>
      </c>
      <c r="C58" s="50" t="s">
        <v>193</v>
      </c>
      <c r="D58" s="34" t="s">
        <v>112</v>
      </c>
      <c r="E58" s="38">
        <v>30382.39</v>
      </c>
      <c r="F58" s="36">
        <v>40676</v>
      </c>
      <c r="G58" s="37">
        <f t="shared" si="3"/>
        <v>78</v>
      </c>
      <c r="H58" s="16"/>
      <c r="I58" s="13"/>
    </row>
    <row r="59" spans="1:9" s="12" customFormat="1" x14ac:dyDescent="0.25">
      <c r="A59" s="46">
        <v>49</v>
      </c>
      <c r="B59" s="50" t="s">
        <v>271</v>
      </c>
      <c r="C59" s="50" t="s">
        <v>193</v>
      </c>
      <c r="D59" s="34" t="s">
        <v>112</v>
      </c>
      <c r="E59" s="38">
        <v>36153.43</v>
      </c>
      <c r="F59" s="36">
        <v>40620</v>
      </c>
      <c r="G59" s="37">
        <f t="shared" si="3"/>
        <v>134</v>
      </c>
      <c r="H59" s="16"/>
      <c r="I59" s="13"/>
    </row>
    <row r="60" spans="1:9" s="12" customFormat="1" x14ac:dyDescent="0.25">
      <c r="A60" s="46">
        <v>50</v>
      </c>
      <c r="B60" s="47" t="s">
        <v>159</v>
      </c>
      <c r="C60" s="47" t="s">
        <v>567</v>
      </c>
      <c r="D60" s="34" t="s">
        <v>185</v>
      </c>
      <c r="E60" s="44">
        <v>38940</v>
      </c>
      <c r="F60" s="36">
        <v>40724</v>
      </c>
      <c r="G60" s="37">
        <f t="shared" si="3"/>
        <v>30</v>
      </c>
      <c r="H60" s="16"/>
      <c r="I60" s="13"/>
    </row>
    <row r="61" spans="1:9" s="12" customFormat="1" x14ac:dyDescent="0.25">
      <c r="A61" s="46">
        <v>51</v>
      </c>
      <c r="B61" s="50" t="s">
        <v>28</v>
      </c>
      <c r="C61" s="50" t="s">
        <v>23</v>
      </c>
      <c r="D61" s="34" t="s">
        <v>454</v>
      </c>
      <c r="E61" s="38">
        <v>30300</v>
      </c>
      <c r="F61" s="36">
        <v>40411</v>
      </c>
      <c r="G61" s="37">
        <f t="shared" si="3"/>
        <v>343</v>
      </c>
      <c r="H61" s="16"/>
      <c r="I61" s="13"/>
    </row>
    <row r="62" spans="1:9" s="12" customFormat="1" x14ac:dyDescent="0.25">
      <c r="A62" s="46">
        <v>52</v>
      </c>
      <c r="B62" s="50" t="s">
        <v>57</v>
      </c>
      <c r="C62" s="50" t="s">
        <v>23</v>
      </c>
      <c r="D62" s="34" t="s">
        <v>454</v>
      </c>
      <c r="E62" s="38">
        <v>16402</v>
      </c>
      <c r="F62" s="36">
        <v>40493</v>
      </c>
      <c r="G62" s="37">
        <f t="shared" si="3"/>
        <v>261</v>
      </c>
      <c r="H62" s="16"/>
      <c r="I62" s="13"/>
    </row>
    <row r="63" spans="1:9" s="12" customFormat="1" x14ac:dyDescent="0.25">
      <c r="A63" s="46">
        <v>53</v>
      </c>
      <c r="B63" s="50" t="s">
        <v>22</v>
      </c>
      <c r="C63" s="50" t="s">
        <v>24</v>
      </c>
      <c r="D63" s="34" t="s">
        <v>185</v>
      </c>
      <c r="E63" s="38">
        <v>59590</v>
      </c>
      <c r="F63" s="36">
        <v>40528</v>
      </c>
      <c r="G63" s="37">
        <f t="shared" si="3"/>
        <v>226</v>
      </c>
      <c r="H63" s="16"/>
      <c r="I63" s="13"/>
    </row>
    <row r="64" spans="1:9" s="12" customFormat="1" x14ac:dyDescent="0.25">
      <c r="A64" s="46">
        <v>54</v>
      </c>
      <c r="B64" s="50" t="s">
        <v>272</v>
      </c>
      <c r="C64" s="50" t="s">
        <v>49</v>
      </c>
      <c r="D64" s="34" t="s">
        <v>185</v>
      </c>
      <c r="E64" s="38">
        <v>42437.99</v>
      </c>
      <c r="F64" s="36">
        <v>40675</v>
      </c>
      <c r="G64" s="37">
        <f t="shared" si="3"/>
        <v>79</v>
      </c>
      <c r="H64" s="16"/>
      <c r="I64" s="13"/>
    </row>
    <row r="65" spans="1:9" s="12" customFormat="1" x14ac:dyDescent="0.25">
      <c r="A65" s="46">
        <v>55</v>
      </c>
      <c r="B65" s="50" t="s">
        <v>273</v>
      </c>
      <c r="C65" s="50" t="s">
        <v>49</v>
      </c>
      <c r="D65" s="34" t="s">
        <v>185</v>
      </c>
      <c r="E65" s="38">
        <v>29345.37</v>
      </c>
      <c r="F65" s="36">
        <v>40695</v>
      </c>
      <c r="G65" s="37">
        <f t="shared" si="3"/>
        <v>59</v>
      </c>
      <c r="H65" s="16"/>
      <c r="I65" s="13"/>
    </row>
    <row r="66" spans="1:9" s="12" customFormat="1" x14ac:dyDescent="0.25">
      <c r="A66" s="46">
        <v>56</v>
      </c>
      <c r="B66" s="47" t="s">
        <v>109</v>
      </c>
      <c r="C66" s="47" t="s">
        <v>568</v>
      </c>
      <c r="D66" s="34" t="s">
        <v>185</v>
      </c>
      <c r="E66" s="44">
        <v>130028.92</v>
      </c>
      <c r="F66" s="36">
        <v>40704</v>
      </c>
      <c r="G66" s="37">
        <f t="shared" si="3"/>
        <v>50</v>
      </c>
      <c r="H66" s="16"/>
      <c r="I66" s="13"/>
    </row>
    <row r="67" spans="1:9" s="12" customFormat="1" x14ac:dyDescent="0.25">
      <c r="A67" s="46">
        <v>57</v>
      </c>
      <c r="B67" s="50" t="s">
        <v>139</v>
      </c>
      <c r="C67" s="50" t="s">
        <v>194</v>
      </c>
      <c r="D67" s="34" t="s">
        <v>185</v>
      </c>
      <c r="E67" s="38">
        <v>10266</v>
      </c>
      <c r="F67" s="36">
        <v>40708</v>
      </c>
      <c r="G67" s="37">
        <f t="shared" si="3"/>
        <v>46</v>
      </c>
      <c r="H67" s="16"/>
      <c r="I67" s="13"/>
    </row>
    <row r="68" spans="1:9" s="12" customFormat="1" x14ac:dyDescent="0.25">
      <c r="A68" s="46">
        <v>58</v>
      </c>
      <c r="B68" s="50" t="s">
        <v>274</v>
      </c>
      <c r="C68" s="50" t="s">
        <v>194</v>
      </c>
      <c r="D68" s="34" t="s">
        <v>185</v>
      </c>
      <c r="E68" s="38">
        <v>66080</v>
      </c>
      <c r="F68" s="36">
        <v>40731</v>
      </c>
      <c r="G68" s="37">
        <f t="shared" si="3"/>
        <v>23</v>
      </c>
      <c r="H68" s="16"/>
      <c r="I68" s="13"/>
    </row>
    <row r="69" spans="1:9" s="12" customFormat="1" x14ac:dyDescent="0.25">
      <c r="A69" s="46">
        <v>59</v>
      </c>
      <c r="B69" s="47" t="s">
        <v>109</v>
      </c>
      <c r="C69" s="47" t="s">
        <v>584</v>
      </c>
      <c r="D69" s="34" t="s">
        <v>185</v>
      </c>
      <c r="E69" s="44">
        <v>58928</v>
      </c>
      <c r="F69" s="36">
        <v>40730</v>
      </c>
      <c r="G69" s="37">
        <f t="shared" si="3"/>
        <v>24</v>
      </c>
      <c r="H69" s="16"/>
      <c r="I69" s="13"/>
    </row>
    <row r="70" spans="1:9" s="12" customFormat="1" x14ac:dyDescent="0.25">
      <c r="A70" s="46">
        <v>60</v>
      </c>
      <c r="B70" s="50" t="s">
        <v>164</v>
      </c>
      <c r="C70" s="50" t="s">
        <v>25</v>
      </c>
      <c r="D70" s="34" t="s">
        <v>455</v>
      </c>
      <c r="E70" s="38">
        <v>5062.2</v>
      </c>
      <c r="F70" s="36">
        <v>40688</v>
      </c>
      <c r="G70" s="37">
        <f t="shared" si="3"/>
        <v>66</v>
      </c>
      <c r="H70" s="16"/>
      <c r="I70" s="13"/>
    </row>
    <row r="71" spans="1:9" s="12" customFormat="1" x14ac:dyDescent="0.25">
      <c r="A71" s="46">
        <v>61</v>
      </c>
      <c r="B71" s="50" t="s">
        <v>275</v>
      </c>
      <c r="C71" s="50" t="s">
        <v>25</v>
      </c>
      <c r="D71" s="34" t="s">
        <v>455</v>
      </c>
      <c r="E71" s="38">
        <v>138410.46</v>
      </c>
      <c r="F71" s="36">
        <v>40645</v>
      </c>
      <c r="G71" s="37">
        <f t="shared" si="3"/>
        <v>109</v>
      </c>
      <c r="H71" s="16"/>
      <c r="I71" s="13"/>
    </row>
    <row r="72" spans="1:9" s="12" customFormat="1" x14ac:dyDescent="0.25">
      <c r="A72" s="46">
        <v>62</v>
      </c>
      <c r="B72" s="50" t="s">
        <v>276</v>
      </c>
      <c r="C72" s="50" t="s">
        <v>25</v>
      </c>
      <c r="D72" s="34" t="s">
        <v>455</v>
      </c>
      <c r="E72" s="38">
        <v>43394.74</v>
      </c>
      <c r="F72" s="36">
        <v>40715</v>
      </c>
      <c r="G72" s="37">
        <f t="shared" si="3"/>
        <v>39</v>
      </c>
      <c r="H72" s="16"/>
      <c r="I72" s="13"/>
    </row>
    <row r="73" spans="1:9" s="12" customFormat="1" x14ac:dyDescent="0.25">
      <c r="A73" s="46">
        <v>63</v>
      </c>
      <c r="B73" s="50" t="s">
        <v>277</v>
      </c>
      <c r="C73" s="50" t="s">
        <v>25</v>
      </c>
      <c r="D73" s="34" t="s">
        <v>455</v>
      </c>
      <c r="E73" s="38">
        <v>16520</v>
      </c>
      <c r="F73" s="36">
        <v>40725</v>
      </c>
      <c r="G73" s="37">
        <f t="shared" si="3"/>
        <v>29</v>
      </c>
      <c r="H73" s="16"/>
      <c r="I73" s="13"/>
    </row>
    <row r="74" spans="1:9" s="12" customFormat="1" x14ac:dyDescent="0.25">
      <c r="A74" s="46">
        <v>64</v>
      </c>
      <c r="B74" s="50" t="s">
        <v>278</v>
      </c>
      <c r="C74" s="50" t="s">
        <v>25</v>
      </c>
      <c r="D74" s="34" t="s">
        <v>455</v>
      </c>
      <c r="E74" s="38">
        <v>13121.6</v>
      </c>
      <c r="F74" s="36">
        <v>40717</v>
      </c>
      <c r="G74" s="37">
        <f t="shared" si="3"/>
        <v>37</v>
      </c>
      <c r="H74" s="16"/>
      <c r="I74" s="13"/>
    </row>
    <row r="75" spans="1:9" s="12" customFormat="1" x14ac:dyDescent="0.25">
      <c r="A75" s="46">
        <v>65</v>
      </c>
      <c r="B75" s="50" t="s">
        <v>279</v>
      </c>
      <c r="C75" s="50" t="s">
        <v>25</v>
      </c>
      <c r="D75" s="34" t="s">
        <v>455</v>
      </c>
      <c r="E75" s="38">
        <v>42990.94</v>
      </c>
      <c r="F75" s="36">
        <v>40698</v>
      </c>
      <c r="G75" s="37">
        <f t="shared" si="3"/>
        <v>56</v>
      </c>
      <c r="H75" s="16"/>
      <c r="I75" s="13"/>
    </row>
    <row r="76" spans="1:9" s="12" customFormat="1" x14ac:dyDescent="0.25">
      <c r="A76" s="46">
        <v>66</v>
      </c>
      <c r="B76" s="50" t="s">
        <v>162</v>
      </c>
      <c r="C76" s="50" t="s">
        <v>25</v>
      </c>
      <c r="D76" s="34" t="s">
        <v>455</v>
      </c>
      <c r="E76" s="38">
        <v>24833.1</v>
      </c>
      <c r="F76" s="36">
        <v>40660</v>
      </c>
      <c r="G76" s="37">
        <f t="shared" si="3"/>
        <v>94</v>
      </c>
      <c r="H76" s="16"/>
      <c r="I76" s="13"/>
    </row>
    <row r="77" spans="1:9" s="12" customFormat="1" x14ac:dyDescent="0.25">
      <c r="A77" s="46">
        <v>67</v>
      </c>
      <c r="B77" s="50" t="s">
        <v>280</v>
      </c>
      <c r="C77" s="50" t="s">
        <v>25</v>
      </c>
      <c r="D77" s="34" t="s">
        <v>455</v>
      </c>
      <c r="E77" s="38">
        <v>4047.4</v>
      </c>
      <c r="F77" s="36">
        <v>40724</v>
      </c>
      <c r="G77" s="37">
        <f t="shared" si="3"/>
        <v>30</v>
      </c>
      <c r="H77" s="16"/>
      <c r="I77" s="13"/>
    </row>
    <row r="78" spans="1:9" s="12" customFormat="1" x14ac:dyDescent="0.25">
      <c r="A78" s="46">
        <v>68</v>
      </c>
      <c r="B78" s="50" t="s">
        <v>163</v>
      </c>
      <c r="C78" s="50" t="s">
        <v>25</v>
      </c>
      <c r="D78" s="34" t="s">
        <v>455</v>
      </c>
      <c r="E78" s="38">
        <v>39518.199999999997</v>
      </c>
      <c r="F78" s="36">
        <v>40689</v>
      </c>
      <c r="G78" s="37">
        <f t="shared" si="3"/>
        <v>65</v>
      </c>
      <c r="H78" s="16"/>
      <c r="I78" s="13"/>
    </row>
    <row r="79" spans="1:9" s="12" customFormat="1" x14ac:dyDescent="0.25">
      <c r="A79" s="46">
        <v>69</v>
      </c>
      <c r="B79" s="50" t="s">
        <v>36</v>
      </c>
      <c r="C79" s="50" t="s">
        <v>25</v>
      </c>
      <c r="D79" s="34" t="s">
        <v>455</v>
      </c>
      <c r="E79" s="38">
        <v>70010.58</v>
      </c>
      <c r="F79" s="36">
        <v>40556</v>
      </c>
      <c r="G79" s="37">
        <f t="shared" si="3"/>
        <v>198</v>
      </c>
      <c r="H79" s="16"/>
      <c r="I79" s="13"/>
    </row>
    <row r="80" spans="1:9" s="12" customFormat="1" x14ac:dyDescent="0.25">
      <c r="A80" s="46">
        <v>70</v>
      </c>
      <c r="B80" s="47" t="s">
        <v>557</v>
      </c>
      <c r="C80" s="47" t="s">
        <v>582</v>
      </c>
      <c r="D80" s="34" t="s">
        <v>455</v>
      </c>
      <c r="E80" s="44">
        <v>5876.4</v>
      </c>
      <c r="F80" s="36">
        <v>40743</v>
      </c>
      <c r="G80" s="37">
        <f t="shared" ref="G80:G81" si="4">+$E$8-F80</f>
        <v>11</v>
      </c>
      <c r="H80" s="16"/>
      <c r="I80" s="13"/>
    </row>
    <row r="81" spans="1:9" s="12" customFormat="1" x14ac:dyDescent="0.25">
      <c r="A81" s="46">
        <v>71</v>
      </c>
      <c r="B81" s="47" t="s">
        <v>558</v>
      </c>
      <c r="C81" s="47" t="s">
        <v>582</v>
      </c>
      <c r="D81" s="34" t="s">
        <v>455</v>
      </c>
      <c r="E81" s="44">
        <v>19387.400000000001</v>
      </c>
      <c r="F81" s="36">
        <v>40731</v>
      </c>
      <c r="G81" s="37">
        <f t="shared" si="4"/>
        <v>23</v>
      </c>
      <c r="H81" s="16"/>
      <c r="I81" s="13"/>
    </row>
    <row r="82" spans="1:9" s="12" customFormat="1" x14ac:dyDescent="0.25">
      <c r="A82" s="46">
        <v>72</v>
      </c>
      <c r="B82" s="50" t="s">
        <v>281</v>
      </c>
      <c r="C82" s="50" t="s">
        <v>195</v>
      </c>
      <c r="D82" s="35" t="s">
        <v>456</v>
      </c>
      <c r="E82" s="38">
        <v>32000</v>
      </c>
      <c r="F82" s="36">
        <v>40730</v>
      </c>
      <c r="G82" s="37">
        <f t="shared" ref="G82:G100" si="5">+$E$8-F82</f>
        <v>24</v>
      </c>
      <c r="H82" s="16"/>
      <c r="I82" s="13"/>
    </row>
    <row r="83" spans="1:9" s="12" customFormat="1" x14ac:dyDescent="0.25">
      <c r="A83" s="46">
        <v>73</v>
      </c>
      <c r="B83" s="50" t="s">
        <v>282</v>
      </c>
      <c r="C83" s="50" t="s">
        <v>195</v>
      </c>
      <c r="D83" s="35" t="s">
        <v>456</v>
      </c>
      <c r="E83" s="38">
        <v>106000</v>
      </c>
      <c r="F83" s="36">
        <v>40689</v>
      </c>
      <c r="G83" s="37">
        <f t="shared" si="5"/>
        <v>65</v>
      </c>
      <c r="H83" s="16"/>
      <c r="I83" s="13"/>
    </row>
    <row r="84" spans="1:9" s="12" customFormat="1" x14ac:dyDescent="0.25">
      <c r="A84" s="46">
        <v>74</v>
      </c>
      <c r="B84" s="50" t="s">
        <v>283</v>
      </c>
      <c r="C84" s="50" t="s">
        <v>196</v>
      </c>
      <c r="D84" s="34" t="s">
        <v>185</v>
      </c>
      <c r="E84" s="38">
        <v>16156.56</v>
      </c>
      <c r="F84" s="36">
        <v>40711</v>
      </c>
      <c r="G84" s="37">
        <f t="shared" si="5"/>
        <v>43</v>
      </c>
      <c r="H84" s="16"/>
      <c r="I84" s="13"/>
    </row>
    <row r="85" spans="1:9" s="12" customFormat="1" x14ac:dyDescent="0.25">
      <c r="A85" s="46">
        <v>75</v>
      </c>
      <c r="B85" s="50" t="s">
        <v>120</v>
      </c>
      <c r="C85" s="50" t="s">
        <v>196</v>
      </c>
      <c r="D85" s="34" t="s">
        <v>185</v>
      </c>
      <c r="E85" s="38">
        <v>41252</v>
      </c>
      <c r="F85" s="36">
        <v>40711</v>
      </c>
      <c r="G85" s="37">
        <f t="shared" si="5"/>
        <v>43</v>
      </c>
      <c r="H85" s="16"/>
      <c r="I85" s="13"/>
    </row>
    <row r="86" spans="1:9" s="12" customFormat="1" x14ac:dyDescent="0.25">
      <c r="A86" s="46">
        <v>76</v>
      </c>
      <c r="B86" s="50" t="s">
        <v>284</v>
      </c>
      <c r="C86" s="50" t="s">
        <v>196</v>
      </c>
      <c r="D86" s="34" t="s">
        <v>185</v>
      </c>
      <c r="E86" s="38">
        <v>66080</v>
      </c>
      <c r="F86" s="36">
        <v>40711</v>
      </c>
      <c r="G86" s="37">
        <f t="shared" si="5"/>
        <v>43</v>
      </c>
      <c r="H86" s="16"/>
      <c r="I86" s="13"/>
    </row>
    <row r="87" spans="1:9" s="12" customFormat="1" x14ac:dyDescent="0.25">
      <c r="A87" s="46">
        <v>77</v>
      </c>
      <c r="B87" s="47" t="s">
        <v>556</v>
      </c>
      <c r="C87" s="47" t="s">
        <v>581</v>
      </c>
      <c r="D87" s="34" t="s">
        <v>458</v>
      </c>
      <c r="E87" s="44">
        <v>3190.67</v>
      </c>
      <c r="F87" s="36">
        <v>40709</v>
      </c>
      <c r="G87" s="37">
        <f t="shared" si="5"/>
        <v>45</v>
      </c>
      <c r="H87" s="16"/>
      <c r="I87" s="13"/>
    </row>
    <row r="88" spans="1:9" s="12" customFormat="1" x14ac:dyDescent="0.25">
      <c r="A88" s="46">
        <v>78</v>
      </c>
      <c r="B88" s="50" t="s">
        <v>285</v>
      </c>
      <c r="C88" s="50" t="s">
        <v>89</v>
      </c>
      <c r="D88" s="35" t="s">
        <v>31</v>
      </c>
      <c r="E88" s="38">
        <v>35269.46</v>
      </c>
      <c r="F88" s="36">
        <v>40684</v>
      </c>
      <c r="G88" s="37">
        <f t="shared" si="5"/>
        <v>70</v>
      </c>
      <c r="H88" s="16"/>
      <c r="I88" s="13"/>
    </row>
    <row r="89" spans="1:9" s="12" customFormat="1" x14ac:dyDescent="0.25">
      <c r="A89" s="46">
        <v>79</v>
      </c>
      <c r="B89" s="50" t="s">
        <v>286</v>
      </c>
      <c r="C89" s="50" t="s">
        <v>89</v>
      </c>
      <c r="D89" s="35" t="s">
        <v>31</v>
      </c>
      <c r="E89" s="38">
        <v>5549.1</v>
      </c>
      <c r="F89" s="36">
        <v>40676</v>
      </c>
      <c r="G89" s="37">
        <f t="shared" si="5"/>
        <v>78</v>
      </c>
      <c r="H89" s="16"/>
      <c r="I89" s="13"/>
    </row>
    <row r="90" spans="1:9" s="12" customFormat="1" x14ac:dyDescent="0.25">
      <c r="A90" s="46">
        <v>80</v>
      </c>
      <c r="B90" s="50" t="s">
        <v>287</v>
      </c>
      <c r="C90" s="50" t="s">
        <v>89</v>
      </c>
      <c r="D90" s="35" t="s">
        <v>31</v>
      </c>
      <c r="E90" s="38">
        <v>4935.2</v>
      </c>
      <c r="F90" s="36">
        <v>40667</v>
      </c>
      <c r="G90" s="37">
        <f t="shared" si="5"/>
        <v>87</v>
      </c>
      <c r="H90" s="16"/>
      <c r="I90" s="13"/>
    </row>
    <row r="91" spans="1:9" s="12" customFormat="1" x14ac:dyDescent="0.25">
      <c r="A91" s="46">
        <v>81</v>
      </c>
      <c r="B91" s="50" t="s">
        <v>288</v>
      </c>
      <c r="C91" s="50" t="s">
        <v>89</v>
      </c>
      <c r="D91" s="35" t="s">
        <v>31</v>
      </c>
      <c r="E91" s="38">
        <v>8228.1</v>
      </c>
      <c r="F91" s="36">
        <v>40650</v>
      </c>
      <c r="G91" s="37">
        <f t="shared" si="5"/>
        <v>104</v>
      </c>
      <c r="H91" s="16"/>
      <c r="I91" s="13"/>
    </row>
    <row r="92" spans="1:9" s="12" customFormat="1" x14ac:dyDescent="0.25">
      <c r="A92" s="46">
        <v>82</v>
      </c>
      <c r="B92" s="50" t="s">
        <v>289</v>
      </c>
      <c r="C92" s="50" t="s">
        <v>89</v>
      </c>
      <c r="D92" s="35" t="s">
        <v>31</v>
      </c>
      <c r="E92" s="38">
        <v>20445.919999999998</v>
      </c>
      <c r="F92" s="36">
        <v>40650</v>
      </c>
      <c r="G92" s="37">
        <f t="shared" si="5"/>
        <v>104</v>
      </c>
      <c r="H92" s="16"/>
      <c r="I92" s="13"/>
    </row>
    <row r="93" spans="1:9" s="12" customFormat="1" x14ac:dyDescent="0.25">
      <c r="A93" s="46">
        <v>83</v>
      </c>
      <c r="B93" s="50" t="s">
        <v>166</v>
      </c>
      <c r="C93" s="50" t="s">
        <v>89</v>
      </c>
      <c r="D93" s="35" t="s">
        <v>31</v>
      </c>
      <c r="E93" s="38">
        <v>33565.01</v>
      </c>
      <c r="F93" s="36">
        <v>40656</v>
      </c>
      <c r="G93" s="37">
        <f t="shared" si="5"/>
        <v>98</v>
      </c>
      <c r="H93" s="16"/>
      <c r="I93" s="13"/>
    </row>
    <row r="94" spans="1:9" s="12" customFormat="1" x14ac:dyDescent="0.25">
      <c r="A94" s="46">
        <v>84</v>
      </c>
      <c r="B94" s="50" t="s">
        <v>290</v>
      </c>
      <c r="C94" s="50" t="s">
        <v>89</v>
      </c>
      <c r="D94" s="35" t="s">
        <v>31</v>
      </c>
      <c r="E94" s="38">
        <v>5212.7</v>
      </c>
      <c r="F94" s="36">
        <v>40704</v>
      </c>
      <c r="G94" s="37">
        <f t="shared" si="5"/>
        <v>50</v>
      </c>
      <c r="H94" s="16"/>
      <c r="I94" s="13"/>
    </row>
    <row r="95" spans="1:9" s="12" customFormat="1" x14ac:dyDescent="0.25">
      <c r="A95" s="46">
        <v>85</v>
      </c>
      <c r="B95" s="50" t="s">
        <v>291</v>
      </c>
      <c r="C95" s="50" t="s">
        <v>89</v>
      </c>
      <c r="D95" s="35" t="s">
        <v>31</v>
      </c>
      <c r="E95" s="38">
        <v>19783.400000000001</v>
      </c>
      <c r="F95" s="36">
        <v>40716</v>
      </c>
      <c r="G95" s="37">
        <f t="shared" si="5"/>
        <v>38</v>
      </c>
      <c r="H95" s="16"/>
      <c r="I95" s="13"/>
    </row>
    <row r="96" spans="1:9" s="12" customFormat="1" x14ac:dyDescent="0.25">
      <c r="A96" s="46">
        <v>86</v>
      </c>
      <c r="B96" s="50" t="s">
        <v>292</v>
      </c>
      <c r="C96" s="50" t="s">
        <v>89</v>
      </c>
      <c r="D96" s="35" t="s">
        <v>31</v>
      </c>
      <c r="E96" s="38">
        <v>7184.85</v>
      </c>
      <c r="F96" s="36">
        <v>40712</v>
      </c>
      <c r="G96" s="37">
        <f t="shared" si="5"/>
        <v>42</v>
      </c>
      <c r="H96" s="16"/>
      <c r="I96" s="13"/>
    </row>
    <row r="97" spans="1:9" s="12" customFormat="1" x14ac:dyDescent="0.25">
      <c r="A97" s="46">
        <v>87</v>
      </c>
      <c r="B97" s="50" t="s">
        <v>293</v>
      </c>
      <c r="C97" s="50" t="s">
        <v>89</v>
      </c>
      <c r="D97" s="35" t="s">
        <v>31</v>
      </c>
      <c r="E97" s="38">
        <v>4449.7</v>
      </c>
      <c r="F97" s="36">
        <v>40719</v>
      </c>
      <c r="G97" s="37">
        <f t="shared" si="5"/>
        <v>35</v>
      </c>
      <c r="H97" s="16"/>
      <c r="I97" s="13"/>
    </row>
    <row r="98" spans="1:9" s="12" customFormat="1" x14ac:dyDescent="0.25">
      <c r="A98" s="46">
        <v>88</v>
      </c>
      <c r="B98" s="50" t="s">
        <v>294</v>
      </c>
      <c r="C98" s="50" t="s">
        <v>89</v>
      </c>
      <c r="D98" s="35" t="s">
        <v>31</v>
      </c>
      <c r="E98" s="38">
        <v>3019.25</v>
      </c>
      <c r="F98" s="36">
        <v>40621</v>
      </c>
      <c r="G98" s="37">
        <f t="shared" si="5"/>
        <v>133</v>
      </c>
      <c r="H98" s="16"/>
      <c r="I98" s="13"/>
    </row>
    <row r="99" spans="1:9" s="12" customFormat="1" x14ac:dyDescent="0.25">
      <c r="A99" s="46">
        <v>89</v>
      </c>
      <c r="B99" s="50" t="s">
        <v>295</v>
      </c>
      <c r="C99" s="50" t="s">
        <v>89</v>
      </c>
      <c r="D99" s="35" t="s">
        <v>31</v>
      </c>
      <c r="E99" s="38">
        <v>3219.28</v>
      </c>
      <c r="F99" s="36">
        <v>40621</v>
      </c>
      <c r="G99" s="37">
        <f t="shared" si="5"/>
        <v>133</v>
      </c>
      <c r="H99" s="16"/>
      <c r="I99" s="13"/>
    </row>
    <row r="100" spans="1:9" s="12" customFormat="1" x14ac:dyDescent="0.25">
      <c r="A100" s="46">
        <v>90</v>
      </c>
      <c r="B100" s="50" t="s">
        <v>296</v>
      </c>
      <c r="C100" s="50" t="s">
        <v>197</v>
      </c>
      <c r="D100" s="35" t="s">
        <v>185</v>
      </c>
      <c r="E100" s="38">
        <v>39972.5</v>
      </c>
      <c r="F100" s="36">
        <v>40689</v>
      </c>
      <c r="G100" s="37">
        <f t="shared" si="5"/>
        <v>65</v>
      </c>
      <c r="H100" s="16"/>
      <c r="I100" s="13"/>
    </row>
    <row r="101" spans="1:9" s="12" customFormat="1" x14ac:dyDescent="0.25">
      <c r="A101" s="46">
        <v>91</v>
      </c>
      <c r="B101" s="47" t="s">
        <v>565</v>
      </c>
      <c r="C101" s="47" t="s">
        <v>587</v>
      </c>
      <c r="D101" s="34" t="s">
        <v>185</v>
      </c>
      <c r="E101" s="44">
        <v>72000</v>
      </c>
      <c r="F101" s="36">
        <v>40702</v>
      </c>
      <c r="G101" s="37">
        <f t="shared" ref="G101:G102" si="6">+$E$8-F101</f>
        <v>52</v>
      </c>
      <c r="H101" s="16"/>
      <c r="I101" s="13"/>
    </row>
    <row r="102" spans="1:9" s="12" customFormat="1" x14ac:dyDescent="0.25">
      <c r="A102" s="46">
        <v>92</v>
      </c>
      <c r="B102" s="47" t="s">
        <v>474</v>
      </c>
      <c r="C102" s="47" t="s">
        <v>569</v>
      </c>
      <c r="D102" s="34" t="s">
        <v>457</v>
      </c>
      <c r="E102" s="44">
        <v>38184</v>
      </c>
      <c r="F102" s="36">
        <v>40732</v>
      </c>
      <c r="G102" s="37">
        <f t="shared" si="6"/>
        <v>22</v>
      </c>
      <c r="H102" s="16"/>
      <c r="I102" s="13"/>
    </row>
    <row r="103" spans="1:9" s="12" customFormat="1" x14ac:dyDescent="0.25">
      <c r="A103" s="46">
        <v>93</v>
      </c>
      <c r="B103" s="50" t="s">
        <v>297</v>
      </c>
      <c r="C103" s="50" t="s">
        <v>50</v>
      </c>
      <c r="D103" s="35" t="s">
        <v>457</v>
      </c>
      <c r="E103" s="38">
        <v>13971.19</v>
      </c>
      <c r="F103" s="36">
        <v>40696</v>
      </c>
      <c r="G103" s="37">
        <f t="shared" ref="G103:G110" si="7">+$E$8-F103</f>
        <v>58</v>
      </c>
      <c r="H103" s="16"/>
      <c r="I103" s="13"/>
    </row>
    <row r="104" spans="1:9" s="12" customFormat="1" x14ac:dyDescent="0.25">
      <c r="A104" s="46">
        <v>94</v>
      </c>
      <c r="B104" s="50" t="s">
        <v>59</v>
      </c>
      <c r="C104" s="50" t="s">
        <v>50</v>
      </c>
      <c r="D104" s="35" t="s">
        <v>457</v>
      </c>
      <c r="E104" s="38">
        <v>38792.5</v>
      </c>
      <c r="F104" s="36">
        <v>40584</v>
      </c>
      <c r="G104" s="37">
        <f t="shared" si="7"/>
        <v>170</v>
      </c>
      <c r="H104" s="16"/>
      <c r="I104" s="13"/>
    </row>
    <row r="105" spans="1:9" s="12" customFormat="1" x14ac:dyDescent="0.25">
      <c r="A105" s="46">
        <v>95</v>
      </c>
      <c r="B105" s="50" t="s">
        <v>21</v>
      </c>
      <c r="C105" s="50" t="s">
        <v>198</v>
      </c>
      <c r="D105" s="35" t="s">
        <v>185</v>
      </c>
      <c r="E105" s="38">
        <v>295000</v>
      </c>
      <c r="F105" s="36">
        <v>40726</v>
      </c>
      <c r="G105" s="37">
        <f t="shared" si="7"/>
        <v>28</v>
      </c>
      <c r="H105" s="16"/>
      <c r="I105" s="13"/>
    </row>
    <row r="106" spans="1:9" s="12" customFormat="1" x14ac:dyDescent="0.25">
      <c r="A106" s="46">
        <v>96</v>
      </c>
      <c r="B106" s="50" t="s">
        <v>30</v>
      </c>
      <c r="C106" s="50" t="s">
        <v>90</v>
      </c>
      <c r="D106" s="34" t="s">
        <v>185</v>
      </c>
      <c r="E106" s="38">
        <v>14160</v>
      </c>
      <c r="F106" s="36">
        <v>40669</v>
      </c>
      <c r="G106" s="37">
        <f t="shared" si="7"/>
        <v>85</v>
      </c>
      <c r="H106" s="16"/>
      <c r="I106" s="13"/>
    </row>
    <row r="107" spans="1:9" s="12" customFormat="1" x14ac:dyDescent="0.25">
      <c r="A107" s="46">
        <v>97</v>
      </c>
      <c r="B107" s="50" t="s">
        <v>121</v>
      </c>
      <c r="C107" s="50" t="s">
        <v>90</v>
      </c>
      <c r="D107" s="34" t="s">
        <v>185</v>
      </c>
      <c r="E107" s="38">
        <v>78470</v>
      </c>
      <c r="F107" s="36">
        <v>40633</v>
      </c>
      <c r="G107" s="37">
        <f t="shared" si="7"/>
        <v>121</v>
      </c>
      <c r="H107" s="16"/>
      <c r="I107" s="13"/>
    </row>
    <row r="108" spans="1:9" s="12" customFormat="1" x14ac:dyDescent="0.25">
      <c r="A108" s="46">
        <v>98</v>
      </c>
      <c r="B108" s="50" t="s">
        <v>21</v>
      </c>
      <c r="C108" s="45" t="s">
        <v>199</v>
      </c>
      <c r="D108" s="34" t="s">
        <v>185</v>
      </c>
      <c r="E108" s="38">
        <v>25196.15</v>
      </c>
      <c r="F108" s="36">
        <v>40710</v>
      </c>
      <c r="G108" s="37">
        <f t="shared" si="7"/>
        <v>44</v>
      </c>
      <c r="H108" s="16"/>
      <c r="I108" s="13"/>
    </row>
    <row r="109" spans="1:9" s="12" customFormat="1" x14ac:dyDescent="0.25">
      <c r="A109" s="46">
        <v>99</v>
      </c>
      <c r="B109" s="50" t="s">
        <v>298</v>
      </c>
      <c r="C109" s="45" t="s">
        <v>199</v>
      </c>
      <c r="D109" s="34" t="s">
        <v>185</v>
      </c>
      <c r="E109" s="38">
        <v>12703.29</v>
      </c>
      <c r="F109" s="36">
        <v>40710</v>
      </c>
      <c r="G109" s="37">
        <f t="shared" si="7"/>
        <v>44</v>
      </c>
      <c r="H109" s="16"/>
      <c r="I109" s="13"/>
    </row>
    <row r="110" spans="1:9" s="12" customFormat="1" x14ac:dyDescent="0.25">
      <c r="A110" s="46">
        <v>100</v>
      </c>
      <c r="B110" s="50" t="s">
        <v>60</v>
      </c>
      <c r="C110" s="45" t="s">
        <v>199</v>
      </c>
      <c r="D110" s="34" t="s">
        <v>185</v>
      </c>
      <c r="E110" s="38">
        <v>38296.9</v>
      </c>
      <c r="F110" s="36">
        <v>40719</v>
      </c>
      <c r="G110" s="37">
        <f t="shared" si="7"/>
        <v>35</v>
      </c>
      <c r="H110" s="16"/>
      <c r="I110" s="13"/>
    </row>
    <row r="111" spans="1:9" s="12" customFormat="1" x14ac:dyDescent="0.25">
      <c r="A111" s="46">
        <v>101</v>
      </c>
      <c r="B111" s="47" t="s">
        <v>339</v>
      </c>
      <c r="C111" s="47" t="s">
        <v>177</v>
      </c>
      <c r="D111" s="34" t="s">
        <v>185</v>
      </c>
      <c r="E111" s="44">
        <v>59600</v>
      </c>
      <c r="F111" s="36">
        <v>40715</v>
      </c>
      <c r="G111" s="37">
        <f t="shared" ref="G111:G112" si="8">+$E$8-F111</f>
        <v>39</v>
      </c>
      <c r="H111" s="16"/>
      <c r="I111" s="13"/>
    </row>
    <row r="112" spans="1:9" s="12" customFormat="1" x14ac:dyDescent="0.25">
      <c r="A112" s="46">
        <v>102</v>
      </c>
      <c r="B112" s="47" t="s">
        <v>134</v>
      </c>
      <c r="C112" s="47" t="s">
        <v>182</v>
      </c>
      <c r="D112" s="34" t="s">
        <v>458</v>
      </c>
      <c r="E112" s="44">
        <v>16933</v>
      </c>
      <c r="F112" s="36">
        <v>40688</v>
      </c>
      <c r="G112" s="37">
        <f t="shared" si="8"/>
        <v>66</v>
      </c>
      <c r="H112" s="16"/>
      <c r="I112" s="13"/>
    </row>
    <row r="113" spans="1:9" s="12" customFormat="1" x14ac:dyDescent="0.25">
      <c r="A113" s="46">
        <v>103</v>
      </c>
      <c r="B113" s="50" t="s">
        <v>299</v>
      </c>
      <c r="C113" s="50" t="s">
        <v>47</v>
      </c>
      <c r="D113" s="35" t="s">
        <v>458</v>
      </c>
      <c r="E113" s="38">
        <v>102512.5</v>
      </c>
      <c r="F113" s="36">
        <v>40663</v>
      </c>
      <c r="G113" s="37">
        <f t="shared" ref="G113:G152" si="9">+$E$8-F113</f>
        <v>91</v>
      </c>
      <c r="H113" s="16"/>
      <c r="I113" s="13"/>
    </row>
    <row r="114" spans="1:9" s="12" customFormat="1" x14ac:dyDescent="0.25">
      <c r="A114" s="46">
        <v>104</v>
      </c>
      <c r="B114" s="50" t="s">
        <v>300</v>
      </c>
      <c r="C114" s="50" t="s">
        <v>47</v>
      </c>
      <c r="D114" s="35" t="s">
        <v>458</v>
      </c>
      <c r="E114" s="38">
        <v>1740.5</v>
      </c>
      <c r="F114" s="36">
        <v>40663</v>
      </c>
      <c r="G114" s="37">
        <f t="shared" si="9"/>
        <v>91</v>
      </c>
      <c r="H114" s="16"/>
      <c r="I114" s="13"/>
    </row>
    <row r="115" spans="1:9" s="12" customFormat="1" x14ac:dyDescent="0.25">
      <c r="A115" s="46">
        <v>105</v>
      </c>
      <c r="B115" s="50" t="s">
        <v>43</v>
      </c>
      <c r="C115" s="50" t="s">
        <v>47</v>
      </c>
      <c r="D115" s="35" t="s">
        <v>458</v>
      </c>
      <c r="E115" s="38">
        <v>1770</v>
      </c>
      <c r="F115" s="36">
        <v>40624</v>
      </c>
      <c r="G115" s="37">
        <f t="shared" si="9"/>
        <v>130</v>
      </c>
      <c r="H115" s="16"/>
      <c r="I115" s="13"/>
    </row>
    <row r="116" spans="1:9" s="12" customFormat="1" x14ac:dyDescent="0.25">
      <c r="A116" s="46">
        <v>106</v>
      </c>
      <c r="B116" s="50" t="s">
        <v>44</v>
      </c>
      <c r="C116" s="50" t="s">
        <v>47</v>
      </c>
      <c r="D116" s="35" t="s">
        <v>458</v>
      </c>
      <c r="E116" s="38">
        <v>3304</v>
      </c>
      <c r="F116" s="36">
        <v>40587</v>
      </c>
      <c r="G116" s="37">
        <f t="shared" si="9"/>
        <v>167</v>
      </c>
      <c r="H116" s="16"/>
      <c r="I116" s="13"/>
    </row>
    <row r="117" spans="1:9" s="12" customFormat="1" x14ac:dyDescent="0.25">
      <c r="A117" s="46">
        <v>107</v>
      </c>
      <c r="B117" s="50" t="s">
        <v>301</v>
      </c>
      <c r="C117" s="50" t="s">
        <v>200</v>
      </c>
      <c r="D117" s="35" t="s">
        <v>185</v>
      </c>
      <c r="E117" s="38">
        <v>8179.73</v>
      </c>
      <c r="F117" s="36">
        <v>40641</v>
      </c>
      <c r="G117" s="37">
        <f t="shared" si="9"/>
        <v>113</v>
      </c>
      <c r="H117" s="16"/>
      <c r="I117" s="13"/>
    </row>
    <row r="118" spans="1:9" s="12" customFormat="1" x14ac:dyDescent="0.25">
      <c r="A118" s="46">
        <v>108</v>
      </c>
      <c r="B118" s="50" t="s">
        <v>69</v>
      </c>
      <c r="C118" s="50" t="s">
        <v>200</v>
      </c>
      <c r="D118" s="35" t="s">
        <v>185</v>
      </c>
      <c r="E118" s="38">
        <v>22494.41</v>
      </c>
      <c r="F118" s="36">
        <v>40719</v>
      </c>
      <c r="G118" s="37">
        <f t="shared" si="9"/>
        <v>35</v>
      </c>
      <c r="H118" s="16"/>
      <c r="I118" s="13"/>
    </row>
    <row r="119" spans="1:9" s="12" customFormat="1" x14ac:dyDescent="0.25">
      <c r="A119" s="46">
        <v>109</v>
      </c>
      <c r="B119" s="50" t="s">
        <v>302</v>
      </c>
      <c r="C119" s="50" t="s">
        <v>201</v>
      </c>
      <c r="D119" s="35" t="s">
        <v>185</v>
      </c>
      <c r="E119" s="38">
        <v>138502.5</v>
      </c>
      <c r="F119" s="36">
        <v>40690</v>
      </c>
      <c r="G119" s="37">
        <f t="shared" si="9"/>
        <v>64</v>
      </c>
      <c r="H119" s="16"/>
      <c r="I119" s="13"/>
    </row>
    <row r="120" spans="1:9" s="12" customFormat="1" x14ac:dyDescent="0.25">
      <c r="A120" s="46">
        <v>110</v>
      </c>
      <c r="B120" s="50" t="s">
        <v>303</v>
      </c>
      <c r="C120" s="50" t="s">
        <v>51</v>
      </c>
      <c r="D120" s="35" t="s">
        <v>112</v>
      </c>
      <c r="E120" s="38">
        <v>7100.06</v>
      </c>
      <c r="F120" s="36">
        <v>40708</v>
      </c>
      <c r="G120" s="37">
        <f t="shared" si="9"/>
        <v>46</v>
      </c>
      <c r="H120" s="16"/>
      <c r="I120" s="13"/>
    </row>
    <row r="121" spans="1:9" s="12" customFormat="1" x14ac:dyDescent="0.25">
      <c r="A121" s="46">
        <v>111</v>
      </c>
      <c r="B121" s="50" t="s">
        <v>304</v>
      </c>
      <c r="C121" s="50" t="s">
        <v>51</v>
      </c>
      <c r="D121" s="35" t="s">
        <v>112</v>
      </c>
      <c r="E121" s="38">
        <v>5351.63</v>
      </c>
      <c r="F121" s="36">
        <v>40704</v>
      </c>
      <c r="G121" s="37">
        <f t="shared" si="9"/>
        <v>50</v>
      </c>
      <c r="H121" s="16"/>
      <c r="I121" s="13"/>
    </row>
    <row r="122" spans="1:9" s="12" customFormat="1" x14ac:dyDescent="0.25">
      <c r="A122" s="46">
        <v>112</v>
      </c>
      <c r="B122" s="50" t="s">
        <v>103</v>
      </c>
      <c r="C122" s="50" t="s">
        <v>51</v>
      </c>
      <c r="D122" s="35" t="s">
        <v>112</v>
      </c>
      <c r="E122" s="38">
        <v>12272.84</v>
      </c>
      <c r="F122" s="36">
        <v>40638</v>
      </c>
      <c r="G122" s="37">
        <f t="shared" si="9"/>
        <v>116</v>
      </c>
      <c r="H122" s="16"/>
      <c r="I122" s="13"/>
    </row>
    <row r="123" spans="1:9" s="12" customFormat="1" x14ac:dyDescent="0.25">
      <c r="A123" s="46">
        <v>113</v>
      </c>
      <c r="B123" s="50" t="s">
        <v>305</v>
      </c>
      <c r="C123" s="50" t="s">
        <v>202</v>
      </c>
      <c r="D123" s="34" t="s">
        <v>185</v>
      </c>
      <c r="E123" s="38">
        <v>6258</v>
      </c>
      <c r="F123" s="36">
        <v>40730</v>
      </c>
      <c r="G123" s="37">
        <f t="shared" si="9"/>
        <v>24</v>
      </c>
      <c r="H123" s="16"/>
      <c r="I123" s="13"/>
    </row>
    <row r="124" spans="1:9" s="12" customFormat="1" x14ac:dyDescent="0.25">
      <c r="A124" s="46">
        <v>114</v>
      </c>
      <c r="B124" s="50" t="s">
        <v>37</v>
      </c>
      <c r="C124" s="45" t="s">
        <v>203</v>
      </c>
      <c r="D124" s="35" t="s">
        <v>112</v>
      </c>
      <c r="E124" s="38">
        <v>2920.5</v>
      </c>
      <c r="F124" s="36">
        <v>40589</v>
      </c>
      <c r="G124" s="37">
        <f t="shared" si="9"/>
        <v>165</v>
      </c>
      <c r="H124" s="16"/>
      <c r="I124" s="13"/>
    </row>
    <row r="125" spans="1:9" s="12" customFormat="1" x14ac:dyDescent="0.25">
      <c r="A125" s="46">
        <v>115</v>
      </c>
      <c r="B125" s="50" t="s">
        <v>306</v>
      </c>
      <c r="C125" s="45" t="s">
        <v>203</v>
      </c>
      <c r="D125" s="35" t="s">
        <v>112</v>
      </c>
      <c r="E125" s="38">
        <v>27376</v>
      </c>
      <c r="F125" s="36">
        <v>40722</v>
      </c>
      <c r="G125" s="37">
        <f t="shared" si="9"/>
        <v>32</v>
      </c>
      <c r="H125" s="16"/>
      <c r="I125" s="13"/>
    </row>
    <row r="126" spans="1:9" s="12" customFormat="1" x14ac:dyDescent="0.25">
      <c r="A126" s="46">
        <v>116</v>
      </c>
      <c r="B126" s="50" t="s">
        <v>307</v>
      </c>
      <c r="C126" s="45" t="s">
        <v>203</v>
      </c>
      <c r="D126" s="35" t="s">
        <v>112</v>
      </c>
      <c r="E126" s="38">
        <v>3953</v>
      </c>
      <c r="F126" s="36">
        <v>40694</v>
      </c>
      <c r="G126" s="37">
        <f t="shared" si="9"/>
        <v>60</v>
      </c>
      <c r="H126" s="16"/>
      <c r="I126" s="13"/>
    </row>
    <row r="127" spans="1:9" s="12" customFormat="1" x14ac:dyDescent="0.25">
      <c r="A127" s="46">
        <v>117</v>
      </c>
      <c r="B127" s="50" t="s">
        <v>308</v>
      </c>
      <c r="C127" s="50" t="s">
        <v>39</v>
      </c>
      <c r="D127" s="34" t="s">
        <v>459</v>
      </c>
      <c r="E127" s="38">
        <v>63578.400000000001</v>
      </c>
      <c r="F127" s="36">
        <v>40726</v>
      </c>
      <c r="G127" s="37">
        <f t="shared" si="9"/>
        <v>28</v>
      </c>
      <c r="H127" s="16"/>
      <c r="I127" s="13"/>
    </row>
    <row r="128" spans="1:9" s="12" customFormat="1" x14ac:dyDescent="0.25">
      <c r="A128" s="46">
        <v>118</v>
      </c>
      <c r="B128" s="50" t="s">
        <v>309</v>
      </c>
      <c r="C128" s="50" t="s">
        <v>39</v>
      </c>
      <c r="D128" s="34" t="s">
        <v>459</v>
      </c>
      <c r="E128" s="38">
        <v>24380.720000000001</v>
      </c>
      <c r="F128" s="36">
        <v>40710</v>
      </c>
      <c r="G128" s="37">
        <f t="shared" si="9"/>
        <v>44</v>
      </c>
      <c r="H128" s="16"/>
      <c r="I128" s="13"/>
    </row>
    <row r="129" spans="1:9" s="12" customFormat="1" x14ac:dyDescent="0.25">
      <c r="A129" s="46">
        <v>119</v>
      </c>
      <c r="B129" s="50" t="s">
        <v>310</v>
      </c>
      <c r="C129" s="50" t="s">
        <v>204</v>
      </c>
      <c r="D129" s="34" t="s">
        <v>455</v>
      </c>
      <c r="E129" s="38">
        <v>41459.89</v>
      </c>
      <c r="F129" s="36">
        <v>40708</v>
      </c>
      <c r="G129" s="37">
        <f t="shared" si="9"/>
        <v>46</v>
      </c>
      <c r="H129" s="16"/>
      <c r="I129" s="13"/>
    </row>
    <row r="130" spans="1:9" s="12" customFormat="1" x14ac:dyDescent="0.25">
      <c r="A130" s="46">
        <v>120</v>
      </c>
      <c r="B130" s="50" t="s">
        <v>311</v>
      </c>
      <c r="C130" s="50" t="s">
        <v>204</v>
      </c>
      <c r="D130" s="34" t="s">
        <v>455</v>
      </c>
      <c r="E130" s="38">
        <v>10856</v>
      </c>
      <c r="F130" s="36">
        <v>40738</v>
      </c>
      <c r="G130" s="37">
        <f t="shared" si="9"/>
        <v>16</v>
      </c>
      <c r="H130" s="16"/>
      <c r="I130" s="13"/>
    </row>
    <row r="131" spans="1:9" s="12" customFormat="1" x14ac:dyDescent="0.25">
      <c r="A131" s="46">
        <v>121</v>
      </c>
      <c r="B131" s="50" t="s">
        <v>312</v>
      </c>
      <c r="C131" s="50" t="s">
        <v>204</v>
      </c>
      <c r="D131" s="34" t="s">
        <v>455</v>
      </c>
      <c r="E131" s="38">
        <v>74906.399999999994</v>
      </c>
      <c r="F131" s="36">
        <v>40725</v>
      </c>
      <c r="G131" s="37">
        <f t="shared" si="9"/>
        <v>29</v>
      </c>
      <c r="H131" s="16"/>
      <c r="I131" s="13"/>
    </row>
    <row r="132" spans="1:9" s="12" customFormat="1" x14ac:dyDescent="0.25">
      <c r="A132" s="46">
        <v>122</v>
      </c>
      <c r="B132" s="50" t="s">
        <v>313</v>
      </c>
      <c r="C132" s="50" t="s">
        <v>204</v>
      </c>
      <c r="D132" s="34" t="s">
        <v>455</v>
      </c>
      <c r="E132" s="38">
        <v>67483.61</v>
      </c>
      <c r="F132" s="36">
        <v>40711</v>
      </c>
      <c r="G132" s="37">
        <f t="shared" si="9"/>
        <v>43</v>
      </c>
      <c r="H132" s="16"/>
      <c r="I132" s="13"/>
    </row>
    <row r="133" spans="1:9" s="12" customFormat="1" x14ac:dyDescent="0.25">
      <c r="A133" s="46">
        <v>123</v>
      </c>
      <c r="B133" s="50" t="s">
        <v>45</v>
      </c>
      <c r="C133" s="50" t="s">
        <v>205</v>
      </c>
      <c r="D133" s="34" t="s">
        <v>185</v>
      </c>
      <c r="E133" s="38">
        <v>112100</v>
      </c>
      <c r="F133" s="36">
        <v>40675</v>
      </c>
      <c r="G133" s="37">
        <f t="shared" si="9"/>
        <v>79</v>
      </c>
      <c r="H133" s="16"/>
      <c r="I133" s="13"/>
    </row>
    <row r="134" spans="1:9" s="12" customFormat="1" x14ac:dyDescent="0.25">
      <c r="A134" s="46">
        <v>124</v>
      </c>
      <c r="B134" s="50" t="s">
        <v>60</v>
      </c>
      <c r="C134" s="50" t="s">
        <v>205</v>
      </c>
      <c r="D134" s="34" t="s">
        <v>185</v>
      </c>
      <c r="E134" s="38">
        <v>70800</v>
      </c>
      <c r="F134" s="36">
        <v>40675</v>
      </c>
      <c r="G134" s="37">
        <f t="shared" si="9"/>
        <v>79</v>
      </c>
      <c r="H134" s="16"/>
      <c r="I134" s="13"/>
    </row>
    <row r="135" spans="1:9" s="12" customFormat="1" x14ac:dyDescent="0.25">
      <c r="A135" s="46">
        <v>125</v>
      </c>
      <c r="B135" s="50" t="s">
        <v>274</v>
      </c>
      <c r="C135" s="50" t="s">
        <v>206</v>
      </c>
      <c r="D135" s="34" t="s">
        <v>185</v>
      </c>
      <c r="E135" s="38">
        <v>69856</v>
      </c>
      <c r="F135" s="36">
        <v>40726</v>
      </c>
      <c r="G135" s="37">
        <f t="shared" si="9"/>
        <v>28</v>
      </c>
      <c r="H135" s="16"/>
      <c r="I135" s="13"/>
    </row>
    <row r="136" spans="1:9" s="12" customFormat="1" x14ac:dyDescent="0.25">
      <c r="A136" s="46">
        <v>126</v>
      </c>
      <c r="B136" s="50" t="s">
        <v>61</v>
      </c>
      <c r="C136" s="50" t="s">
        <v>52</v>
      </c>
      <c r="D136" s="34" t="s">
        <v>185</v>
      </c>
      <c r="E136" s="38">
        <v>18250</v>
      </c>
      <c r="F136" s="36">
        <v>40529</v>
      </c>
      <c r="G136" s="37">
        <f t="shared" si="9"/>
        <v>225</v>
      </c>
      <c r="H136" s="16"/>
      <c r="I136" s="13"/>
    </row>
    <row r="137" spans="1:9" s="12" customFormat="1" x14ac:dyDescent="0.25">
      <c r="A137" s="46">
        <v>127</v>
      </c>
      <c r="B137" s="50" t="s">
        <v>62</v>
      </c>
      <c r="C137" s="50" t="s">
        <v>52</v>
      </c>
      <c r="D137" s="34" t="s">
        <v>185</v>
      </c>
      <c r="E137" s="38">
        <v>5084.75</v>
      </c>
      <c r="F137" s="36">
        <v>40529</v>
      </c>
      <c r="G137" s="37">
        <f t="shared" si="9"/>
        <v>225</v>
      </c>
      <c r="H137" s="16"/>
      <c r="I137" s="13"/>
    </row>
    <row r="138" spans="1:9" s="12" customFormat="1" x14ac:dyDescent="0.25">
      <c r="A138" s="46">
        <v>128</v>
      </c>
      <c r="B138" s="50" t="s">
        <v>63</v>
      </c>
      <c r="C138" s="50" t="s">
        <v>52</v>
      </c>
      <c r="D138" s="34" t="s">
        <v>185</v>
      </c>
      <c r="E138" s="38">
        <v>5317.8</v>
      </c>
      <c r="F138" s="36">
        <v>40529</v>
      </c>
      <c r="G138" s="37">
        <f t="shared" si="9"/>
        <v>225</v>
      </c>
      <c r="H138" s="16"/>
      <c r="I138" s="13"/>
    </row>
    <row r="139" spans="1:9" s="12" customFormat="1" x14ac:dyDescent="0.25">
      <c r="A139" s="46">
        <v>129</v>
      </c>
      <c r="B139" s="50" t="s">
        <v>64</v>
      </c>
      <c r="C139" s="50" t="s">
        <v>52</v>
      </c>
      <c r="D139" s="34" t="s">
        <v>185</v>
      </c>
      <c r="E139" s="38">
        <v>30110</v>
      </c>
      <c r="F139" s="36">
        <v>40529</v>
      </c>
      <c r="G139" s="37">
        <f t="shared" si="9"/>
        <v>225</v>
      </c>
      <c r="H139" s="16"/>
      <c r="I139" s="13"/>
    </row>
    <row r="140" spans="1:9" s="12" customFormat="1" x14ac:dyDescent="0.25">
      <c r="A140" s="46">
        <v>130</v>
      </c>
      <c r="B140" s="50" t="s">
        <v>65</v>
      </c>
      <c r="C140" s="50" t="s">
        <v>52</v>
      </c>
      <c r="D140" s="34" t="s">
        <v>185</v>
      </c>
      <c r="E140" s="38">
        <v>12902.54</v>
      </c>
      <c r="F140" s="36">
        <v>40538</v>
      </c>
      <c r="G140" s="37">
        <f t="shared" si="9"/>
        <v>216</v>
      </c>
      <c r="H140" s="16"/>
      <c r="I140" s="13"/>
    </row>
    <row r="141" spans="1:9" s="12" customFormat="1" x14ac:dyDescent="0.25">
      <c r="A141" s="46">
        <v>131</v>
      </c>
      <c r="B141" s="50" t="s">
        <v>66</v>
      </c>
      <c r="C141" s="50" t="s">
        <v>52</v>
      </c>
      <c r="D141" s="34" t="s">
        <v>185</v>
      </c>
      <c r="E141" s="38">
        <v>30680</v>
      </c>
      <c r="F141" s="36">
        <v>40503</v>
      </c>
      <c r="G141" s="37">
        <f t="shared" si="9"/>
        <v>251</v>
      </c>
      <c r="H141" s="16"/>
      <c r="I141" s="13"/>
    </row>
    <row r="142" spans="1:9" s="12" customFormat="1" x14ac:dyDescent="0.25">
      <c r="A142" s="46">
        <v>132</v>
      </c>
      <c r="B142" s="50" t="s">
        <v>314</v>
      </c>
      <c r="C142" s="50" t="s">
        <v>181</v>
      </c>
      <c r="D142" s="35" t="s">
        <v>185</v>
      </c>
      <c r="E142" s="38">
        <v>60321.599999999999</v>
      </c>
      <c r="F142" s="36">
        <v>40724</v>
      </c>
      <c r="G142" s="37">
        <f t="shared" si="9"/>
        <v>30</v>
      </c>
      <c r="H142" s="16"/>
      <c r="I142" s="13"/>
    </row>
    <row r="143" spans="1:9" s="12" customFormat="1" x14ac:dyDescent="0.25">
      <c r="A143" s="46">
        <v>133</v>
      </c>
      <c r="B143" s="50" t="s">
        <v>315</v>
      </c>
      <c r="C143" s="50" t="s">
        <v>181</v>
      </c>
      <c r="D143" s="35" t="s">
        <v>185</v>
      </c>
      <c r="E143" s="38">
        <v>62375.79</v>
      </c>
      <c r="F143" s="36">
        <v>40715</v>
      </c>
      <c r="G143" s="37">
        <f t="shared" si="9"/>
        <v>39</v>
      </c>
      <c r="H143" s="16"/>
      <c r="I143" s="13"/>
    </row>
    <row r="144" spans="1:9" s="12" customFormat="1" x14ac:dyDescent="0.25">
      <c r="A144" s="46">
        <v>134</v>
      </c>
      <c r="B144" s="50" t="s">
        <v>316</v>
      </c>
      <c r="C144" s="50" t="s">
        <v>181</v>
      </c>
      <c r="D144" s="35" t="s">
        <v>185</v>
      </c>
      <c r="E144" s="38">
        <v>12392.36</v>
      </c>
      <c r="F144" s="36">
        <v>40699</v>
      </c>
      <c r="G144" s="37">
        <f t="shared" si="9"/>
        <v>55</v>
      </c>
      <c r="H144" s="16"/>
      <c r="I144" s="13"/>
    </row>
    <row r="145" spans="1:9" s="12" customFormat="1" x14ac:dyDescent="0.25">
      <c r="A145" s="46">
        <v>135</v>
      </c>
      <c r="B145" s="47" t="s">
        <v>475</v>
      </c>
      <c r="C145" s="47" t="s">
        <v>570</v>
      </c>
      <c r="D145" s="34" t="s">
        <v>185</v>
      </c>
      <c r="E145" s="44">
        <v>20555.11</v>
      </c>
      <c r="F145" s="36">
        <v>40738</v>
      </c>
      <c r="G145" s="37">
        <f t="shared" si="9"/>
        <v>16</v>
      </c>
      <c r="H145" s="16"/>
      <c r="I145" s="13"/>
    </row>
    <row r="146" spans="1:9" s="12" customFormat="1" x14ac:dyDescent="0.25">
      <c r="A146" s="46">
        <v>136</v>
      </c>
      <c r="B146" s="50" t="s">
        <v>104</v>
      </c>
      <c r="C146" s="50" t="s">
        <v>91</v>
      </c>
      <c r="D146" s="34" t="s">
        <v>185</v>
      </c>
      <c r="E146" s="38">
        <v>52090.96</v>
      </c>
      <c r="F146" s="36">
        <v>40624</v>
      </c>
      <c r="G146" s="37">
        <f t="shared" si="9"/>
        <v>130</v>
      </c>
      <c r="H146" s="16"/>
      <c r="I146" s="13"/>
    </row>
    <row r="147" spans="1:9" s="12" customFormat="1" x14ac:dyDescent="0.25">
      <c r="A147" s="46">
        <v>137</v>
      </c>
      <c r="B147" s="50" t="s">
        <v>317</v>
      </c>
      <c r="C147" s="50" t="s">
        <v>92</v>
      </c>
      <c r="D147" s="35" t="s">
        <v>33</v>
      </c>
      <c r="E147" s="38">
        <v>16670</v>
      </c>
      <c r="F147" s="36">
        <v>40703</v>
      </c>
      <c r="G147" s="37">
        <f t="shared" si="9"/>
        <v>51</v>
      </c>
      <c r="H147" s="16"/>
      <c r="I147" s="13"/>
    </row>
    <row r="148" spans="1:9" s="12" customFormat="1" x14ac:dyDescent="0.25">
      <c r="A148" s="46">
        <v>138</v>
      </c>
      <c r="B148" s="50" t="s">
        <v>102</v>
      </c>
      <c r="C148" s="50" t="s">
        <v>92</v>
      </c>
      <c r="D148" s="35" t="s">
        <v>33</v>
      </c>
      <c r="E148" s="38">
        <v>24780</v>
      </c>
      <c r="F148" s="36">
        <v>40710</v>
      </c>
      <c r="G148" s="37">
        <f t="shared" si="9"/>
        <v>44</v>
      </c>
      <c r="H148" s="16"/>
      <c r="I148" s="13"/>
    </row>
    <row r="149" spans="1:9" s="12" customFormat="1" x14ac:dyDescent="0.25">
      <c r="A149" s="46">
        <v>139</v>
      </c>
      <c r="B149" s="50" t="s">
        <v>318</v>
      </c>
      <c r="C149" s="50" t="s">
        <v>207</v>
      </c>
      <c r="D149" s="34" t="s">
        <v>185</v>
      </c>
      <c r="E149" s="38">
        <v>20296</v>
      </c>
      <c r="F149" s="36">
        <v>40684</v>
      </c>
      <c r="G149" s="37">
        <f t="shared" si="9"/>
        <v>70</v>
      </c>
      <c r="H149" s="16"/>
      <c r="I149" s="13"/>
    </row>
    <row r="150" spans="1:9" s="12" customFormat="1" x14ac:dyDescent="0.25">
      <c r="A150" s="46">
        <v>140</v>
      </c>
      <c r="B150" s="47" t="s">
        <v>476</v>
      </c>
      <c r="C150" s="47" t="s">
        <v>571</v>
      </c>
      <c r="D150" s="34" t="s">
        <v>185</v>
      </c>
      <c r="E150" s="44">
        <v>15340</v>
      </c>
      <c r="F150" s="36">
        <v>40739</v>
      </c>
      <c r="G150" s="37">
        <f t="shared" si="9"/>
        <v>15</v>
      </c>
      <c r="H150" s="16"/>
      <c r="I150" s="13"/>
    </row>
    <row r="151" spans="1:9" s="12" customFormat="1" x14ac:dyDescent="0.25">
      <c r="A151" s="46">
        <v>141</v>
      </c>
      <c r="B151" s="50" t="s">
        <v>140</v>
      </c>
      <c r="C151" s="50" t="s">
        <v>208</v>
      </c>
      <c r="D151" s="34" t="s">
        <v>185</v>
      </c>
      <c r="E151" s="38">
        <v>94879.08</v>
      </c>
      <c r="F151" s="36">
        <v>40645</v>
      </c>
      <c r="G151" s="37">
        <f t="shared" si="9"/>
        <v>109</v>
      </c>
      <c r="H151" s="16"/>
      <c r="I151" s="13"/>
    </row>
    <row r="152" spans="1:9" s="12" customFormat="1" x14ac:dyDescent="0.25">
      <c r="A152" s="46">
        <v>142</v>
      </c>
      <c r="B152" s="50" t="s">
        <v>85</v>
      </c>
      <c r="C152" s="50" t="s">
        <v>93</v>
      </c>
      <c r="D152" s="34" t="s">
        <v>185</v>
      </c>
      <c r="E152" s="38">
        <v>12980</v>
      </c>
      <c r="F152" s="36">
        <v>40660</v>
      </c>
      <c r="G152" s="37">
        <f t="shared" si="9"/>
        <v>94</v>
      </c>
      <c r="H152" s="16"/>
      <c r="I152" s="13"/>
    </row>
    <row r="153" spans="1:9" s="12" customFormat="1" x14ac:dyDescent="0.25">
      <c r="A153" s="46">
        <v>143</v>
      </c>
      <c r="B153" s="47" t="s">
        <v>84</v>
      </c>
      <c r="C153" s="47" t="s">
        <v>572</v>
      </c>
      <c r="D153" s="34" t="s">
        <v>185</v>
      </c>
      <c r="E153" s="44">
        <v>52923</v>
      </c>
      <c r="F153" s="36">
        <v>40716</v>
      </c>
      <c r="G153" s="37">
        <f t="shared" ref="G153:G154" si="10">+$E$8-F153</f>
        <v>38</v>
      </c>
      <c r="H153" s="16"/>
      <c r="I153" s="13"/>
    </row>
    <row r="154" spans="1:9" s="12" customFormat="1" x14ac:dyDescent="0.25">
      <c r="A154" s="46">
        <v>144</v>
      </c>
      <c r="B154" s="47" t="s">
        <v>58</v>
      </c>
      <c r="C154" s="47" t="s">
        <v>572</v>
      </c>
      <c r="D154" s="34" t="s">
        <v>185</v>
      </c>
      <c r="E154" s="44">
        <v>674600</v>
      </c>
      <c r="F154" s="36">
        <v>40730</v>
      </c>
      <c r="G154" s="37">
        <f t="shared" si="10"/>
        <v>24</v>
      </c>
      <c r="H154" s="16"/>
      <c r="I154" s="13"/>
    </row>
    <row r="155" spans="1:9" s="12" customFormat="1" x14ac:dyDescent="0.25">
      <c r="A155" s="46">
        <v>145</v>
      </c>
      <c r="B155" s="50" t="s">
        <v>145</v>
      </c>
      <c r="C155" s="50" t="s">
        <v>94</v>
      </c>
      <c r="D155" s="34" t="s">
        <v>185</v>
      </c>
      <c r="E155" s="38">
        <v>6429.98</v>
      </c>
      <c r="F155" s="36">
        <v>40694</v>
      </c>
      <c r="G155" s="37">
        <f t="shared" ref="G155:G167" si="11">+$E$8-F155</f>
        <v>60</v>
      </c>
      <c r="H155" s="16"/>
      <c r="I155" s="13"/>
    </row>
    <row r="156" spans="1:9" s="12" customFormat="1" x14ac:dyDescent="0.25">
      <c r="A156" s="46">
        <v>146</v>
      </c>
      <c r="B156" s="50" t="s">
        <v>135</v>
      </c>
      <c r="C156" s="50" t="s">
        <v>94</v>
      </c>
      <c r="D156" s="34" t="s">
        <v>185</v>
      </c>
      <c r="E156" s="38">
        <v>10856</v>
      </c>
      <c r="F156" s="36">
        <v>40694</v>
      </c>
      <c r="G156" s="37">
        <f t="shared" si="11"/>
        <v>60</v>
      </c>
      <c r="H156" s="16"/>
      <c r="I156" s="13"/>
    </row>
    <row r="157" spans="1:9" s="12" customFormat="1" x14ac:dyDescent="0.25">
      <c r="A157" s="46">
        <v>147</v>
      </c>
      <c r="B157" s="50" t="s">
        <v>319</v>
      </c>
      <c r="C157" s="50" t="s">
        <v>209</v>
      </c>
      <c r="D157" s="35" t="s">
        <v>185</v>
      </c>
      <c r="E157" s="38">
        <v>28373.1</v>
      </c>
      <c r="F157" s="36">
        <v>40687</v>
      </c>
      <c r="G157" s="37">
        <f t="shared" si="11"/>
        <v>67</v>
      </c>
      <c r="H157" s="16"/>
      <c r="I157" s="13"/>
    </row>
    <row r="158" spans="1:9" s="12" customFormat="1" x14ac:dyDescent="0.25">
      <c r="A158" s="46">
        <v>148</v>
      </c>
      <c r="B158" s="50" t="s">
        <v>320</v>
      </c>
      <c r="C158" s="50" t="s">
        <v>209</v>
      </c>
      <c r="D158" s="35" t="s">
        <v>185</v>
      </c>
      <c r="E158" s="38">
        <v>5097.6000000000004</v>
      </c>
      <c r="F158" s="36">
        <v>40722</v>
      </c>
      <c r="G158" s="37">
        <f t="shared" si="11"/>
        <v>32</v>
      </c>
      <c r="H158" s="16"/>
      <c r="I158" s="13"/>
    </row>
    <row r="159" spans="1:9" s="12" customFormat="1" x14ac:dyDescent="0.25">
      <c r="A159" s="46">
        <v>149</v>
      </c>
      <c r="B159" s="50" t="s">
        <v>161</v>
      </c>
      <c r="C159" s="50" t="s">
        <v>209</v>
      </c>
      <c r="D159" s="35" t="s">
        <v>185</v>
      </c>
      <c r="E159" s="38">
        <v>39034.400000000001</v>
      </c>
      <c r="F159" s="36">
        <v>40702</v>
      </c>
      <c r="G159" s="37">
        <f t="shared" si="11"/>
        <v>52</v>
      </c>
      <c r="H159" s="16"/>
      <c r="I159" s="13"/>
    </row>
    <row r="160" spans="1:9" s="12" customFormat="1" x14ac:dyDescent="0.25">
      <c r="A160" s="46">
        <v>150</v>
      </c>
      <c r="B160" s="47" t="s">
        <v>477</v>
      </c>
      <c r="C160" s="47" t="s">
        <v>589</v>
      </c>
      <c r="D160" s="34" t="s">
        <v>185</v>
      </c>
      <c r="E160" s="44">
        <v>12873.8</v>
      </c>
      <c r="F160" s="36">
        <v>40700</v>
      </c>
      <c r="G160" s="37">
        <f t="shared" si="11"/>
        <v>54</v>
      </c>
      <c r="H160" s="16"/>
      <c r="I160" s="13"/>
    </row>
    <row r="161" spans="1:9" s="12" customFormat="1" x14ac:dyDescent="0.25">
      <c r="A161" s="46">
        <v>151</v>
      </c>
      <c r="B161" s="50" t="s">
        <v>321</v>
      </c>
      <c r="C161" s="50" t="s">
        <v>210</v>
      </c>
      <c r="D161" s="35" t="s">
        <v>185</v>
      </c>
      <c r="E161" s="38">
        <v>67254.100000000006</v>
      </c>
      <c r="F161" s="36">
        <v>40711</v>
      </c>
      <c r="G161" s="37">
        <f t="shared" si="11"/>
        <v>43</v>
      </c>
      <c r="H161" s="16"/>
      <c r="I161" s="13"/>
    </row>
    <row r="162" spans="1:9" s="12" customFormat="1" x14ac:dyDescent="0.25">
      <c r="A162" s="46">
        <v>152</v>
      </c>
      <c r="B162" s="50" t="s">
        <v>322</v>
      </c>
      <c r="C162" s="50" t="s">
        <v>210</v>
      </c>
      <c r="D162" s="34" t="s">
        <v>185</v>
      </c>
      <c r="E162" s="38">
        <v>61596</v>
      </c>
      <c r="F162" s="36">
        <v>40723</v>
      </c>
      <c r="G162" s="37">
        <f t="shared" si="11"/>
        <v>31</v>
      </c>
      <c r="H162" s="16"/>
      <c r="I162" s="13"/>
    </row>
    <row r="163" spans="1:9" s="12" customFormat="1" x14ac:dyDescent="0.25">
      <c r="A163" s="46">
        <v>153</v>
      </c>
      <c r="B163" s="50" t="s">
        <v>137</v>
      </c>
      <c r="C163" s="50" t="s">
        <v>210</v>
      </c>
      <c r="D163" s="34" t="s">
        <v>185</v>
      </c>
      <c r="E163" s="38">
        <v>38532.9</v>
      </c>
      <c r="F163" s="36">
        <v>40703</v>
      </c>
      <c r="G163" s="37">
        <f t="shared" si="11"/>
        <v>51</v>
      </c>
      <c r="H163" s="16"/>
      <c r="I163" s="13"/>
    </row>
    <row r="164" spans="1:9" s="12" customFormat="1" x14ac:dyDescent="0.25">
      <c r="A164" s="46">
        <v>154</v>
      </c>
      <c r="B164" s="50" t="s">
        <v>323</v>
      </c>
      <c r="C164" s="50" t="s">
        <v>211</v>
      </c>
      <c r="D164" s="34" t="s">
        <v>185</v>
      </c>
      <c r="E164" s="38">
        <v>5018</v>
      </c>
      <c r="F164" s="36">
        <v>40704</v>
      </c>
      <c r="G164" s="37">
        <f t="shared" si="11"/>
        <v>50</v>
      </c>
      <c r="H164" s="16"/>
      <c r="I164" s="13"/>
    </row>
    <row r="165" spans="1:9" s="12" customFormat="1" x14ac:dyDescent="0.25">
      <c r="A165" s="46">
        <v>155</v>
      </c>
      <c r="B165" s="50" t="s">
        <v>123</v>
      </c>
      <c r="C165" s="50" t="s">
        <v>211</v>
      </c>
      <c r="D165" s="34" t="s">
        <v>185</v>
      </c>
      <c r="E165" s="38">
        <v>6791.75</v>
      </c>
      <c r="F165" s="36">
        <v>40710</v>
      </c>
      <c r="G165" s="37">
        <f t="shared" si="11"/>
        <v>44</v>
      </c>
      <c r="H165" s="16"/>
      <c r="I165" s="13"/>
    </row>
    <row r="166" spans="1:9" s="12" customFormat="1" x14ac:dyDescent="0.25">
      <c r="A166" s="46">
        <v>156</v>
      </c>
      <c r="B166" s="50" t="s">
        <v>324</v>
      </c>
      <c r="C166" s="50" t="s">
        <v>211</v>
      </c>
      <c r="D166" s="34" t="s">
        <v>185</v>
      </c>
      <c r="E166" s="38">
        <v>52798</v>
      </c>
      <c r="F166" s="36">
        <v>40712</v>
      </c>
      <c r="G166" s="37">
        <f t="shared" si="11"/>
        <v>42</v>
      </c>
      <c r="H166" s="16"/>
      <c r="I166" s="13"/>
    </row>
    <row r="167" spans="1:9" s="12" customFormat="1" x14ac:dyDescent="0.25">
      <c r="A167" s="46">
        <v>157</v>
      </c>
      <c r="B167" s="50" t="s">
        <v>153</v>
      </c>
      <c r="C167" s="50" t="s">
        <v>211</v>
      </c>
      <c r="D167" s="34" t="s">
        <v>185</v>
      </c>
      <c r="E167" s="38">
        <v>79152.38</v>
      </c>
      <c r="F167" s="36">
        <v>40712</v>
      </c>
      <c r="G167" s="37">
        <f t="shared" si="11"/>
        <v>42</v>
      </c>
      <c r="H167" s="16"/>
      <c r="I167" s="13"/>
    </row>
    <row r="168" spans="1:9" s="12" customFormat="1" x14ac:dyDescent="0.25">
      <c r="A168" s="46">
        <v>158</v>
      </c>
      <c r="B168" s="47" t="s">
        <v>559</v>
      </c>
      <c r="C168" s="47" t="s">
        <v>583</v>
      </c>
      <c r="D168" s="34" t="s">
        <v>185</v>
      </c>
      <c r="E168" s="44">
        <v>35789.4</v>
      </c>
      <c r="F168" s="36">
        <v>40740</v>
      </c>
      <c r="G168" s="37">
        <f t="shared" ref="G168:G170" si="12">+$E$8-F168</f>
        <v>14</v>
      </c>
      <c r="H168" s="16"/>
      <c r="I168" s="13"/>
    </row>
    <row r="169" spans="1:9" s="12" customFormat="1" x14ac:dyDescent="0.25">
      <c r="A169" s="46">
        <v>159</v>
      </c>
      <c r="B169" s="47" t="s">
        <v>560</v>
      </c>
      <c r="C169" s="47" t="s">
        <v>583</v>
      </c>
      <c r="D169" s="34" t="s">
        <v>185</v>
      </c>
      <c r="E169" s="44">
        <v>35990</v>
      </c>
      <c r="F169" s="36">
        <v>40746</v>
      </c>
      <c r="G169" s="37">
        <f t="shared" si="12"/>
        <v>8</v>
      </c>
      <c r="H169" s="16"/>
      <c r="I169" s="13"/>
    </row>
    <row r="170" spans="1:9" s="12" customFormat="1" x14ac:dyDescent="0.25">
      <c r="A170" s="46">
        <v>160</v>
      </c>
      <c r="B170" s="47" t="s">
        <v>299</v>
      </c>
      <c r="C170" s="47" t="s">
        <v>583</v>
      </c>
      <c r="D170" s="34" t="s">
        <v>185</v>
      </c>
      <c r="E170" s="44">
        <v>23039.5</v>
      </c>
      <c r="F170" s="36">
        <v>40745</v>
      </c>
      <c r="G170" s="37">
        <f t="shared" si="12"/>
        <v>9</v>
      </c>
      <c r="H170" s="16"/>
      <c r="I170" s="13"/>
    </row>
    <row r="171" spans="1:9" s="12" customFormat="1" x14ac:dyDescent="0.25">
      <c r="A171" s="46">
        <v>161</v>
      </c>
      <c r="B171" s="50" t="s">
        <v>325</v>
      </c>
      <c r="C171" s="50" t="s">
        <v>212</v>
      </c>
      <c r="D171" s="34" t="s">
        <v>185</v>
      </c>
      <c r="E171" s="38">
        <v>107380</v>
      </c>
      <c r="F171" s="36">
        <v>40712</v>
      </c>
      <c r="G171" s="37">
        <f t="shared" ref="G171:G180" si="13">+$E$8-F171</f>
        <v>42</v>
      </c>
      <c r="H171" s="16"/>
      <c r="I171" s="13"/>
    </row>
    <row r="172" spans="1:9" s="12" customFormat="1" x14ac:dyDescent="0.25">
      <c r="A172" s="46">
        <v>162</v>
      </c>
      <c r="B172" s="50" t="s">
        <v>326</v>
      </c>
      <c r="C172" s="50" t="s">
        <v>212</v>
      </c>
      <c r="D172" s="34" t="s">
        <v>185</v>
      </c>
      <c r="E172" s="38">
        <v>63956</v>
      </c>
      <c r="F172" s="36">
        <v>40712</v>
      </c>
      <c r="G172" s="37">
        <f t="shared" si="13"/>
        <v>42</v>
      </c>
      <c r="H172" s="16"/>
      <c r="I172" s="13"/>
    </row>
    <row r="173" spans="1:9" s="12" customFormat="1" x14ac:dyDescent="0.25">
      <c r="A173" s="46">
        <v>163</v>
      </c>
      <c r="B173" s="50" t="s">
        <v>327</v>
      </c>
      <c r="C173" s="50" t="s">
        <v>212</v>
      </c>
      <c r="D173" s="34" t="s">
        <v>185</v>
      </c>
      <c r="E173" s="38">
        <v>24249</v>
      </c>
      <c r="F173" s="36">
        <v>40719</v>
      </c>
      <c r="G173" s="37">
        <f t="shared" si="13"/>
        <v>35</v>
      </c>
      <c r="H173" s="16"/>
      <c r="I173" s="13"/>
    </row>
    <row r="174" spans="1:9" s="12" customFormat="1" x14ac:dyDescent="0.25">
      <c r="A174" s="46">
        <v>164</v>
      </c>
      <c r="B174" s="47" t="s">
        <v>477</v>
      </c>
      <c r="C174" s="47" t="s">
        <v>573</v>
      </c>
      <c r="D174" s="34" t="s">
        <v>458</v>
      </c>
      <c r="E174" s="44">
        <v>5664</v>
      </c>
      <c r="F174" s="36">
        <v>40716</v>
      </c>
      <c r="G174" s="37">
        <f t="shared" si="13"/>
        <v>38</v>
      </c>
      <c r="H174" s="16"/>
      <c r="I174" s="13"/>
    </row>
    <row r="175" spans="1:9" s="12" customFormat="1" x14ac:dyDescent="0.25">
      <c r="A175" s="46">
        <v>165</v>
      </c>
      <c r="B175" s="50" t="s">
        <v>328</v>
      </c>
      <c r="C175" s="50" t="s">
        <v>213</v>
      </c>
      <c r="D175" s="34" t="s">
        <v>458</v>
      </c>
      <c r="E175" s="38">
        <v>2832</v>
      </c>
      <c r="F175" s="36">
        <v>40715</v>
      </c>
      <c r="G175" s="37">
        <f t="shared" si="13"/>
        <v>39</v>
      </c>
      <c r="H175" s="16"/>
      <c r="I175" s="13"/>
    </row>
    <row r="176" spans="1:9" s="12" customFormat="1" x14ac:dyDescent="0.25">
      <c r="A176" s="46">
        <v>166</v>
      </c>
      <c r="B176" s="50" t="s">
        <v>320</v>
      </c>
      <c r="C176" s="50" t="s">
        <v>213</v>
      </c>
      <c r="D176" s="34" t="s">
        <v>458</v>
      </c>
      <c r="E176" s="38">
        <v>885</v>
      </c>
      <c r="F176" s="36">
        <v>40715</v>
      </c>
      <c r="G176" s="37">
        <f t="shared" si="13"/>
        <v>39</v>
      </c>
      <c r="H176" s="16"/>
      <c r="I176" s="13"/>
    </row>
    <row r="177" spans="1:9" s="12" customFormat="1" x14ac:dyDescent="0.25">
      <c r="A177" s="46">
        <v>167</v>
      </c>
      <c r="B177" s="50" t="s">
        <v>329</v>
      </c>
      <c r="C177" s="50" t="s">
        <v>213</v>
      </c>
      <c r="D177" s="34" t="s">
        <v>458</v>
      </c>
      <c r="E177" s="38">
        <v>3186</v>
      </c>
      <c r="F177" s="36">
        <v>40701</v>
      </c>
      <c r="G177" s="37">
        <f t="shared" si="13"/>
        <v>53</v>
      </c>
      <c r="H177" s="16"/>
      <c r="I177" s="13"/>
    </row>
    <row r="178" spans="1:9" s="12" customFormat="1" x14ac:dyDescent="0.25">
      <c r="A178" s="46">
        <v>168</v>
      </c>
      <c r="B178" s="47" t="s">
        <v>478</v>
      </c>
      <c r="C178" s="47" t="s">
        <v>178</v>
      </c>
      <c r="D178" s="34" t="s">
        <v>458</v>
      </c>
      <c r="E178" s="44">
        <v>17464</v>
      </c>
      <c r="F178" s="36">
        <v>40687</v>
      </c>
      <c r="G178" s="37">
        <f t="shared" si="13"/>
        <v>67</v>
      </c>
      <c r="H178" s="16"/>
      <c r="I178" s="13"/>
    </row>
    <row r="179" spans="1:9" s="12" customFormat="1" x14ac:dyDescent="0.25">
      <c r="A179" s="46">
        <v>169</v>
      </c>
      <c r="B179" s="50" t="s">
        <v>138</v>
      </c>
      <c r="C179" s="50" t="s">
        <v>19</v>
      </c>
      <c r="D179" s="34" t="s">
        <v>458</v>
      </c>
      <c r="E179" s="38">
        <v>14785.4</v>
      </c>
      <c r="F179" s="36">
        <v>40687</v>
      </c>
      <c r="G179" s="37">
        <f t="shared" si="13"/>
        <v>67</v>
      </c>
      <c r="H179" s="16"/>
      <c r="I179" s="13"/>
    </row>
    <row r="180" spans="1:9" s="12" customFormat="1" x14ac:dyDescent="0.25">
      <c r="A180" s="46">
        <v>170</v>
      </c>
      <c r="B180" s="50" t="s">
        <v>330</v>
      </c>
      <c r="C180" s="50" t="s">
        <v>19</v>
      </c>
      <c r="D180" s="34" t="s">
        <v>458</v>
      </c>
      <c r="E180" s="38">
        <v>11505</v>
      </c>
      <c r="F180" s="36">
        <v>40687</v>
      </c>
      <c r="G180" s="37">
        <f t="shared" si="13"/>
        <v>67</v>
      </c>
      <c r="H180" s="16"/>
      <c r="I180" s="13"/>
    </row>
    <row r="181" spans="1:9" s="12" customFormat="1" x14ac:dyDescent="0.25">
      <c r="A181" s="46">
        <v>171</v>
      </c>
      <c r="B181" s="47" t="s">
        <v>479</v>
      </c>
      <c r="C181" s="47" t="s">
        <v>574</v>
      </c>
      <c r="D181" s="34" t="s">
        <v>458</v>
      </c>
      <c r="E181" s="44">
        <v>29215.5</v>
      </c>
      <c r="F181" s="36">
        <v>40650</v>
      </c>
      <c r="G181" s="37">
        <f t="shared" ref="G181:G182" si="14">+$E$8-F181</f>
        <v>104</v>
      </c>
      <c r="H181" s="16"/>
      <c r="I181" s="13"/>
    </row>
    <row r="182" spans="1:9" s="12" customFormat="1" x14ac:dyDescent="0.25">
      <c r="A182" s="46">
        <v>172</v>
      </c>
      <c r="B182" s="47" t="s">
        <v>142</v>
      </c>
      <c r="C182" s="47" t="s">
        <v>574</v>
      </c>
      <c r="D182" s="34" t="s">
        <v>458</v>
      </c>
      <c r="E182" s="44">
        <v>10545.9</v>
      </c>
      <c r="F182" s="36">
        <v>40682</v>
      </c>
      <c r="G182" s="37">
        <f t="shared" si="14"/>
        <v>72</v>
      </c>
      <c r="H182" s="16"/>
      <c r="I182" s="13"/>
    </row>
    <row r="183" spans="1:9" s="12" customFormat="1" x14ac:dyDescent="0.25">
      <c r="A183" s="46">
        <v>173</v>
      </c>
      <c r="B183" s="50" t="s">
        <v>331</v>
      </c>
      <c r="C183" s="50" t="s">
        <v>214</v>
      </c>
      <c r="D183" s="35" t="s">
        <v>185</v>
      </c>
      <c r="E183" s="38">
        <v>77691.199999999997</v>
      </c>
      <c r="F183" s="36">
        <v>40689</v>
      </c>
      <c r="G183" s="37">
        <f t="shared" ref="G183:G203" si="15">+$E$8-F183</f>
        <v>65</v>
      </c>
      <c r="H183" s="16"/>
      <c r="I183" s="13"/>
    </row>
    <row r="184" spans="1:9" s="12" customFormat="1" x14ac:dyDescent="0.25">
      <c r="A184" s="46">
        <v>174</v>
      </c>
      <c r="B184" s="50" t="s">
        <v>332</v>
      </c>
      <c r="C184" s="50" t="s">
        <v>214</v>
      </c>
      <c r="D184" s="35" t="s">
        <v>185</v>
      </c>
      <c r="E184" s="38">
        <v>71431.3</v>
      </c>
      <c r="F184" s="36">
        <v>40705</v>
      </c>
      <c r="G184" s="37">
        <f t="shared" si="15"/>
        <v>49</v>
      </c>
      <c r="H184" s="16"/>
      <c r="I184" s="13"/>
    </row>
    <row r="185" spans="1:9" s="12" customFormat="1" x14ac:dyDescent="0.25">
      <c r="A185" s="46">
        <v>175</v>
      </c>
      <c r="B185" s="50" t="s">
        <v>333</v>
      </c>
      <c r="C185" s="50" t="s">
        <v>214</v>
      </c>
      <c r="D185" s="35" t="s">
        <v>185</v>
      </c>
      <c r="E185" s="38">
        <v>13971.2</v>
      </c>
      <c r="F185" s="36">
        <v>40723</v>
      </c>
      <c r="G185" s="37">
        <f t="shared" si="15"/>
        <v>31</v>
      </c>
      <c r="H185" s="16"/>
      <c r="I185" s="13"/>
    </row>
    <row r="186" spans="1:9" s="12" customFormat="1" x14ac:dyDescent="0.25">
      <c r="A186" s="46">
        <v>176</v>
      </c>
      <c r="B186" s="50" t="s">
        <v>147</v>
      </c>
      <c r="C186" s="50" t="s">
        <v>214</v>
      </c>
      <c r="D186" s="35" t="s">
        <v>185</v>
      </c>
      <c r="E186" s="38">
        <v>116501.4</v>
      </c>
      <c r="F186" s="36">
        <v>40695</v>
      </c>
      <c r="G186" s="37">
        <f t="shared" si="15"/>
        <v>59</v>
      </c>
      <c r="H186" s="16"/>
      <c r="I186" s="13"/>
    </row>
    <row r="187" spans="1:9" s="12" customFormat="1" x14ac:dyDescent="0.25">
      <c r="A187" s="46">
        <v>177</v>
      </c>
      <c r="B187" s="47" t="s">
        <v>69</v>
      </c>
      <c r="C187" s="47" t="s">
        <v>575</v>
      </c>
      <c r="D187" s="34" t="s">
        <v>185</v>
      </c>
      <c r="E187" s="44">
        <v>713310</v>
      </c>
      <c r="F187" s="36">
        <v>40603</v>
      </c>
      <c r="G187" s="37">
        <f t="shared" si="15"/>
        <v>151</v>
      </c>
      <c r="H187" s="16"/>
      <c r="I187" s="13"/>
    </row>
    <row r="188" spans="1:9" s="12" customFormat="1" x14ac:dyDescent="0.25">
      <c r="A188" s="46">
        <v>178</v>
      </c>
      <c r="B188" s="50" t="s">
        <v>41</v>
      </c>
      <c r="C188" s="50" t="s">
        <v>95</v>
      </c>
      <c r="D188" s="35" t="s">
        <v>185</v>
      </c>
      <c r="E188" s="38">
        <v>32013.4</v>
      </c>
      <c r="F188" s="36">
        <v>40617</v>
      </c>
      <c r="G188" s="37">
        <f t="shared" si="15"/>
        <v>137</v>
      </c>
      <c r="H188" s="16"/>
      <c r="I188" s="13"/>
    </row>
    <row r="189" spans="1:9" s="12" customFormat="1" x14ac:dyDescent="0.25">
      <c r="A189" s="46">
        <v>179</v>
      </c>
      <c r="B189" s="47" t="s">
        <v>566</v>
      </c>
      <c r="C189" s="47" t="s">
        <v>588</v>
      </c>
      <c r="D189" s="34" t="s">
        <v>185</v>
      </c>
      <c r="E189" s="44">
        <v>55950.05</v>
      </c>
      <c r="F189" s="36">
        <v>40716</v>
      </c>
      <c r="G189" s="37">
        <f t="shared" si="15"/>
        <v>38</v>
      </c>
      <c r="H189" s="16"/>
      <c r="I189" s="13"/>
    </row>
    <row r="190" spans="1:9" s="12" customFormat="1" x14ac:dyDescent="0.25">
      <c r="A190" s="46">
        <v>180</v>
      </c>
      <c r="B190" s="50" t="s">
        <v>334</v>
      </c>
      <c r="C190" s="50" t="s">
        <v>215</v>
      </c>
      <c r="D190" s="35" t="s">
        <v>185</v>
      </c>
      <c r="E190" s="38">
        <v>4366</v>
      </c>
      <c r="F190" s="36">
        <v>40724</v>
      </c>
      <c r="G190" s="37">
        <f t="shared" si="15"/>
        <v>30</v>
      </c>
      <c r="H190" s="16"/>
      <c r="I190" s="13"/>
    </row>
    <row r="191" spans="1:9" s="12" customFormat="1" x14ac:dyDescent="0.25">
      <c r="A191" s="46">
        <v>181</v>
      </c>
      <c r="B191" s="50" t="s">
        <v>335</v>
      </c>
      <c r="C191" s="50" t="s">
        <v>216</v>
      </c>
      <c r="D191" s="34" t="s">
        <v>32</v>
      </c>
      <c r="E191" s="38">
        <v>39328</v>
      </c>
      <c r="F191" s="36">
        <v>40750</v>
      </c>
      <c r="G191" s="37">
        <f t="shared" si="15"/>
        <v>4</v>
      </c>
      <c r="H191" s="16"/>
      <c r="I191" s="13"/>
    </row>
    <row r="192" spans="1:9" s="12" customFormat="1" x14ac:dyDescent="0.25">
      <c r="A192" s="46">
        <v>182</v>
      </c>
      <c r="B192" s="50" t="s">
        <v>336</v>
      </c>
      <c r="C192" s="50" t="s">
        <v>180</v>
      </c>
      <c r="D192" s="34" t="s">
        <v>185</v>
      </c>
      <c r="E192" s="38">
        <v>42885.919999999998</v>
      </c>
      <c r="F192" s="36">
        <v>40675</v>
      </c>
      <c r="G192" s="37">
        <f t="shared" si="15"/>
        <v>79</v>
      </c>
      <c r="H192" s="16"/>
      <c r="I192" s="13"/>
    </row>
    <row r="193" spans="1:9" s="12" customFormat="1" x14ac:dyDescent="0.25">
      <c r="A193" s="46">
        <v>183</v>
      </c>
      <c r="B193" s="50" t="s">
        <v>337</v>
      </c>
      <c r="C193" s="50" t="s">
        <v>180</v>
      </c>
      <c r="D193" s="34" t="s">
        <v>185</v>
      </c>
      <c r="E193" s="38">
        <v>33984</v>
      </c>
      <c r="F193" s="36">
        <v>40710</v>
      </c>
      <c r="G193" s="37">
        <f t="shared" si="15"/>
        <v>44</v>
      </c>
      <c r="H193" s="16"/>
      <c r="I193" s="13"/>
    </row>
    <row r="194" spans="1:9" s="12" customFormat="1" x14ac:dyDescent="0.25">
      <c r="A194" s="46">
        <v>184</v>
      </c>
      <c r="B194" s="50" t="s">
        <v>338</v>
      </c>
      <c r="C194" s="50" t="s">
        <v>180</v>
      </c>
      <c r="D194" s="34" t="s">
        <v>185</v>
      </c>
      <c r="E194" s="38">
        <v>2832</v>
      </c>
      <c r="F194" s="36">
        <v>40710</v>
      </c>
      <c r="G194" s="37">
        <f t="shared" si="15"/>
        <v>44</v>
      </c>
      <c r="H194" s="16"/>
      <c r="I194" s="13"/>
    </row>
    <row r="195" spans="1:9" s="12" customFormat="1" x14ac:dyDescent="0.25">
      <c r="A195" s="46">
        <v>185</v>
      </c>
      <c r="B195" s="50" t="s">
        <v>119</v>
      </c>
      <c r="C195" s="50" t="s">
        <v>180</v>
      </c>
      <c r="D195" s="34" t="s">
        <v>185</v>
      </c>
      <c r="E195" s="38">
        <v>53100</v>
      </c>
      <c r="F195" s="36">
        <v>40683</v>
      </c>
      <c r="G195" s="37">
        <f t="shared" si="15"/>
        <v>71</v>
      </c>
      <c r="H195" s="16"/>
      <c r="I195" s="13"/>
    </row>
    <row r="196" spans="1:9" s="12" customFormat="1" x14ac:dyDescent="0.25">
      <c r="A196" s="46">
        <v>186</v>
      </c>
      <c r="B196" s="50" t="s">
        <v>339</v>
      </c>
      <c r="C196" s="50" t="s">
        <v>180</v>
      </c>
      <c r="D196" s="34" t="s">
        <v>185</v>
      </c>
      <c r="E196" s="38">
        <v>20650</v>
      </c>
      <c r="F196" s="36">
        <v>40683</v>
      </c>
      <c r="G196" s="37">
        <f t="shared" si="15"/>
        <v>71</v>
      </c>
      <c r="H196" s="16"/>
      <c r="I196" s="13"/>
    </row>
    <row r="197" spans="1:9" s="12" customFormat="1" x14ac:dyDescent="0.25">
      <c r="A197" s="46">
        <v>187</v>
      </c>
      <c r="B197" s="50" t="s">
        <v>124</v>
      </c>
      <c r="C197" s="50" t="s">
        <v>180</v>
      </c>
      <c r="D197" s="34" t="s">
        <v>185</v>
      </c>
      <c r="E197" s="38">
        <v>59000</v>
      </c>
      <c r="F197" s="36">
        <v>40710</v>
      </c>
      <c r="G197" s="37">
        <f t="shared" si="15"/>
        <v>44</v>
      </c>
      <c r="H197" s="16"/>
      <c r="I197" s="13"/>
    </row>
    <row r="198" spans="1:9" s="12" customFormat="1" x14ac:dyDescent="0.25">
      <c r="A198" s="46">
        <v>188</v>
      </c>
      <c r="B198" s="50" t="s">
        <v>340</v>
      </c>
      <c r="C198" s="50" t="s">
        <v>217</v>
      </c>
      <c r="D198" s="34" t="s">
        <v>185</v>
      </c>
      <c r="E198" s="38">
        <v>14400</v>
      </c>
      <c r="F198" s="36">
        <v>40598</v>
      </c>
      <c r="G198" s="37">
        <f t="shared" si="15"/>
        <v>156</v>
      </c>
      <c r="H198" s="16"/>
      <c r="I198" s="13"/>
    </row>
    <row r="199" spans="1:9" s="12" customFormat="1" x14ac:dyDescent="0.25">
      <c r="A199" s="46">
        <v>189</v>
      </c>
      <c r="B199" s="50" t="s">
        <v>341</v>
      </c>
      <c r="C199" s="50" t="s">
        <v>217</v>
      </c>
      <c r="D199" s="34" t="s">
        <v>185</v>
      </c>
      <c r="E199" s="38">
        <v>14400</v>
      </c>
      <c r="F199" s="36">
        <v>40719</v>
      </c>
      <c r="G199" s="37">
        <f t="shared" si="15"/>
        <v>35</v>
      </c>
      <c r="H199" s="16"/>
      <c r="I199" s="13"/>
    </row>
    <row r="200" spans="1:9" s="12" customFormat="1" x14ac:dyDescent="0.25">
      <c r="A200" s="46">
        <v>190</v>
      </c>
      <c r="B200" s="50" t="s">
        <v>146</v>
      </c>
      <c r="C200" s="50" t="s">
        <v>218</v>
      </c>
      <c r="D200" s="34" t="s">
        <v>185</v>
      </c>
      <c r="E200" s="38">
        <v>165649.88</v>
      </c>
      <c r="F200" s="36">
        <v>40673</v>
      </c>
      <c r="G200" s="37">
        <f t="shared" si="15"/>
        <v>81</v>
      </c>
      <c r="H200" s="16"/>
      <c r="I200" s="13"/>
    </row>
    <row r="201" spans="1:9" s="12" customFormat="1" x14ac:dyDescent="0.25">
      <c r="A201" s="46">
        <v>191</v>
      </c>
      <c r="B201" s="50" t="s">
        <v>342</v>
      </c>
      <c r="C201" s="50" t="s">
        <v>219</v>
      </c>
      <c r="D201" s="35" t="s">
        <v>185</v>
      </c>
      <c r="E201" s="38">
        <v>5000</v>
      </c>
      <c r="F201" s="36">
        <v>40715</v>
      </c>
      <c r="G201" s="37">
        <f t="shared" si="15"/>
        <v>39</v>
      </c>
      <c r="H201" s="16"/>
      <c r="I201" s="13"/>
    </row>
    <row r="202" spans="1:9" s="12" customFormat="1" x14ac:dyDescent="0.25">
      <c r="A202" s="46">
        <v>192</v>
      </c>
      <c r="B202" s="50" t="s">
        <v>160</v>
      </c>
      <c r="C202" s="50" t="s">
        <v>219</v>
      </c>
      <c r="D202" s="35" t="s">
        <v>185</v>
      </c>
      <c r="E202" s="38">
        <v>5000</v>
      </c>
      <c r="F202" s="36">
        <v>40709</v>
      </c>
      <c r="G202" s="37">
        <f t="shared" si="15"/>
        <v>45</v>
      </c>
      <c r="H202" s="16"/>
      <c r="I202" s="13"/>
    </row>
    <row r="203" spans="1:9" s="12" customFormat="1" x14ac:dyDescent="0.25">
      <c r="A203" s="46">
        <v>193</v>
      </c>
      <c r="B203" s="50" t="s">
        <v>101</v>
      </c>
      <c r="C203" s="50" t="s">
        <v>220</v>
      </c>
      <c r="D203" s="35" t="s">
        <v>31</v>
      </c>
      <c r="E203" s="38">
        <v>67319</v>
      </c>
      <c r="F203" s="36">
        <v>40694</v>
      </c>
      <c r="G203" s="37">
        <f t="shared" si="15"/>
        <v>60</v>
      </c>
      <c r="H203" s="16"/>
      <c r="I203" s="13"/>
    </row>
    <row r="204" spans="1:9" s="12" customFormat="1" x14ac:dyDescent="0.25">
      <c r="A204" s="46">
        <v>194</v>
      </c>
      <c r="B204" s="51" t="s">
        <v>480</v>
      </c>
      <c r="C204" s="47" t="s">
        <v>576</v>
      </c>
      <c r="D204" s="34" t="s">
        <v>112</v>
      </c>
      <c r="E204" s="48">
        <v>8114.86</v>
      </c>
      <c r="F204" s="36">
        <v>40690</v>
      </c>
      <c r="G204" s="37">
        <f t="shared" ref="G204:G267" si="16">+$E$8-F204</f>
        <v>64</v>
      </c>
      <c r="H204" s="16"/>
      <c r="I204" s="13"/>
    </row>
    <row r="205" spans="1:9" s="12" customFormat="1" x14ac:dyDescent="0.25">
      <c r="A205" s="46">
        <v>195</v>
      </c>
      <c r="B205" s="51" t="s">
        <v>481</v>
      </c>
      <c r="C205" s="47" t="s">
        <v>576</v>
      </c>
      <c r="D205" s="34" t="s">
        <v>112</v>
      </c>
      <c r="E205" s="48">
        <v>8114.86</v>
      </c>
      <c r="F205" s="36">
        <v>40690</v>
      </c>
      <c r="G205" s="37">
        <f t="shared" si="16"/>
        <v>64</v>
      </c>
      <c r="H205" s="16"/>
      <c r="I205" s="13"/>
    </row>
    <row r="206" spans="1:9" s="12" customFormat="1" x14ac:dyDescent="0.25">
      <c r="A206" s="46">
        <v>196</v>
      </c>
      <c r="B206" s="51" t="s">
        <v>482</v>
      </c>
      <c r="C206" s="47" t="s">
        <v>576</v>
      </c>
      <c r="D206" s="34" t="s">
        <v>112</v>
      </c>
      <c r="E206" s="48">
        <v>14200.97</v>
      </c>
      <c r="F206" s="36">
        <v>40690</v>
      </c>
      <c r="G206" s="37">
        <f t="shared" si="16"/>
        <v>64</v>
      </c>
      <c r="H206" s="16"/>
      <c r="I206" s="13"/>
    </row>
    <row r="207" spans="1:9" s="12" customFormat="1" x14ac:dyDescent="0.25">
      <c r="A207" s="46">
        <v>197</v>
      </c>
      <c r="B207" s="51" t="s">
        <v>483</v>
      </c>
      <c r="C207" s="47" t="s">
        <v>576</v>
      </c>
      <c r="D207" s="34" t="s">
        <v>112</v>
      </c>
      <c r="E207" s="48">
        <v>14200.97</v>
      </c>
      <c r="F207" s="36">
        <v>40690</v>
      </c>
      <c r="G207" s="37">
        <f t="shared" si="16"/>
        <v>64</v>
      </c>
      <c r="H207" s="16"/>
      <c r="I207" s="13"/>
    </row>
    <row r="208" spans="1:9" s="12" customFormat="1" x14ac:dyDescent="0.25">
      <c r="A208" s="46">
        <v>198</v>
      </c>
      <c r="B208" s="51" t="s">
        <v>484</v>
      </c>
      <c r="C208" s="47" t="s">
        <v>576</v>
      </c>
      <c r="D208" s="34" t="s">
        <v>112</v>
      </c>
      <c r="E208" s="48">
        <v>14661.2</v>
      </c>
      <c r="F208" s="36">
        <v>40690</v>
      </c>
      <c r="G208" s="37">
        <f t="shared" si="16"/>
        <v>64</v>
      </c>
      <c r="H208" s="16"/>
      <c r="I208" s="13"/>
    </row>
    <row r="209" spans="1:9" s="12" customFormat="1" x14ac:dyDescent="0.25">
      <c r="A209" s="46">
        <v>199</v>
      </c>
      <c r="B209" s="51" t="s">
        <v>485</v>
      </c>
      <c r="C209" s="47" t="s">
        <v>576</v>
      </c>
      <c r="D209" s="34" t="s">
        <v>112</v>
      </c>
      <c r="E209" s="48">
        <v>8114.86</v>
      </c>
      <c r="F209" s="36">
        <v>40690</v>
      </c>
      <c r="G209" s="37">
        <f t="shared" si="16"/>
        <v>64</v>
      </c>
      <c r="H209" s="16"/>
      <c r="I209" s="13"/>
    </row>
    <row r="210" spans="1:9" s="12" customFormat="1" x14ac:dyDescent="0.25">
      <c r="A210" s="46">
        <v>200</v>
      </c>
      <c r="B210" s="51" t="s">
        <v>486</v>
      </c>
      <c r="C210" s="47" t="s">
        <v>576</v>
      </c>
      <c r="D210" s="34" t="s">
        <v>112</v>
      </c>
      <c r="E210" s="48">
        <v>8114.86</v>
      </c>
      <c r="F210" s="36">
        <v>40690</v>
      </c>
      <c r="G210" s="37">
        <f t="shared" si="16"/>
        <v>64</v>
      </c>
      <c r="H210" s="16"/>
      <c r="I210" s="13"/>
    </row>
    <row r="211" spans="1:9" s="12" customFormat="1" x14ac:dyDescent="0.25">
      <c r="A211" s="46">
        <v>201</v>
      </c>
      <c r="B211" s="51" t="s">
        <v>487</v>
      </c>
      <c r="C211" s="47" t="s">
        <v>576</v>
      </c>
      <c r="D211" s="34" t="s">
        <v>112</v>
      </c>
      <c r="E211" s="48">
        <v>14200.97</v>
      </c>
      <c r="F211" s="36">
        <v>40690</v>
      </c>
      <c r="G211" s="37">
        <f t="shared" si="16"/>
        <v>64</v>
      </c>
      <c r="H211" s="16"/>
      <c r="I211" s="13"/>
    </row>
    <row r="212" spans="1:9" s="12" customFormat="1" x14ac:dyDescent="0.25">
      <c r="A212" s="46">
        <v>202</v>
      </c>
      <c r="B212" s="51" t="s">
        <v>488</v>
      </c>
      <c r="C212" s="47" t="s">
        <v>576</v>
      </c>
      <c r="D212" s="34" t="s">
        <v>112</v>
      </c>
      <c r="E212" s="48">
        <v>14200.97</v>
      </c>
      <c r="F212" s="36">
        <v>40690</v>
      </c>
      <c r="G212" s="37">
        <f t="shared" si="16"/>
        <v>64</v>
      </c>
      <c r="H212" s="16"/>
      <c r="I212" s="13"/>
    </row>
    <row r="213" spans="1:9" s="12" customFormat="1" x14ac:dyDescent="0.25">
      <c r="A213" s="46">
        <v>203</v>
      </c>
      <c r="B213" s="51" t="s">
        <v>489</v>
      </c>
      <c r="C213" s="47" t="s">
        <v>576</v>
      </c>
      <c r="D213" s="34" t="s">
        <v>112</v>
      </c>
      <c r="E213" s="48">
        <v>8114.86</v>
      </c>
      <c r="F213" s="36">
        <v>40690</v>
      </c>
      <c r="G213" s="37">
        <f t="shared" si="16"/>
        <v>64</v>
      </c>
      <c r="H213" s="16"/>
      <c r="I213" s="13"/>
    </row>
    <row r="214" spans="1:9" s="12" customFormat="1" x14ac:dyDescent="0.25">
      <c r="A214" s="46">
        <v>204</v>
      </c>
      <c r="B214" s="51" t="s">
        <v>490</v>
      </c>
      <c r="C214" s="47" t="s">
        <v>576</v>
      </c>
      <c r="D214" s="34" t="s">
        <v>112</v>
      </c>
      <c r="E214" s="48">
        <v>8114.86</v>
      </c>
      <c r="F214" s="36">
        <v>40690</v>
      </c>
      <c r="G214" s="37">
        <f t="shared" si="16"/>
        <v>64</v>
      </c>
      <c r="H214" s="16"/>
      <c r="I214" s="13"/>
    </row>
    <row r="215" spans="1:9" s="12" customFormat="1" x14ac:dyDescent="0.25">
      <c r="A215" s="46">
        <v>205</v>
      </c>
      <c r="B215" s="51" t="s">
        <v>491</v>
      </c>
      <c r="C215" s="47" t="s">
        <v>576</v>
      </c>
      <c r="D215" s="34" t="s">
        <v>112</v>
      </c>
      <c r="E215" s="48">
        <v>8114.86</v>
      </c>
      <c r="F215" s="36">
        <v>40690</v>
      </c>
      <c r="G215" s="37">
        <f t="shared" si="16"/>
        <v>64</v>
      </c>
      <c r="H215" s="16"/>
      <c r="I215" s="13"/>
    </row>
    <row r="216" spans="1:9" s="12" customFormat="1" x14ac:dyDescent="0.25">
      <c r="A216" s="46">
        <v>206</v>
      </c>
      <c r="B216" s="51" t="s">
        <v>492</v>
      </c>
      <c r="C216" s="47" t="s">
        <v>576</v>
      </c>
      <c r="D216" s="34" t="s">
        <v>112</v>
      </c>
      <c r="E216" s="48">
        <v>8114.86</v>
      </c>
      <c r="F216" s="36">
        <v>40690</v>
      </c>
      <c r="G216" s="37">
        <f t="shared" si="16"/>
        <v>64</v>
      </c>
      <c r="H216" s="16"/>
      <c r="I216" s="13"/>
    </row>
    <row r="217" spans="1:9" s="12" customFormat="1" x14ac:dyDescent="0.25">
      <c r="A217" s="46">
        <v>207</v>
      </c>
      <c r="B217" s="51" t="s">
        <v>493</v>
      </c>
      <c r="C217" s="47" t="s">
        <v>576</v>
      </c>
      <c r="D217" s="34" t="s">
        <v>112</v>
      </c>
      <c r="E217" s="48">
        <v>8114.86</v>
      </c>
      <c r="F217" s="36">
        <v>40690</v>
      </c>
      <c r="G217" s="37">
        <f t="shared" si="16"/>
        <v>64</v>
      </c>
      <c r="H217" s="16"/>
      <c r="I217" s="13"/>
    </row>
    <row r="218" spans="1:9" s="12" customFormat="1" x14ac:dyDescent="0.25">
      <c r="A218" s="46">
        <v>208</v>
      </c>
      <c r="B218" s="51" t="s">
        <v>494</v>
      </c>
      <c r="C218" s="47" t="s">
        <v>576</v>
      </c>
      <c r="D218" s="34" t="s">
        <v>112</v>
      </c>
      <c r="E218" s="48">
        <v>8114.86</v>
      </c>
      <c r="F218" s="36">
        <v>40690</v>
      </c>
      <c r="G218" s="37">
        <f t="shared" si="16"/>
        <v>64</v>
      </c>
      <c r="H218" s="16"/>
      <c r="I218" s="13"/>
    </row>
    <row r="219" spans="1:9" s="12" customFormat="1" x14ac:dyDescent="0.25">
      <c r="A219" s="46">
        <v>209</v>
      </c>
      <c r="B219" s="51" t="s">
        <v>495</v>
      </c>
      <c r="C219" s="47" t="s">
        <v>576</v>
      </c>
      <c r="D219" s="34" t="s">
        <v>112</v>
      </c>
      <c r="E219" s="48">
        <v>8114.86</v>
      </c>
      <c r="F219" s="36">
        <v>40690</v>
      </c>
      <c r="G219" s="37">
        <f t="shared" si="16"/>
        <v>64</v>
      </c>
      <c r="H219" s="16"/>
      <c r="I219" s="13"/>
    </row>
    <row r="220" spans="1:9" s="12" customFormat="1" x14ac:dyDescent="0.25">
      <c r="A220" s="46">
        <v>210</v>
      </c>
      <c r="B220" s="51" t="s">
        <v>496</v>
      </c>
      <c r="C220" s="47" t="s">
        <v>576</v>
      </c>
      <c r="D220" s="34" t="s">
        <v>112</v>
      </c>
      <c r="E220" s="48">
        <v>8114.86</v>
      </c>
      <c r="F220" s="36">
        <v>40690</v>
      </c>
      <c r="G220" s="37">
        <f t="shared" si="16"/>
        <v>64</v>
      </c>
      <c r="H220" s="16"/>
      <c r="I220" s="13"/>
    </row>
    <row r="221" spans="1:9" s="12" customFormat="1" x14ac:dyDescent="0.25">
      <c r="A221" s="46">
        <v>211</v>
      </c>
      <c r="B221" s="51" t="s">
        <v>497</v>
      </c>
      <c r="C221" s="47" t="s">
        <v>576</v>
      </c>
      <c r="D221" s="34" t="s">
        <v>112</v>
      </c>
      <c r="E221" s="48">
        <v>8114.86</v>
      </c>
      <c r="F221" s="36">
        <v>40690</v>
      </c>
      <c r="G221" s="37">
        <f t="shared" si="16"/>
        <v>64</v>
      </c>
      <c r="H221" s="16"/>
      <c r="I221" s="13"/>
    </row>
    <row r="222" spans="1:9" s="12" customFormat="1" x14ac:dyDescent="0.25">
      <c r="A222" s="46">
        <v>212</v>
      </c>
      <c r="B222" s="52" t="s">
        <v>498</v>
      </c>
      <c r="C222" s="47" t="s">
        <v>576</v>
      </c>
      <c r="D222" s="34" t="s">
        <v>112</v>
      </c>
      <c r="E222" s="48">
        <v>8114.86</v>
      </c>
      <c r="F222" s="36">
        <v>40690</v>
      </c>
      <c r="G222" s="37">
        <f t="shared" si="16"/>
        <v>64</v>
      </c>
      <c r="H222" s="16"/>
      <c r="I222" s="13"/>
    </row>
    <row r="223" spans="1:9" s="12" customFormat="1" x14ac:dyDescent="0.25">
      <c r="A223" s="46">
        <v>213</v>
      </c>
      <c r="B223" s="52" t="s">
        <v>499</v>
      </c>
      <c r="C223" s="47" t="s">
        <v>576</v>
      </c>
      <c r="D223" s="34" t="s">
        <v>112</v>
      </c>
      <c r="E223" s="48">
        <v>8114.86</v>
      </c>
      <c r="F223" s="36">
        <v>40690</v>
      </c>
      <c r="G223" s="37">
        <f t="shared" si="16"/>
        <v>64</v>
      </c>
      <c r="H223" s="16"/>
      <c r="I223" s="13"/>
    </row>
    <row r="224" spans="1:9" s="12" customFormat="1" x14ac:dyDescent="0.25">
      <c r="A224" s="46">
        <v>214</v>
      </c>
      <c r="B224" s="51" t="s">
        <v>500</v>
      </c>
      <c r="C224" s="47" t="s">
        <v>576</v>
      </c>
      <c r="D224" s="34" t="s">
        <v>112</v>
      </c>
      <c r="E224" s="48">
        <v>8114.86</v>
      </c>
      <c r="F224" s="36">
        <v>40695</v>
      </c>
      <c r="G224" s="37">
        <f t="shared" si="16"/>
        <v>59</v>
      </c>
      <c r="H224" s="16"/>
      <c r="I224" s="13"/>
    </row>
    <row r="225" spans="1:9" s="12" customFormat="1" x14ac:dyDescent="0.25">
      <c r="A225" s="46">
        <v>215</v>
      </c>
      <c r="B225" s="51" t="s">
        <v>501</v>
      </c>
      <c r="C225" s="47" t="s">
        <v>576</v>
      </c>
      <c r="D225" s="34" t="s">
        <v>112</v>
      </c>
      <c r="E225" s="48">
        <v>6086.2</v>
      </c>
      <c r="F225" s="36">
        <v>40695</v>
      </c>
      <c r="G225" s="37">
        <f t="shared" si="16"/>
        <v>59</v>
      </c>
      <c r="H225" s="16"/>
      <c r="I225" s="13"/>
    </row>
    <row r="226" spans="1:9" s="12" customFormat="1" x14ac:dyDescent="0.25">
      <c r="A226" s="46">
        <v>216</v>
      </c>
      <c r="B226" s="51" t="s">
        <v>502</v>
      </c>
      <c r="C226" s="47" t="s">
        <v>576</v>
      </c>
      <c r="D226" s="34" t="s">
        <v>112</v>
      </c>
      <c r="E226" s="48">
        <v>6086.2</v>
      </c>
      <c r="F226" s="36">
        <v>40695</v>
      </c>
      <c r="G226" s="37">
        <f t="shared" si="16"/>
        <v>59</v>
      </c>
      <c r="H226" s="16"/>
      <c r="I226" s="13"/>
    </row>
    <row r="227" spans="1:9" s="12" customFormat="1" x14ac:dyDescent="0.25">
      <c r="A227" s="46">
        <v>217</v>
      </c>
      <c r="B227" s="51" t="s">
        <v>503</v>
      </c>
      <c r="C227" s="47" t="s">
        <v>576</v>
      </c>
      <c r="D227" s="34" t="s">
        <v>112</v>
      </c>
      <c r="E227" s="48">
        <v>8114.86</v>
      </c>
      <c r="F227" s="36">
        <v>40695</v>
      </c>
      <c r="G227" s="37">
        <f t="shared" si="16"/>
        <v>59</v>
      </c>
      <c r="H227" s="16"/>
      <c r="I227" s="13"/>
    </row>
    <row r="228" spans="1:9" s="12" customFormat="1" x14ac:dyDescent="0.25">
      <c r="A228" s="46">
        <v>218</v>
      </c>
      <c r="B228" s="51" t="s">
        <v>504</v>
      </c>
      <c r="C228" s="47" t="s">
        <v>576</v>
      </c>
      <c r="D228" s="34" t="s">
        <v>112</v>
      </c>
      <c r="E228" s="48">
        <v>8114.86</v>
      </c>
      <c r="F228" s="36">
        <v>40695</v>
      </c>
      <c r="G228" s="37">
        <f t="shared" si="16"/>
        <v>59</v>
      </c>
      <c r="H228" s="16"/>
      <c r="I228" s="13"/>
    </row>
    <row r="229" spans="1:9" s="12" customFormat="1" x14ac:dyDescent="0.25">
      <c r="A229" s="46">
        <v>219</v>
      </c>
      <c r="B229" s="51" t="s">
        <v>505</v>
      </c>
      <c r="C229" s="47" t="s">
        <v>576</v>
      </c>
      <c r="D229" s="34" t="s">
        <v>112</v>
      </c>
      <c r="E229" s="49">
        <v>10143.58</v>
      </c>
      <c r="F229" s="36">
        <v>40695</v>
      </c>
      <c r="G229" s="37">
        <f t="shared" si="16"/>
        <v>59</v>
      </c>
      <c r="H229" s="16"/>
      <c r="I229" s="13"/>
    </row>
    <row r="230" spans="1:9" s="12" customFormat="1" x14ac:dyDescent="0.25">
      <c r="A230" s="46">
        <v>220</v>
      </c>
      <c r="B230" s="51" t="s">
        <v>506</v>
      </c>
      <c r="C230" s="47" t="s">
        <v>576</v>
      </c>
      <c r="D230" s="34" t="s">
        <v>112</v>
      </c>
      <c r="E230" s="49">
        <v>8114.78</v>
      </c>
      <c r="F230" s="36">
        <v>40695</v>
      </c>
      <c r="G230" s="37">
        <f t="shared" si="16"/>
        <v>59</v>
      </c>
      <c r="H230" s="16"/>
      <c r="I230" s="13"/>
    </row>
    <row r="231" spans="1:9" s="12" customFormat="1" x14ac:dyDescent="0.25">
      <c r="A231" s="46">
        <v>221</v>
      </c>
      <c r="B231" s="51" t="s">
        <v>507</v>
      </c>
      <c r="C231" s="47" t="s">
        <v>576</v>
      </c>
      <c r="D231" s="34" t="s">
        <v>112</v>
      </c>
      <c r="E231" s="49">
        <v>8114.78</v>
      </c>
      <c r="F231" s="36">
        <v>40695</v>
      </c>
      <c r="G231" s="37">
        <f t="shared" si="16"/>
        <v>59</v>
      </c>
      <c r="H231" s="16"/>
      <c r="I231" s="13"/>
    </row>
    <row r="232" spans="1:9" s="12" customFormat="1" x14ac:dyDescent="0.25">
      <c r="A232" s="46">
        <v>222</v>
      </c>
      <c r="B232" s="51" t="s">
        <v>508</v>
      </c>
      <c r="C232" s="47" t="s">
        <v>576</v>
      </c>
      <c r="D232" s="34" t="s">
        <v>112</v>
      </c>
      <c r="E232" s="49">
        <v>8114.33</v>
      </c>
      <c r="F232" s="36">
        <v>40695</v>
      </c>
      <c r="G232" s="37">
        <f t="shared" si="16"/>
        <v>59</v>
      </c>
      <c r="H232" s="16"/>
      <c r="I232" s="13"/>
    </row>
    <row r="233" spans="1:9" s="12" customFormat="1" x14ac:dyDescent="0.25">
      <c r="A233" s="46">
        <v>223</v>
      </c>
      <c r="B233" s="52" t="s">
        <v>509</v>
      </c>
      <c r="C233" s="47" t="s">
        <v>576</v>
      </c>
      <c r="D233" s="34" t="s">
        <v>112</v>
      </c>
      <c r="E233" s="48">
        <v>8114.86</v>
      </c>
      <c r="F233" s="36">
        <v>40699</v>
      </c>
      <c r="G233" s="37">
        <f t="shared" si="16"/>
        <v>55</v>
      </c>
      <c r="H233" s="16"/>
      <c r="I233" s="13"/>
    </row>
    <row r="234" spans="1:9" s="12" customFormat="1" x14ac:dyDescent="0.25">
      <c r="A234" s="46">
        <v>224</v>
      </c>
      <c r="B234" s="52" t="s">
        <v>510</v>
      </c>
      <c r="C234" s="47" t="s">
        <v>576</v>
      </c>
      <c r="D234" s="34" t="s">
        <v>112</v>
      </c>
      <c r="E234" s="48">
        <v>8114.86</v>
      </c>
      <c r="F234" s="36">
        <v>40699</v>
      </c>
      <c r="G234" s="37">
        <f t="shared" si="16"/>
        <v>55</v>
      </c>
      <c r="H234" s="16"/>
      <c r="I234" s="13"/>
    </row>
    <row r="235" spans="1:9" s="12" customFormat="1" x14ac:dyDescent="0.25">
      <c r="A235" s="46">
        <v>225</v>
      </c>
      <c r="B235" s="52" t="s">
        <v>511</v>
      </c>
      <c r="C235" s="47" t="s">
        <v>576</v>
      </c>
      <c r="D235" s="34" t="s">
        <v>112</v>
      </c>
      <c r="E235" s="48">
        <v>8114.86</v>
      </c>
      <c r="F235" s="36">
        <v>40699</v>
      </c>
      <c r="G235" s="37">
        <f t="shared" si="16"/>
        <v>55</v>
      </c>
      <c r="H235" s="16"/>
      <c r="I235" s="13"/>
    </row>
    <row r="236" spans="1:9" s="12" customFormat="1" x14ac:dyDescent="0.25">
      <c r="A236" s="46">
        <v>226</v>
      </c>
      <c r="B236" s="52" t="s">
        <v>512</v>
      </c>
      <c r="C236" s="47" t="s">
        <v>576</v>
      </c>
      <c r="D236" s="34" t="s">
        <v>112</v>
      </c>
      <c r="E236" s="48">
        <v>8114.86</v>
      </c>
      <c r="F236" s="36">
        <v>40699</v>
      </c>
      <c r="G236" s="37">
        <f t="shared" si="16"/>
        <v>55</v>
      </c>
      <c r="H236" s="16"/>
      <c r="I236" s="13"/>
    </row>
    <row r="237" spans="1:9" s="12" customFormat="1" x14ac:dyDescent="0.25">
      <c r="A237" s="46">
        <v>227</v>
      </c>
      <c r="B237" s="52" t="s">
        <v>513</v>
      </c>
      <c r="C237" s="47" t="s">
        <v>576</v>
      </c>
      <c r="D237" s="34" t="s">
        <v>112</v>
      </c>
      <c r="E237" s="48">
        <v>8114.86</v>
      </c>
      <c r="F237" s="36">
        <v>40699</v>
      </c>
      <c r="G237" s="37">
        <f t="shared" si="16"/>
        <v>55</v>
      </c>
      <c r="H237" s="16"/>
      <c r="I237" s="13"/>
    </row>
    <row r="238" spans="1:9" s="12" customFormat="1" x14ac:dyDescent="0.25">
      <c r="A238" s="46">
        <v>228</v>
      </c>
      <c r="B238" s="52" t="s">
        <v>514</v>
      </c>
      <c r="C238" s="47" t="s">
        <v>576</v>
      </c>
      <c r="D238" s="34" t="s">
        <v>112</v>
      </c>
      <c r="E238" s="48">
        <v>4057.43</v>
      </c>
      <c r="F238" s="36">
        <v>40704</v>
      </c>
      <c r="G238" s="37">
        <f t="shared" si="16"/>
        <v>50</v>
      </c>
      <c r="H238" s="16"/>
      <c r="I238" s="13"/>
    </row>
    <row r="239" spans="1:9" s="12" customFormat="1" x14ac:dyDescent="0.25">
      <c r="A239" s="46">
        <v>229</v>
      </c>
      <c r="B239" s="52" t="s">
        <v>515</v>
      </c>
      <c r="C239" s="47" t="s">
        <v>576</v>
      </c>
      <c r="D239" s="34" t="s">
        <v>112</v>
      </c>
      <c r="E239" s="48">
        <v>6086.15</v>
      </c>
      <c r="F239" s="36">
        <v>40705</v>
      </c>
      <c r="G239" s="37">
        <f t="shared" si="16"/>
        <v>49</v>
      </c>
      <c r="H239" s="16"/>
      <c r="I239" s="13"/>
    </row>
    <row r="240" spans="1:9" s="12" customFormat="1" x14ac:dyDescent="0.25">
      <c r="A240" s="46">
        <v>230</v>
      </c>
      <c r="B240" s="52" t="s">
        <v>516</v>
      </c>
      <c r="C240" s="47" t="s">
        <v>576</v>
      </c>
      <c r="D240" s="34" t="s">
        <v>112</v>
      </c>
      <c r="E240" s="48">
        <v>6086.2</v>
      </c>
      <c r="F240" s="36">
        <v>40705</v>
      </c>
      <c r="G240" s="37">
        <f t="shared" si="16"/>
        <v>49</v>
      </c>
      <c r="H240" s="16"/>
      <c r="I240" s="13"/>
    </row>
    <row r="241" spans="1:9" s="12" customFormat="1" x14ac:dyDescent="0.25">
      <c r="A241" s="46">
        <v>231</v>
      </c>
      <c r="B241" s="52" t="s">
        <v>517</v>
      </c>
      <c r="C241" s="47" t="s">
        <v>576</v>
      </c>
      <c r="D241" s="34" t="s">
        <v>112</v>
      </c>
      <c r="E241" s="48">
        <v>8114.86</v>
      </c>
      <c r="F241" s="36">
        <v>40706</v>
      </c>
      <c r="G241" s="37">
        <f t="shared" si="16"/>
        <v>48</v>
      </c>
      <c r="H241" s="16"/>
      <c r="I241" s="13"/>
    </row>
    <row r="242" spans="1:9" s="12" customFormat="1" x14ac:dyDescent="0.25">
      <c r="A242" s="46">
        <v>232</v>
      </c>
      <c r="B242" s="52" t="s">
        <v>518</v>
      </c>
      <c r="C242" s="47" t="s">
        <v>576</v>
      </c>
      <c r="D242" s="34" t="s">
        <v>112</v>
      </c>
      <c r="E242" s="48">
        <v>8114.86</v>
      </c>
      <c r="F242" s="36">
        <v>40706</v>
      </c>
      <c r="G242" s="37">
        <f t="shared" si="16"/>
        <v>48</v>
      </c>
      <c r="H242" s="16"/>
      <c r="I242" s="13"/>
    </row>
    <row r="243" spans="1:9" s="12" customFormat="1" x14ac:dyDescent="0.25">
      <c r="A243" s="46">
        <v>233</v>
      </c>
      <c r="B243" s="52" t="s">
        <v>519</v>
      </c>
      <c r="C243" s="47" t="s">
        <v>576</v>
      </c>
      <c r="D243" s="34" t="s">
        <v>112</v>
      </c>
      <c r="E243" s="48">
        <v>8114.86</v>
      </c>
      <c r="F243" s="36">
        <v>40706</v>
      </c>
      <c r="G243" s="37">
        <f t="shared" si="16"/>
        <v>48</v>
      </c>
      <c r="H243" s="16"/>
      <c r="I243" s="13"/>
    </row>
    <row r="244" spans="1:9" s="12" customFormat="1" x14ac:dyDescent="0.25">
      <c r="A244" s="46">
        <v>234</v>
      </c>
      <c r="B244" s="52" t="s">
        <v>520</v>
      </c>
      <c r="C244" s="47" t="s">
        <v>576</v>
      </c>
      <c r="D244" s="34" t="s">
        <v>112</v>
      </c>
      <c r="E244" s="48">
        <v>8114.86</v>
      </c>
      <c r="F244" s="36">
        <v>40706</v>
      </c>
      <c r="G244" s="37">
        <f t="shared" si="16"/>
        <v>48</v>
      </c>
      <c r="H244" s="16"/>
      <c r="I244" s="13"/>
    </row>
    <row r="245" spans="1:9" s="12" customFormat="1" x14ac:dyDescent="0.25">
      <c r="A245" s="46">
        <v>235</v>
      </c>
      <c r="B245" s="52" t="s">
        <v>521</v>
      </c>
      <c r="C245" s="47" t="s">
        <v>576</v>
      </c>
      <c r="D245" s="34" t="s">
        <v>112</v>
      </c>
      <c r="E245" s="48">
        <v>8114.86</v>
      </c>
      <c r="F245" s="36">
        <v>40706</v>
      </c>
      <c r="G245" s="37">
        <f t="shared" si="16"/>
        <v>48</v>
      </c>
      <c r="H245" s="16"/>
      <c r="I245" s="13"/>
    </row>
    <row r="246" spans="1:9" s="12" customFormat="1" x14ac:dyDescent="0.25">
      <c r="A246" s="46">
        <v>236</v>
      </c>
      <c r="B246" s="52" t="s">
        <v>522</v>
      </c>
      <c r="C246" s="47" t="s">
        <v>576</v>
      </c>
      <c r="D246" s="34" t="s">
        <v>112</v>
      </c>
      <c r="E246" s="48">
        <v>8114.86</v>
      </c>
      <c r="F246" s="36">
        <v>40713</v>
      </c>
      <c r="G246" s="37">
        <f t="shared" si="16"/>
        <v>41</v>
      </c>
      <c r="H246" s="16"/>
      <c r="I246" s="13"/>
    </row>
    <row r="247" spans="1:9" s="12" customFormat="1" x14ac:dyDescent="0.25">
      <c r="A247" s="46">
        <v>237</v>
      </c>
      <c r="B247" s="52" t="s">
        <v>523</v>
      </c>
      <c r="C247" s="47" t="s">
        <v>576</v>
      </c>
      <c r="D247" s="34" t="s">
        <v>112</v>
      </c>
      <c r="E247" s="48">
        <v>8114.86</v>
      </c>
      <c r="F247" s="36">
        <v>40713</v>
      </c>
      <c r="G247" s="37">
        <f t="shared" si="16"/>
        <v>41</v>
      </c>
      <c r="H247" s="16"/>
      <c r="I247" s="13"/>
    </row>
    <row r="248" spans="1:9" s="12" customFormat="1" x14ac:dyDescent="0.25">
      <c r="A248" s="46">
        <v>238</v>
      </c>
      <c r="B248" s="52" t="s">
        <v>524</v>
      </c>
      <c r="C248" s="47" t="s">
        <v>576</v>
      </c>
      <c r="D248" s="34" t="s">
        <v>112</v>
      </c>
      <c r="E248" s="48">
        <v>8114.86</v>
      </c>
      <c r="F248" s="36">
        <v>40713</v>
      </c>
      <c r="G248" s="37">
        <f t="shared" si="16"/>
        <v>41</v>
      </c>
      <c r="H248" s="16"/>
      <c r="I248" s="13"/>
    </row>
    <row r="249" spans="1:9" s="12" customFormat="1" x14ac:dyDescent="0.25">
      <c r="A249" s="46">
        <v>239</v>
      </c>
      <c r="B249" s="52" t="s">
        <v>525</v>
      </c>
      <c r="C249" s="47" t="s">
        <v>576</v>
      </c>
      <c r="D249" s="34" t="s">
        <v>112</v>
      </c>
      <c r="E249" s="48">
        <v>8114.86</v>
      </c>
      <c r="F249" s="36">
        <v>40713</v>
      </c>
      <c r="G249" s="37">
        <f t="shared" si="16"/>
        <v>41</v>
      </c>
      <c r="H249" s="16"/>
      <c r="I249" s="13"/>
    </row>
    <row r="250" spans="1:9" s="12" customFormat="1" x14ac:dyDescent="0.25">
      <c r="A250" s="46">
        <v>240</v>
      </c>
      <c r="B250" s="52" t="s">
        <v>526</v>
      </c>
      <c r="C250" s="47" t="s">
        <v>576</v>
      </c>
      <c r="D250" s="34" t="s">
        <v>112</v>
      </c>
      <c r="E250" s="48">
        <v>8114.86</v>
      </c>
      <c r="F250" s="36">
        <v>40713</v>
      </c>
      <c r="G250" s="37">
        <f t="shared" si="16"/>
        <v>41</v>
      </c>
      <c r="H250" s="16"/>
      <c r="I250" s="13"/>
    </row>
    <row r="251" spans="1:9" s="12" customFormat="1" x14ac:dyDescent="0.25">
      <c r="A251" s="46">
        <v>241</v>
      </c>
      <c r="B251" s="52" t="s">
        <v>527</v>
      </c>
      <c r="C251" s="47" t="s">
        <v>576</v>
      </c>
      <c r="D251" s="34" t="s">
        <v>112</v>
      </c>
      <c r="E251" s="48">
        <v>8114.86</v>
      </c>
      <c r="F251" s="36">
        <v>40713</v>
      </c>
      <c r="G251" s="37">
        <f t="shared" si="16"/>
        <v>41</v>
      </c>
      <c r="H251" s="16"/>
      <c r="I251" s="13"/>
    </row>
    <row r="252" spans="1:9" s="12" customFormat="1" x14ac:dyDescent="0.25">
      <c r="A252" s="46">
        <v>242</v>
      </c>
      <c r="B252" s="52" t="s">
        <v>528</v>
      </c>
      <c r="C252" s="47" t="s">
        <v>576</v>
      </c>
      <c r="D252" s="34" t="s">
        <v>112</v>
      </c>
      <c r="E252" s="48">
        <v>8114.86</v>
      </c>
      <c r="F252" s="36">
        <v>40713</v>
      </c>
      <c r="G252" s="37">
        <f t="shared" si="16"/>
        <v>41</v>
      </c>
      <c r="H252" s="16"/>
      <c r="I252" s="13"/>
    </row>
    <row r="253" spans="1:9" s="12" customFormat="1" x14ac:dyDescent="0.25">
      <c r="A253" s="46">
        <v>243</v>
      </c>
      <c r="B253" s="52" t="s">
        <v>529</v>
      </c>
      <c r="C253" s="47" t="s">
        <v>576</v>
      </c>
      <c r="D253" s="34" t="s">
        <v>112</v>
      </c>
      <c r="E253" s="48">
        <v>8114.86</v>
      </c>
      <c r="F253" s="36">
        <v>40720</v>
      </c>
      <c r="G253" s="37">
        <f t="shared" si="16"/>
        <v>34</v>
      </c>
      <c r="H253" s="16"/>
      <c r="I253" s="13"/>
    </row>
    <row r="254" spans="1:9" s="12" customFormat="1" x14ac:dyDescent="0.25">
      <c r="A254" s="46">
        <v>244</v>
      </c>
      <c r="B254" s="52" t="s">
        <v>530</v>
      </c>
      <c r="C254" s="47" t="s">
        <v>576</v>
      </c>
      <c r="D254" s="34" t="s">
        <v>112</v>
      </c>
      <c r="E254" s="48">
        <v>8114.86</v>
      </c>
      <c r="F254" s="36">
        <v>40720</v>
      </c>
      <c r="G254" s="37">
        <f t="shared" si="16"/>
        <v>34</v>
      </c>
      <c r="H254" s="16"/>
      <c r="I254" s="13"/>
    </row>
    <row r="255" spans="1:9" s="12" customFormat="1" x14ac:dyDescent="0.25">
      <c r="A255" s="46">
        <v>245</v>
      </c>
      <c r="B255" s="52" t="s">
        <v>531</v>
      </c>
      <c r="C255" s="47" t="s">
        <v>576</v>
      </c>
      <c r="D255" s="34" t="s">
        <v>112</v>
      </c>
      <c r="E255" s="48">
        <v>8114.86</v>
      </c>
      <c r="F255" s="36">
        <v>40720</v>
      </c>
      <c r="G255" s="37">
        <f t="shared" si="16"/>
        <v>34</v>
      </c>
      <c r="H255" s="16"/>
      <c r="I255" s="13"/>
    </row>
    <row r="256" spans="1:9" s="12" customFormat="1" x14ac:dyDescent="0.25">
      <c r="A256" s="46">
        <v>246</v>
      </c>
      <c r="B256" s="52" t="s">
        <v>532</v>
      </c>
      <c r="C256" s="47" t="s">
        <v>576</v>
      </c>
      <c r="D256" s="34" t="s">
        <v>112</v>
      </c>
      <c r="E256" s="48">
        <v>8114.86</v>
      </c>
      <c r="F256" s="36">
        <v>40720</v>
      </c>
      <c r="G256" s="37">
        <f t="shared" si="16"/>
        <v>34</v>
      </c>
      <c r="H256" s="16"/>
      <c r="I256" s="13"/>
    </row>
    <row r="257" spans="1:9" s="12" customFormat="1" x14ac:dyDescent="0.25">
      <c r="A257" s="46">
        <v>247</v>
      </c>
      <c r="B257" s="52" t="s">
        <v>533</v>
      </c>
      <c r="C257" s="47" t="s">
        <v>576</v>
      </c>
      <c r="D257" s="34" t="s">
        <v>112</v>
      </c>
      <c r="E257" s="48">
        <v>20287.150000000001</v>
      </c>
      <c r="F257" s="36">
        <v>40726</v>
      </c>
      <c r="G257" s="37">
        <f t="shared" si="16"/>
        <v>28</v>
      </c>
      <c r="H257" s="16"/>
      <c r="I257" s="13"/>
    </row>
    <row r="258" spans="1:9" s="12" customFormat="1" x14ac:dyDescent="0.25">
      <c r="A258" s="46">
        <v>248</v>
      </c>
      <c r="B258" s="52" t="s">
        <v>534</v>
      </c>
      <c r="C258" s="47" t="s">
        <v>576</v>
      </c>
      <c r="D258" s="34" t="s">
        <v>112</v>
      </c>
      <c r="E258" s="48">
        <v>8114.86</v>
      </c>
      <c r="F258" s="36">
        <v>40730</v>
      </c>
      <c r="G258" s="37">
        <f t="shared" si="16"/>
        <v>24</v>
      </c>
      <c r="H258" s="16"/>
      <c r="I258" s="13"/>
    </row>
    <row r="259" spans="1:9" s="12" customFormat="1" x14ac:dyDescent="0.25">
      <c r="A259" s="46">
        <v>249</v>
      </c>
      <c r="B259" s="52" t="s">
        <v>535</v>
      </c>
      <c r="C259" s="47" t="s">
        <v>576</v>
      </c>
      <c r="D259" s="34" t="s">
        <v>112</v>
      </c>
      <c r="E259" s="48">
        <v>8114.86</v>
      </c>
      <c r="F259" s="36">
        <v>40730</v>
      </c>
      <c r="G259" s="37">
        <f t="shared" si="16"/>
        <v>24</v>
      </c>
      <c r="H259" s="16"/>
      <c r="I259" s="13"/>
    </row>
    <row r="260" spans="1:9" s="12" customFormat="1" x14ac:dyDescent="0.25">
      <c r="A260" s="46">
        <v>250</v>
      </c>
      <c r="B260" s="52" t="s">
        <v>536</v>
      </c>
      <c r="C260" s="47" t="s">
        <v>576</v>
      </c>
      <c r="D260" s="34" t="s">
        <v>112</v>
      </c>
      <c r="E260" s="48">
        <v>8114.86</v>
      </c>
      <c r="F260" s="36">
        <v>40730</v>
      </c>
      <c r="G260" s="37">
        <f t="shared" si="16"/>
        <v>24</v>
      </c>
      <c r="H260" s="16"/>
      <c r="I260" s="13"/>
    </row>
    <row r="261" spans="1:9" s="12" customFormat="1" x14ac:dyDescent="0.25">
      <c r="A261" s="46">
        <v>251</v>
      </c>
      <c r="B261" s="52" t="s">
        <v>537</v>
      </c>
      <c r="C261" s="47" t="s">
        <v>576</v>
      </c>
      <c r="D261" s="34" t="s">
        <v>112</v>
      </c>
      <c r="E261" s="48">
        <v>8114.86</v>
      </c>
      <c r="F261" s="36">
        <v>40730</v>
      </c>
      <c r="G261" s="37">
        <f t="shared" si="16"/>
        <v>24</v>
      </c>
      <c r="H261" s="16"/>
      <c r="I261" s="13"/>
    </row>
    <row r="262" spans="1:9" s="12" customFormat="1" x14ac:dyDescent="0.25">
      <c r="A262" s="46">
        <v>252</v>
      </c>
      <c r="B262" s="52" t="s">
        <v>538</v>
      </c>
      <c r="C262" s="47" t="s">
        <v>576</v>
      </c>
      <c r="D262" s="34" t="s">
        <v>112</v>
      </c>
      <c r="E262" s="48">
        <v>8114.86</v>
      </c>
      <c r="F262" s="36">
        <v>40730</v>
      </c>
      <c r="G262" s="37">
        <f t="shared" si="16"/>
        <v>24</v>
      </c>
      <c r="H262" s="16"/>
      <c r="I262" s="13"/>
    </row>
    <row r="263" spans="1:9" s="12" customFormat="1" x14ac:dyDescent="0.25">
      <c r="A263" s="46">
        <v>253</v>
      </c>
      <c r="B263" s="52" t="s">
        <v>539</v>
      </c>
      <c r="C263" s="47" t="s">
        <v>576</v>
      </c>
      <c r="D263" s="34" t="s">
        <v>112</v>
      </c>
      <c r="E263" s="48">
        <v>8114.86</v>
      </c>
      <c r="F263" s="36">
        <v>40730</v>
      </c>
      <c r="G263" s="37">
        <f t="shared" si="16"/>
        <v>24</v>
      </c>
      <c r="H263" s="16"/>
      <c r="I263" s="13"/>
    </row>
    <row r="264" spans="1:9" s="12" customFormat="1" x14ac:dyDescent="0.25">
      <c r="A264" s="46">
        <v>254</v>
      </c>
      <c r="B264" s="52" t="s">
        <v>540</v>
      </c>
      <c r="C264" s="47" t="s">
        <v>576</v>
      </c>
      <c r="D264" s="34" t="s">
        <v>112</v>
      </c>
      <c r="E264" s="48">
        <v>8114.86</v>
      </c>
      <c r="F264" s="36">
        <v>40730</v>
      </c>
      <c r="G264" s="37">
        <f t="shared" si="16"/>
        <v>24</v>
      </c>
      <c r="H264" s="16"/>
      <c r="I264" s="13"/>
    </row>
    <row r="265" spans="1:9" s="12" customFormat="1" x14ac:dyDescent="0.25">
      <c r="A265" s="46">
        <v>255</v>
      </c>
      <c r="B265" s="52" t="s">
        <v>541</v>
      </c>
      <c r="C265" s="47" t="s">
        <v>576</v>
      </c>
      <c r="D265" s="34" t="s">
        <v>112</v>
      </c>
      <c r="E265" s="48">
        <v>8114.86</v>
      </c>
      <c r="F265" s="36">
        <v>40730</v>
      </c>
      <c r="G265" s="37">
        <f t="shared" si="16"/>
        <v>24</v>
      </c>
      <c r="H265" s="16"/>
      <c r="I265" s="13"/>
    </row>
    <row r="266" spans="1:9" s="12" customFormat="1" x14ac:dyDescent="0.25">
      <c r="A266" s="46">
        <v>256</v>
      </c>
      <c r="B266" s="52" t="s">
        <v>542</v>
      </c>
      <c r="C266" s="47" t="s">
        <v>576</v>
      </c>
      <c r="D266" s="34" t="s">
        <v>112</v>
      </c>
      <c r="E266" s="48">
        <v>8114.86</v>
      </c>
      <c r="F266" s="36">
        <v>40730</v>
      </c>
      <c r="G266" s="37">
        <f t="shared" si="16"/>
        <v>24</v>
      </c>
      <c r="H266" s="16"/>
      <c r="I266" s="13"/>
    </row>
    <row r="267" spans="1:9" s="12" customFormat="1" x14ac:dyDescent="0.25">
      <c r="A267" s="46">
        <v>257</v>
      </c>
      <c r="B267" s="52" t="s">
        <v>543</v>
      </c>
      <c r="C267" s="47" t="s">
        <v>576</v>
      </c>
      <c r="D267" s="34" t="s">
        <v>112</v>
      </c>
      <c r="E267" s="48">
        <v>8114.86</v>
      </c>
      <c r="F267" s="36">
        <v>40741</v>
      </c>
      <c r="G267" s="37">
        <f t="shared" si="16"/>
        <v>13</v>
      </c>
      <c r="H267" s="16"/>
      <c r="I267" s="13"/>
    </row>
    <row r="268" spans="1:9" s="12" customFormat="1" x14ac:dyDescent="0.25">
      <c r="A268" s="46">
        <v>258</v>
      </c>
      <c r="B268" s="52" t="s">
        <v>544</v>
      </c>
      <c r="C268" s="47" t="s">
        <v>576</v>
      </c>
      <c r="D268" s="34" t="s">
        <v>112</v>
      </c>
      <c r="E268" s="48">
        <v>8114.86</v>
      </c>
      <c r="F268" s="36">
        <v>40741</v>
      </c>
      <c r="G268" s="37">
        <f t="shared" ref="G268:G278" si="17">+$E$8-F268</f>
        <v>13</v>
      </c>
      <c r="H268" s="16"/>
      <c r="I268" s="13"/>
    </row>
    <row r="269" spans="1:9" s="12" customFormat="1" x14ac:dyDescent="0.25">
      <c r="A269" s="46">
        <v>259</v>
      </c>
      <c r="B269" s="52" t="s">
        <v>545</v>
      </c>
      <c r="C269" s="47" t="s">
        <v>576</v>
      </c>
      <c r="D269" s="34" t="s">
        <v>112</v>
      </c>
      <c r="E269" s="48">
        <v>8114.86</v>
      </c>
      <c r="F269" s="36">
        <v>40741</v>
      </c>
      <c r="G269" s="37">
        <f t="shared" si="17"/>
        <v>13</v>
      </c>
      <c r="H269" s="16"/>
      <c r="I269" s="13"/>
    </row>
    <row r="270" spans="1:9" s="12" customFormat="1" x14ac:dyDescent="0.25">
      <c r="A270" s="46">
        <v>260</v>
      </c>
      <c r="B270" s="52" t="s">
        <v>546</v>
      </c>
      <c r="C270" s="47" t="s">
        <v>576</v>
      </c>
      <c r="D270" s="34" t="s">
        <v>112</v>
      </c>
      <c r="E270" s="48">
        <v>8114.86</v>
      </c>
      <c r="F270" s="36">
        <v>40741</v>
      </c>
      <c r="G270" s="37">
        <f t="shared" si="17"/>
        <v>13</v>
      </c>
      <c r="H270" s="16"/>
      <c r="I270" s="13"/>
    </row>
    <row r="271" spans="1:9" s="12" customFormat="1" x14ac:dyDescent="0.25">
      <c r="A271" s="46">
        <v>261</v>
      </c>
      <c r="B271" s="52" t="s">
        <v>547</v>
      </c>
      <c r="C271" s="47" t="s">
        <v>576</v>
      </c>
      <c r="D271" s="34" t="s">
        <v>112</v>
      </c>
      <c r="E271" s="48">
        <v>8114.86</v>
      </c>
      <c r="F271" s="36">
        <v>40741</v>
      </c>
      <c r="G271" s="37">
        <f t="shared" si="17"/>
        <v>13</v>
      </c>
      <c r="H271" s="16"/>
      <c r="I271" s="13"/>
    </row>
    <row r="272" spans="1:9" s="12" customFormat="1" x14ac:dyDescent="0.25">
      <c r="A272" s="46">
        <v>262</v>
      </c>
      <c r="B272" s="52" t="s">
        <v>548</v>
      </c>
      <c r="C272" s="47" t="s">
        <v>576</v>
      </c>
      <c r="D272" s="34" t="s">
        <v>112</v>
      </c>
      <c r="E272" s="48">
        <v>8114.86</v>
      </c>
      <c r="F272" s="36">
        <v>40748</v>
      </c>
      <c r="G272" s="37">
        <f t="shared" si="17"/>
        <v>6</v>
      </c>
      <c r="H272" s="16"/>
      <c r="I272" s="13"/>
    </row>
    <row r="273" spans="1:9" s="12" customFormat="1" x14ac:dyDescent="0.25">
      <c r="A273" s="46">
        <v>263</v>
      </c>
      <c r="B273" s="52" t="s">
        <v>549</v>
      </c>
      <c r="C273" s="47" t="s">
        <v>576</v>
      </c>
      <c r="D273" s="34" t="s">
        <v>112</v>
      </c>
      <c r="E273" s="48">
        <v>8114.86</v>
      </c>
      <c r="F273" s="36">
        <v>40748</v>
      </c>
      <c r="G273" s="37">
        <f t="shared" si="17"/>
        <v>6</v>
      </c>
      <c r="H273" s="16"/>
      <c r="I273" s="13"/>
    </row>
    <row r="274" spans="1:9" s="12" customFormat="1" x14ac:dyDescent="0.25">
      <c r="A274" s="46">
        <v>264</v>
      </c>
      <c r="B274" s="52" t="s">
        <v>550</v>
      </c>
      <c r="C274" s="47" t="s">
        <v>576</v>
      </c>
      <c r="D274" s="34" t="s">
        <v>112</v>
      </c>
      <c r="E274" s="48">
        <v>8114.86</v>
      </c>
      <c r="F274" s="36">
        <v>40748</v>
      </c>
      <c r="G274" s="37">
        <f t="shared" si="17"/>
        <v>6</v>
      </c>
      <c r="H274" s="16"/>
      <c r="I274" s="13"/>
    </row>
    <row r="275" spans="1:9" s="12" customFormat="1" x14ac:dyDescent="0.25">
      <c r="A275" s="46">
        <v>265</v>
      </c>
      <c r="B275" s="52" t="s">
        <v>551</v>
      </c>
      <c r="C275" s="47" t="s">
        <v>576</v>
      </c>
      <c r="D275" s="34" t="s">
        <v>112</v>
      </c>
      <c r="E275" s="48">
        <v>8114.86</v>
      </c>
      <c r="F275" s="36">
        <v>40748</v>
      </c>
      <c r="G275" s="37">
        <f t="shared" si="17"/>
        <v>6</v>
      </c>
      <c r="H275" s="16"/>
      <c r="I275" s="13"/>
    </row>
    <row r="276" spans="1:9" s="12" customFormat="1" x14ac:dyDescent="0.25">
      <c r="A276" s="46">
        <v>266</v>
      </c>
      <c r="B276" s="52" t="s">
        <v>552</v>
      </c>
      <c r="C276" s="47" t="s">
        <v>576</v>
      </c>
      <c r="D276" s="34" t="s">
        <v>112</v>
      </c>
      <c r="E276" s="48">
        <v>8114.86</v>
      </c>
      <c r="F276" s="36">
        <v>40748</v>
      </c>
      <c r="G276" s="37">
        <f t="shared" si="17"/>
        <v>6</v>
      </c>
      <c r="H276" s="16"/>
      <c r="I276" s="13"/>
    </row>
    <row r="277" spans="1:9" s="12" customFormat="1" x14ac:dyDescent="0.25">
      <c r="A277" s="46">
        <v>267</v>
      </c>
      <c r="B277" s="52" t="s">
        <v>553</v>
      </c>
      <c r="C277" s="47" t="s">
        <v>576</v>
      </c>
      <c r="D277" s="34" t="s">
        <v>112</v>
      </c>
      <c r="E277" s="48">
        <v>4057.43</v>
      </c>
      <c r="F277" s="36">
        <v>40748</v>
      </c>
      <c r="G277" s="37">
        <f t="shared" si="17"/>
        <v>6</v>
      </c>
      <c r="H277" s="16"/>
      <c r="I277" s="13"/>
    </row>
    <row r="278" spans="1:9" s="12" customFormat="1" x14ac:dyDescent="0.25">
      <c r="A278" s="46">
        <v>268</v>
      </c>
      <c r="B278" s="52" t="s">
        <v>554</v>
      </c>
      <c r="C278" s="47" t="s">
        <v>576</v>
      </c>
      <c r="D278" s="34" t="s">
        <v>112</v>
      </c>
      <c r="E278" s="48">
        <v>4057.43</v>
      </c>
      <c r="F278" s="36">
        <v>40748</v>
      </c>
      <c r="G278" s="37">
        <f t="shared" si="17"/>
        <v>6</v>
      </c>
      <c r="H278" s="16"/>
      <c r="I278" s="13"/>
    </row>
    <row r="279" spans="1:9" s="12" customFormat="1" x14ac:dyDescent="0.25">
      <c r="A279" s="46">
        <v>269</v>
      </c>
      <c r="B279" s="50" t="s">
        <v>343</v>
      </c>
      <c r="C279" s="50" t="s">
        <v>179</v>
      </c>
      <c r="D279" s="35" t="s">
        <v>184</v>
      </c>
      <c r="E279" s="38">
        <v>9286.4</v>
      </c>
      <c r="F279" s="36">
        <v>40604</v>
      </c>
      <c r="G279" s="37">
        <f t="shared" ref="G279:G310" si="18">+$E$8-F279</f>
        <v>150</v>
      </c>
      <c r="H279" s="16"/>
      <c r="I279" s="13"/>
    </row>
    <row r="280" spans="1:9" s="12" customFormat="1" x14ac:dyDescent="0.25">
      <c r="A280" s="46">
        <v>270</v>
      </c>
      <c r="B280" s="50" t="s">
        <v>167</v>
      </c>
      <c r="C280" s="50" t="s">
        <v>179</v>
      </c>
      <c r="D280" s="35" t="s">
        <v>184</v>
      </c>
      <c r="E280" s="38">
        <v>10800</v>
      </c>
      <c r="F280" s="36">
        <v>40645</v>
      </c>
      <c r="G280" s="37">
        <f t="shared" si="18"/>
        <v>109</v>
      </c>
      <c r="H280" s="16"/>
      <c r="I280" s="13"/>
    </row>
    <row r="281" spans="1:9" s="12" customFormat="1" x14ac:dyDescent="0.25">
      <c r="A281" s="46">
        <v>271</v>
      </c>
      <c r="B281" s="50" t="s">
        <v>174</v>
      </c>
      <c r="C281" s="50" t="s">
        <v>179</v>
      </c>
      <c r="D281" s="35" t="s">
        <v>184</v>
      </c>
      <c r="E281" s="38">
        <v>10800</v>
      </c>
      <c r="F281" s="36">
        <v>40645</v>
      </c>
      <c r="G281" s="37">
        <f t="shared" si="18"/>
        <v>109</v>
      </c>
      <c r="H281" s="16"/>
      <c r="I281" s="13"/>
    </row>
    <row r="282" spans="1:9" s="12" customFormat="1" x14ac:dyDescent="0.25">
      <c r="A282" s="46">
        <v>272</v>
      </c>
      <c r="B282" s="50" t="s">
        <v>168</v>
      </c>
      <c r="C282" s="50" t="s">
        <v>179</v>
      </c>
      <c r="D282" s="35" t="s">
        <v>184</v>
      </c>
      <c r="E282" s="38">
        <v>13500</v>
      </c>
      <c r="F282" s="36">
        <v>40645</v>
      </c>
      <c r="G282" s="37">
        <f t="shared" si="18"/>
        <v>109</v>
      </c>
      <c r="H282" s="16"/>
      <c r="I282" s="13"/>
    </row>
    <row r="283" spans="1:9" s="12" customFormat="1" x14ac:dyDescent="0.25">
      <c r="A283" s="46">
        <v>273</v>
      </c>
      <c r="B283" s="50" t="s">
        <v>169</v>
      </c>
      <c r="C283" s="50" t="s">
        <v>179</v>
      </c>
      <c r="D283" s="35" t="s">
        <v>184</v>
      </c>
      <c r="E283" s="38">
        <v>10800</v>
      </c>
      <c r="F283" s="36">
        <v>40645</v>
      </c>
      <c r="G283" s="37">
        <f t="shared" si="18"/>
        <v>109</v>
      </c>
      <c r="H283" s="16"/>
      <c r="I283" s="13"/>
    </row>
    <row r="284" spans="1:9" s="12" customFormat="1" x14ac:dyDescent="0.25">
      <c r="A284" s="46">
        <v>274</v>
      </c>
      <c r="B284" s="50" t="s">
        <v>170</v>
      </c>
      <c r="C284" s="50" t="s">
        <v>179</v>
      </c>
      <c r="D284" s="35" t="s">
        <v>184</v>
      </c>
      <c r="E284" s="38">
        <v>10800</v>
      </c>
      <c r="F284" s="36">
        <v>40645</v>
      </c>
      <c r="G284" s="37">
        <f t="shared" si="18"/>
        <v>109</v>
      </c>
      <c r="H284" s="16"/>
      <c r="I284" s="13"/>
    </row>
    <row r="285" spans="1:9" s="12" customFormat="1" x14ac:dyDescent="0.25">
      <c r="A285" s="46">
        <v>275</v>
      </c>
      <c r="B285" s="50" t="s">
        <v>171</v>
      </c>
      <c r="C285" s="50" t="s">
        <v>179</v>
      </c>
      <c r="D285" s="35" t="s">
        <v>184</v>
      </c>
      <c r="E285" s="38">
        <v>10800</v>
      </c>
      <c r="F285" s="36">
        <v>40645</v>
      </c>
      <c r="G285" s="37">
        <f t="shared" si="18"/>
        <v>109</v>
      </c>
      <c r="H285" s="16"/>
      <c r="I285" s="13"/>
    </row>
    <row r="286" spans="1:9" s="12" customFormat="1" x14ac:dyDescent="0.25">
      <c r="A286" s="46">
        <v>276</v>
      </c>
      <c r="B286" s="50" t="s">
        <v>172</v>
      </c>
      <c r="C286" s="50" t="s">
        <v>179</v>
      </c>
      <c r="D286" s="35" t="s">
        <v>184</v>
      </c>
      <c r="E286" s="38">
        <v>10800</v>
      </c>
      <c r="F286" s="36">
        <v>40645</v>
      </c>
      <c r="G286" s="37">
        <f t="shared" si="18"/>
        <v>109</v>
      </c>
      <c r="H286" s="16"/>
      <c r="I286" s="13"/>
    </row>
    <row r="287" spans="1:9" s="12" customFormat="1" x14ac:dyDescent="0.25">
      <c r="A287" s="46">
        <v>277</v>
      </c>
      <c r="B287" s="50" t="s">
        <v>173</v>
      </c>
      <c r="C287" s="50" t="s">
        <v>179</v>
      </c>
      <c r="D287" s="35" t="s">
        <v>184</v>
      </c>
      <c r="E287" s="38">
        <v>10800</v>
      </c>
      <c r="F287" s="36">
        <v>40645</v>
      </c>
      <c r="G287" s="37">
        <f t="shared" si="18"/>
        <v>109</v>
      </c>
      <c r="H287" s="16"/>
      <c r="I287" s="13"/>
    </row>
    <row r="288" spans="1:9" s="12" customFormat="1" x14ac:dyDescent="0.25">
      <c r="A288" s="46">
        <v>278</v>
      </c>
      <c r="B288" s="47" t="s">
        <v>555</v>
      </c>
      <c r="C288" s="47" t="s">
        <v>183</v>
      </c>
      <c r="D288" s="34" t="s">
        <v>185</v>
      </c>
      <c r="E288" s="44">
        <v>2950</v>
      </c>
      <c r="F288" s="36">
        <v>40722</v>
      </c>
      <c r="G288" s="37">
        <f t="shared" si="18"/>
        <v>32</v>
      </c>
      <c r="H288" s="16"/>
      <c r="I288" s="13"/>
    </row>
    <row r="289" spans="1:9" s="12" customFormat="1" x14ac:dyDescent="0.25">
      <c r="A289" s="46">
        <v>279</v>
      </c>
      <c r="B289" s="50" t="s">
        <v>344</v>
      </c>
      <c r="C289" s="50" t="s">
        <v>221</v>
      </c>
      <c r="D289" s="35" t="s">
        <v>184</v>
      </c>
      <c r="E289" s="38">
        <v>67278.880000000005</v>
      </c>
      <c r="F289" s="36">
        <v>40507</v>
      </c>
      <c r="G289" s="37">
        <f t="shared" si="18"/>
        <v>247</v>
      </c>
      <c r="H289" s="16"/>
      <c r="I289" s="13"/>
    </row>
    <row r="290" spans="1:9" s="12" customFormat="1" x14ac:dyDescent="0.25">
      <c r="A290" s="46">
        <v>280</v>
      </c>
      <c r="B290" s="50" t="s">
        <v>86</v>
      </c>
      <c r="C290" s="50" t="s">
        <v>460</v>
      </c>
      <c r="D290" s="34" t="s">
        <v>32</v>
      </c>
      <c r="E290" s="38">
        <v>16833.599999999999</v>
      </c>
      <c r="F290" s="36">
        <v>40722</v>
      </c>
      <c r="G290" s="37">
        <f t="shared" si="18"/>
        <v>32</v>
      </c>
      <c r="H290" s="16"/>
      <c r="I290" s="13"/>
    </row>
    <row r="291" spans="1:9" s="12" customFormat="1" x14ac:dyDescent="0.25">
      <c r="A291" s="46">
        <v>281</v>
      </c>
      <c r="B291" s="50" t="s">
        <v>83</v>
      </c>
      <c r="C291" s="50" t="s">
        <v>460</v>
      </c>
      <c r="D291" s="34" t="s">
        <v>32</v>
      </c>
      <c r="E291" s="38">
        <v>22211</v>
      </c>
      <c r="F291" s="36">
        <v>40722</v>
      </c>
      <c r="G291" s="37">
        <f t="shared" si="18"/>
        <v>32</v>
      </c>
      <c r="H291" s="16"/>
      <c r="I291" s="13"/>
    </row>
    <row r="292" spans="1:9" s="12" customFormat="1" x14ac:dyDescent="0.25">
      <c r="A292" s="46">
        <v>282</v>
      </c>
      <c r="B292" s="50" t="s">
        <v>67</v>
      </c>
      <c r="C292" s="50" t="s">
        <v>53</v>
      </c>
      <c r="D292" s="34" t="s">
        <v>185</v>
      </c>
      <c r="E292" s="38">
        <v>978489.63</v>
      </c>
      <c r="F292" s="36">
        <v>40639</v>
      </c>
      <c r="G292" s="37">
        <f t="shared" si="18"/>
        <v>115</v>
      </c>
      <c r="H292" s="16"/>
      <c r="I292" s="13"/>
    </row>
    <row r="293" spans="1:9" s="12" customFormat="1" x14ac:dyDescent="0.25">
      <c r="A293" s="46">
        <v>283</v>
      </c>
      <c r="B293" s="50" t="s">
        <v>345</v>
      </c>
      <c r="C293" s="50" t="s">
        <v>96</v>
      </c>
      <c r="D293" s="34" t="s">
        <v>185</v>
      </c>
      <c r="E293" s="38">
        <v>19006.68</v>
      </c>
      <c r="F293" s="36">
        <v>40716</v>
      </c>
      <c r="G293" s="37">
        <f t="shared" si="18"/>
        <v>38</v>
      </c>
      <c r="H293" s="16"/>
      <c r="I293" s="13"/>
    </row>
    <row r="294" spans="1:9" s="12" customFormat="1" x14ac:dyDescent="0.25">
      <c r="A294" s="46">
        <v>284</v>
      </c>
      <c r="B294" s="50" t="s">
        <v>151</v>
      </c>
      <c r="C294" s="50" t="s">
        <v>96</v>
      </c>
      <c r="D294" s="34" t="s">
        <v>185</v>
      </c>
      <c r="E294" s="38">
        <v>4582.96</v>
      </c>
      <c r="F294" s="36">
        <v>40704</v>
      </c>
      <c r="G294" s="37">
        <f t="shared" si="18"/>
        <v>50</v>
      </c>
      <c r="H294" s="16"/>
      <c r="I294" s="13"/>
    </row>
    <row r="295" spans="1:9" s="12" customFormat="1" x14ac:dyDescent="0.25">
      <c r="A295" s="46">
        <v>285</v>
      </c>
      <c r="B295" s="50" t="s">
        <v>152</v>
      </c>
      <c r="C295" s="50" t="s">
        <v>96</v>
      </c>
      <c r="D295" s="34" t="s">
        <v>185</v>
      </c>
      <c r="E295" s="38">
        <v>18777</v>
      </c>
      <c r="F295" s="36">
        <v>40704</v>
      </c>
      <c r="G295" s="37">
        <f t="shared" si="18"/>
        <v>50</v>
      </c>
      <c r="H295" s="16"/>
      <c r="I295" s="13"/>
    </row>
    <row r="296" spans="1:9" s="12" customFormat="1" x14ac:dyDescent="0.25">
      <c r="A296" s="46">
        <v>286</v>
      </c>
      <c r="B296" s="50" t="s">
        <v>155</v>
      </c>
      <c r="C296" s="50" t="s">
        <v>96</v>
      </c>
      <c r="D296" s="34" t="s">
        <v>185</v>
      </c>
      <c r="E296" s="38">
        <v>11014.89</v>
      </c>
      <c r="F296" s="36">
        <v>40704</v>
      </c>
      <c r="G296" s="37">
        <f t="shared" si="18"/>
        <v>50</v>
      </c>
      <c r="H296" s="16"/>
      <c r="I296" s="13"/>
    </row>
    <row r="297" spans="1:9" s="12" customFormat="1" x14ac:dyDescent="0.25">
      <c r="A297" s="46">
        <v>287</v>
      </c>
      <c r="B297" s="50" t="s">
        <v>254</v>
      </c>
      <c r="C297" s="45" t="s">
        <v>222</v>
      </c>
      <c r="D297" s="34" t="s">
        <v>185</v>
      </c>
      <c r="E297" s="38">
        <v>51861</v>
      </c>
      <c r="F297" s="36">
        <v>40716</v>
      </c>
      <c r="G297" s="37">
        <f t="shared" si="18"/>
        <v>38</v>
      </c>
      <c r="H297" s="16"/>
      <c r="I297" s="13"/>
    </row>
    <row r="298" spans="1:9" s="12" customFormat="1" x14ac:dyDescent="0.25">
      <c r="A298" s="46">
        <v>288</v>
      </c>
      <c r="B298" s="50" t="s">
        <v>21</v>
      </c>
      <c r="C298" s="45" t="s">
        <v>222</v>
      </c>
      <c r="D298" s="34" t="s">
        <v>185</v>
      </c>
      <c r="E298" s="38">
        <v>25488</v>
      </c>
      <c r="F298" s="36">
        <v>40692</v>
      </c>
      <c r="G298" s="37">
        <f t="shared" si="18"/>
        <v>62</v>
      </c>
      <c r="H298" s="16"/>
      <c r="I298" s="13"/>
    </row>
    <row r="299" spans="1:9" s="12" customFormat="1" x14ac:dyDescent="0.25">
      <c r="A299" s="46">
        <v>289</v>
      </c>
      <c r="B299" s="47" t="s">
        <v>254</v>
      </c>
      <c r="C299" s="47" t="s">
        <v>577</v>
      </c>
      <c r="D299" s="34" t="s">
        <v>185</v>
      </c>
      <c r="E299" s="44">
        <v>149919</v>
      </c>
      <c r="F299" s="36">
        <v>40717</v>
      </c>
      <c r="G299" s="37">
        <f t="shared" si="18"/>
        <v>37</v>
      </c>
      <c r="H299" s="16"/>
      <c r="I299" s="13"/>
    </row>
    <row r="300" spans="1:9" s="12" customFormat="1" x14ac:dyDescent="0.25">
      <c r="A300" s="46">
        <v>290</v>
      </c>
      <c r="B300" s="50" t="s">
        <v>68</v>
      </c>
      <c r="C300" s="50" t="s">
        <v>40</v>
      </c>
      <c r="D300" s="34" t="s">
        <v>185</v>
      </c>
      <c r="E300" s="38">
        <v>17183.7</v>
      </c>
      <c r="F300" s="36">
        <v>40649</v>
      </c>
      <c r="G300" s="37">
        <f t="shared" si="18"/>
        <v>105</v>
      </c>
      <c r="H300" s="16"/>
      <c r="I300" s="13"/>
    </row>
    <row r="301" spans="1:9" s="12" customFormat="1" x14ac:dyDescent="0.25">
      <c r="A301" s="46">
        <v>291</v>
      </c>
      <c r="B301" s="50" t="s">
        <v>346</v>
      </c>
      <c r="C301" s="50" t="s">
        <v>40</v>
      </c>
      <c r="D301" s="34" t="s">
        <v>185</v>
      </c>
      <c r="E301" s="38">
        <v>119793.60000000001</v>
      </c>
      <c r="F301" s="36">
        <v>40691</v>
      </c>
      <c r="G301" s="37">
        <f t="shared" si="18"/>
        <v>63</v>
      </c>
      <c r="H301" s="16"/>
      <c r="I301" s="13"/>
    </row>
    <row r="302" spans="1:9" s="12" customFormat="1" x14ac:dyDescent="0.25">
      <c r="A302" s="46">
        <v>292</v>
      </c>
      <c r="B302" s="50" t="s">
        <v>347</v>
      </c>
      <c r="C302" s="50" t="s">
        <v>40</v>
      </c>
      <c r="D302" s="34" t="s">
        <v>185</v>
      </c>
      <c r="E302" s="38">
        <v>19625.759999999998</v>
      </c>
      <c r="F302" s="36">
        <v>40675</v>
      </c>
      <c r="G302" s="37">
        <f t="shared" si="18"/>
        <v>79</v>
      </c>
      <c r="H302" s="16"/>
      <c r="I302" s="13"/>
    </row>
    <row r="303" spans="1:9" s="12" customFormat="1" x14ac:dyDescent="0.25">
      <c r="A303" s="46">
        <v>293</v>
      </c>
      <c r="B303" s="50" t="s">
        <v>348</v>
      </c>
      <c r="C303" s="50" t="s">
        <v>40</v>
      </c>
      <c r="D303" s="34" t="s">
        <v>185</v>
      </c>
      <c r="E303" s="38">
        <v>43919.6</v>
      </c>
      <c r="F303" s="36">
        <v>40718</v>
      </c>
      <c r="G303" s="37">
        <f t="shared" si="18"/>
        <v>36</v>
      </c>
      <c r="H303" s="16"/>
      <c r="I303" s="13"/>
    </row>
    <row r="304" spans="1:9" s="12" customFormat="1" x14ac:dyDescent="0.25">
      <c r="A304" s="46">
        <v>294</v>
      </c>
      <c r="B304" s="50" t="s">
        <v>254</v>
      </c>
      <c r="C304" s="50" t="s">
        <v>223</v>
      </c>
      <c r="D304" s="34" t="s">
        <v>185</v>
      </c>
      <c r="E304" s="38">
        <v>88216.8</v>
      </c>
      <c r="F304" s="36">
        <v>40722</v>
      </c>
      <c r="G304" s="37">
        <f t="shared" si="18"/>
        <v>32</v>
      </c>
      <c r="H304" s="16"/>
      <c r="I304" s="13"/>
    </row>
    <row r="305" spans="1:9" s="12" customFormat="1" x14ac:dyDescent="0.25">
      <c r="A305" s="46">
        <v>295</v>
      </c>
      <c r="B305" s="50" t="s">
        <v>141</v>
      </c>
      <c r="C305" s="50" t="s">
        <v>224</v>
      </c>
      <c r="D305" s="34" t="s">
        <v>185</v>
      </c>
      <c r="E305" s="38">
        <v>9935.6</v>
      </c>
      <c r="F305" s="36">
        <v>40680</v>
      </c>
      <c r="G305" s="37">
        <f t="shared" si="18"/>
        <v>74</v>
      </c>
      <c r="H305" s="16"/>
      <c r="I305" s="13"/>
    </row>
    <row r="306" spans="1:9" s="12" customFormat="1" x14ac:dyDescent="0.25">
      <c r="A306" s="46">
        <v>296</v>
      </c>
      <c r="B306" s="47" t="s">
        <v>143</v>
      </c>
      <c r="C306" s="47" t="s">
        <v>224</v>
      </c>
      <c r="D306" s="34" t="s">
        <v>185</v>
      </c>
      <c r="E306" s="44">
        <v>15812</v>
      </c>
      <c r="F306" s="36">
        <v>40691</v>
      </c>
      <c r="G306" s="37">
        <f t="shared" si="18"/>
        <v>63</v>
      </c>
      <c r="H306" s="16"/>
      <c r="I306" s="13"/>
    </row>
    <row r="307" spans="1:9" s="12" customFormat="1" x14ac:dyDescent="0.25">
      <c r="A307" s="46">
        <v>297</v>
      </c>
      <c r="B307" s="50" t="s">
        <v>349</v>
      </c>
      <c r="C307" s="50" t="s">
        <v>225</v>
      </c>
      <c r="D307" s="34" t="s">
        <v>185</v>
      </c>
      <c r="E307" s="38">
        <v>471287.5</v>
      </c>
      <c r="F307" s="36">
        <v>40715</v>
      </c>
      <c r="G307" s="37">
        <f t="shared" si="18"/>
        <v>39</v>
      </c>
      <c r="H307" s="16"/>
      <c r="I307" s="13"/>
    </row>
    <row r="308" spans="1:9" s="12" customFormat="1" x14ac:dyDescent="0.25">
      <c r="A308" s="46">
        <v>298</v>
      </c>
      <c r="B308" s="50" t="s">
        <v>350</v>
      </c>
      <c r="C308" s="50" t="s">
        <v>226</v>
      </c>
      <c r="D308" s="34" t="s">
        <v>185</v>
      </c>
      <c r="E308" s="38">
        <v>276902.34000000003</v>
      </c>
      <c r="F308" s="36">
        <v>40703</v>
      </c>
      <c r="G308" s="37">
        <f t="shared" si="18"/>
        <v>51</v>
      </c>
      <c r="H308" s="16"/>
      <c r="I308" s="13"/>
    </row>
    <row r="309" spans="1:9" s="12" customFormat="1" x14ac:dyDescent="0.25">
      <c r="A309" s="46">
        <v>299</v>
      </c>
      <c r="B309" s="50" t="s">
        <v>351</v>
      </c>
      <c r="C309" s="50" t="s">
        <v>54</v>
      </c>
      <c r="D309" s="34" t="s">
        <v>185</v>
      </c>
      <c r="E309" s="38">
        <v>605999.86</v>
      </c>
      <c r="F309" s="36">
        <v>40724</v>
      </c>
      <c r="G309" s="37">
        <f t="shared" si="18"/>
        <v>30</v>
      </c>
      <c r="H309" s="16"/>
      <c r="I309" s="13"/>
    </row>
    <row r="310" spans="1:9" s="12" customFormat="1" x14ac:dyDescent="0.25">
      <c r="A310" s="46">
        <v>300</v>
      </c>
      <c r="B310" s="50" t="s">
        <v>105</v>
      </c>
      <c r="C310" s="50" t="s">
        <v>54</v>
      </c>
      <c r="D310" s="34" t="s">
        <v>185</v>
      </c>
      <c r="E310" s="38">
        <v>16334.83</v>
      </c>
      <c r="F310" s="36">
        <v>40669</v>
      </c>
      <c r="G310" s="37">
        <f t="shared" si="18"/>
        <v>85</v>
      </c>
      <c r="H310" s="16"/>
      <c r="I310" s="13"/>
    </row>
    <row r="311" spans="1:9" s="12" customFormat="1" x14ac:dyDescent="0.25">
      <c r="A311" s="46">
        <v>301</v>
      </c>
      <c r="B311" s="47" t="s">
        <v>562</v>
      </c>
      <c r="C311" s="47" t="s">
        <v>586</v>
      </c>
      <c r="D311" s="34" t="s">
        <v>185</v>
      </c>
      <c r="E311" s="44">
        <v>5150</v>
      </c>
      <c r="F311" s="36">
        <v>40753</v>
      </c>
      <c r="G311" s="37">
        <f t="shared" ref="G311:G312" si="19">+$E$8-F311</f>
        <v>1</v>
      </c>
      <c r="H311" s="16"/>
      <c r="I311" s="13"/>
    </row>
    <row r="312" spans="1:9" s="12" customFormat="1" x14ac:dyDescent="0.25">
      <c r="A312" s="46">
        <v>302</v>
      </c>
      <c r="B312" s="47" t="s">
        <v>563</v>
      </c>
      <c r="C312" s="47" t="s">
        <v>586</v>
      </c>
      <c r="D312" s="34" t="s">
        <v>185</v>
      </c>
      <c r="E312" s="44">
        <v>20600</v>
      </c>
      <c r="F312" s="36">
        <v>40753</v>
      </c>
      <c r="G312" s="37">
        <f t="shared" si="19"/>
        <v>1</v>
      </c>
      <c r="H312" s="16"/>
      <c r="I312" s="13"/>
    </row>
    <row r="313" spans="1:9" s="12" customFormat="1" x14ac:dyDescent="0.25">
      <c r="A313" s="46">
        <v>303</v>
      </c>
      <c r="B313" s="50" t="s">
        <v>352</v>
      </c>
      <c r="C313" s="50" t="s">
        <v>227</v>
      </c>
      <c r="D313" s="34" t="s">
        <v>185</v>
      </c>
      <c r="E313" s="38">
        <v>23600</v>
      </c>
      <c r="F313" s="36">
        <v>40717</v>
      </c>
      <c r="G313" s="37">
        <f t="shared" ref="G313:G344" si="20">+$E$8-F313</f>
        <v>37</v>
      </c>
      <c r="H313" s="16"/>
      <c r="I313" s="13"/>
    </row>
    <row r="314" spans="1:9" s="12" customFormat="1" x14ac:dyDescent="0.25">
      <c r="A314" s="46">
        <v>304</v>
      </c>
      <c r="B314" s="50" t="s">
        <v>298</v>
      </c>
      <c r="C314" s="50" t="s">
        <v>228</v>
      </c>
      <c r="D314" s="34" t="s">
        <v>461</v>
      </c>
      <c r="E314" s="38">
        <v>61808.4</v>
      </c>
      <c r="F314" s="36">
        <v>40390</v>
      </c>
      <c r="G314" s="37">
        <f t="shared" si="20"/>
        <v>364</v>
      </c>
      <c r="H314" s="16"/>
      <c r="I314" s="13"/>
    </row>
    <row r="315" spans="1:9" s="12" customFormat="1" x14ac:dyDescent="0.25">
      <c r="A315" s="46">
        <v>305</v>
      </c>
      <c r="B315" s="50" t="s">
        <v>353</v>
      </c>
      <c r="C315" s="50" t="s">
        <v>55</v>
      </c>
      <c r="D315" s="34" t="s">
        <v>458</v>
      </c>
      <c r="E315" s="38">
        <v>68440</v>
      </c>
      <c r="F315" s="36">
        <v>40694</v>
      </c>
      <c r="G315" s="37">
        <f t="shared" si="20"/>
        <v>60</v>
      </c>
      <c r="H315" s="16"/>
      <c r="I315" s="13"/>
    </row>
    <row r="316" spans="1:9" s="12" customFormat="1" x14ac:dyDescent="0.25">
      <c r="A316" s="46">
        <v>306</v>
      </c>
      <c r="B316" s="50" t="s">
        <v>352</v>
      </c>
      <c r="C316" s="50" t="s">
        <v>55</v>
      </c>
      <c r="D316" s="34" t="s">
        <v>458</v>
      </c>
      <c r="E316" s="38">
        <v>27140</v>
      </c>
      <c r="F316" s="36">
        <v>40708</v>
      </c>
      <c r="G316" s="37">
        <f t="shared" si="20"/>
        <v>46</v>
      </c>
      <c r="H316" s="16"/>
      <c r="I316" s="13"/>
    </row>
    <row r="317" spans="1:9" s="12" customFormat="1" x14ac:dyDescent="0.25">
      <c r="A317" s="46">
        <v>307</v>
      </c>
      <c r="B317" s="50" t="s">
        <v>354</v>
      </c>
      <c r="C317" s="45" t="s">
        <v>229</v>
      </c>
      <c r="D317" s="34" t="s">
        <v>187</v>
      </c>
      <c r="E317" s="38">
        <v>6221.6</v>
      </c>
      <c r="F317" s="36">
        <v>40429</v>
      </c>
      <c r="G317" s="37">
        <f t="shared" si="20"/>
        <v>325</v>
      </c>
      <c r="H317" s="16"/>
      <c r="I317" s="13"/>
    </row>
    <row r="318" spans="1:9" s="12" customFormat="1" x14ac:dyDescent="0.25">
      <c r="A318" s="46">
        <v>308</v>
      </c>
      <c r="B318" s="50" t="s">
        <v>355</v>
      </c>
      <c r="C318" s="45" t="s">
        <v>229</v>
      </c>
      <c r="D318" s="34" t="s">
        <v>187</v>
      </c>
      <c r="E318" s="38">
        <v>17420</v>
      </c>
      <c r="F318" s="36">
        <v>40429</v>
      </c>
      <c r="G318" s="37">
        <f t="shared" si="20"/>
        <v>325</v>
      </c>
      <c r="H318" s="16"/>
      <c r="I318" s="13"/>
    </row>
    <row r="319" spans="1:9" s="12" customFormat="1" x14ac:dyDescent="0.25">
      <c r="A319" s="46">
        <v>309</v>
      </c>
      <c r="B319" s="50" t="s">
        <v>356</v>
      </c>
      <c r="C319" s="50" t="s">
        <v>20</v>
      </c>
      <c r="D319" s="34" t="s">
        <v>31</v>
      </c>
      <c r="E319" s="38">
        <v>3437.69</v>
      </c>
      <c r="F319" s="36">
        <v>40505</v>
      </c>
      <c r="G319" s="37">
        <f t="shared" si="20"/>
        <v>249</v>
      </c>
      <c r="H319" s="16"/>
      <c r="I319" s="13"/>
    </row>
    <row r="320" spans="1:9" s="12" customFormat="1" x14ac:dyDescent="0.25">
      <c r="A320" s="46">
        <v>310</v>
      </c>
      <c r="B320" s="50" t="s">
        <v>106</v>
      </c>
      <c r="C320" s="50" t="s">
        <v>20</v>
      </c>
      <c r="D320" s="34" t="s">
        <v>31</v>
      </c>
      <c r="E320" s="38">
        <v>8251.02</v>
      </c>
      <c r="F320" s="36">
        <v>40513</v>
      </c>
      <c r="G320" s="37">
        <f t="shared" si="20"/>
        <v>241</v>
      </c>
      <c r="H320" s="16"/>
      <c r="I320" s="13"/>
    </row>
    <row r="321" spans="1:9" s="12" customFormat="1" x14ac:dyDescent="0.25">
      <c r="A321" s="46">
        <v>311</v>
      </c>
      <c r="B321" s="50" t="s">
        <v>357</v>
      </c>
      <c r="C321" s="50" t="s">
        <v>20</v>
      </c>
      <c r="D321" s="34" t="s">
        <v>31</v>
      </c>
      <c r="E321" s="38">
        <v>6964.7</v>
      </c>
      <c r="F321" s="36">
        <v>40702</v>
      </c>
      <c r="G321" s="37">
        <f t="shared" si="20"/>
        <v>52</v>
      </c>
      <c r="H321" s="16"/>
      <c r="I321" s="13"/>
    </row>
    <row r="322" spans="1:9" s="12" customFormat="1" x14ac:dyDescent="0.25">
      <c r="A322" s="46">
        <v>312</v>
      </c>
      <c r="B322" s="50" t="s">
        <v>125</v>
      </c>
      <c r="C322" s="50" t="s">
        <v>20</v>
      </c>
      <c r="D322" s="34" t="s">
        <v>31</v>
      </c>
      <c r="E322" s="38">
        <v>1657.65</v>
      </c>
      <c r="F322" s="36">
        <v>40540</v>
      </c>
      <c r="G322" s="37">
        <f t="shared" si="20"/>
        <v>214</v>
      </c>
      <c r="H322" s="16"/>
      <c r="I322" s="13"/>
    </row>
    <row r="323" spans="1:9" s="12" customFormat="1" x14ac:dyDescent="0.25">
      <c r="A323" s="46">
        <v>313</v>
      </c>
      <c r="B323" s="50" t="s">
        <v>358</v>
      </c>
      <c r="C323" s="50" t="s">
        <v>20</v>
      </c>
      <c r="D323" s="34" t="s">
        <v>31</v>
      </c>
      <c r="E323" s="38">
        <v>7843.37</v>
      </c>
      <c r="F323" s="36">
        <v>40738</v>
      </c>
      <c r="G323" s="37">
        <f t="shared" si="20"/>
        <v>16</v>
      </c>
      <c r="H323" s="16"/>
      <c r="I323" s="13"/>
    </row>
    <row r="324" spans="1:9" s="12" customFormat="1" x14ac:dyDescent="0.25">
      <c r="A324" s="46">
        <v>314</v>
      </c>
      <c r="B324" s="50" t="s">
        <v>118</v>
      </c>
      <c r="C324" s="50" t="s">
        <v>20</v>
      </c>
      <c r="D324" s="34" t="s">
        <v>31</v>
      </c>
      <c r="E324" s="38">
        <v>74303.8</v>
      </c>
      <c r="F324" s="36">
        <v>40628</v>
      </c>
      <c r="G324" s="37">
        <f t="shared" si="20"/>
        <v>126</v>
      </c>
      <c r="H324" s="16"/>
      <c r="I324" s="13"/>
    </row>
    <row r="325" spans="1:9" s="12" customFormat="1" x14ac:dyDescent="0.25">
      <c r="A325" s="46">
        <v>315</v>
      </c>
      <c r="B325" s="50" t="s">
        <v>117</v>
      </c>
      <c r="C325" s="50" t="s">
        <v>20</v>
      </c>
      <c r="D325" s="34" t="s">
        <v>31</v>
      </c>
      <c r="E325" s="38">
        <v>15166.2</v>
      </c>
      <c r="F325" s="36">
        <v>40639</v>
      </c>
      <c r="G325" s="37">
        <f t="shared" si="20"/>
        <v>115</v>
      </c>
      <c r="H325" s="16"/>
      <c r="I325" s="13"/>
    </row>
    <row r="326" spans="1:9" s="12" customFormat="1" x14ac:dyDescent="0.25">
      <c r="A326" s="46">
        <v>316</v>
      </c>
      <c r="B326" s="50" t="s">
        <v>359</v>
      </c>
      <c r="C326" s="50" t="s">
        <v>20</v>
      </c>
      <c r="D326" s="34" t="s">
        <v>31</v>
      </c>
      <c r="E326" s="38">
        <v>20685.84</v>
      </c>
      <c r="F326" s="36">
        <v>40647</v>
      </c>
      <c r="G326" s="37">
        <f t="shared" si="20"/>
        <v>107</v>
      </c>
      <c r="H326" s="16"/>
      <c r="I326" s="13"/>
    </row>
    <row r="327" spans="1:9" s="12" customFormat="1" x14ac:dyDescent="0.25">
      <c r="A327" s="46">
        <v>317</v>
      </c>
      <c r="B327" s="50" t="s">
        <v>360</v>
      </c>
      <c r="C327" s="50" t="s">
        <v>20</v>
      </c>
      <c r="D327" s="34" t="s">
        <v>31</v>
      </c>
      <c r="E327" s="38">
        <v>23849.99</v>
      </c>
      <c r="F327" s="36">
        <v>40688</v>
      </c>
      <c r="G327" s="37">
        <f t="shared" si="20"/>
        <v>66</v>
      </c>
      <c r="H327" s="16"/>
      <c r="I327" s="13"/>
    </row>
    <row r="328" spans="1:9" s="12" customFormat="1" x14ac:dyDescent="0.25">
      <c r="A328" s="46">
        <v>318</v>
      </c>
      <c r="B328" s="50" t="s">
        <v>361</v>
      </c>
      <c r="C328" s="50" t="s">
        <v>20</v>
      </c>
      <c r="D328" s="34" t="s">
        <v>31</v>
      </c>
      <c r="E328" s="38">
        <v>34360.86</v>
      </c>
      <c r="F328" s="36">
        <v>40533</v>
      </c>
      <c r="G328" s="37">
        <f t="shared" si="20"/>
        <v>221</v>
      </c>
      <c r="H328" s="16"/>
      <c r="I328" s="13"/>
    </row>
    <row r="329" spans="1:9" s="12" customFormat="1" x14ac:dyDescent="0.25">
      <c r="A329" s="46">
        <v>319</v>
      </c>
      <c r="B329" s="50" t="s">
        <v>362</v>
      </c>
      <c r="C329" s="50" t="s">
        <v>20</v>
      </c>
      <c r="D329" s="34" t="s">
        <v>31</v>
      </c>
      <c r="E329" s="38">
        <v>39446.639999999999</v>
      </c>
      <c r="F329" s="36">
        <v>40529</v>
      </c>
      <c r="G329" s="37">
        <f t="shared" si="20"/>
        <v>225</v>
      </c>
      <c r="H329" s="16"/>
      <c r="I329" s="13"/>
    </row>
    <row r="330" spans="1:9" s="12" customFormat="1" x14ac:dyDescent="0.25">
      <c r="A330" s="46">
        <v>320</v>
      </c>
      <c r="B330" s="50" t="s">
        <v>363</v>
      </c>
      <c r="C330" s="50" t="s">
        <v>20</v>
      </c>
      <c r="D330" s="34" t="s">
        <v>31</v>
      </c>
      <c r="E330" s="38">
        <v>21049.33</v>
      </c>
      <c r="F330" s="36">
        <v>40534</v>
      </c>
      <c r="G330" s="37">
        <f t="shared" si="20"/>
        <v>220</v>
      </c>
      <c r="H330" s="16"/>
      <c r="I330" s="13"/>
    </row>
    <row r="331" spans="1:9" s="12" customFormat="1" x14ac:dyDescent="0.25">
      <c r="A331" s="46">
        <v>321</v>
      </c>
      <c r="B331" s="50" t="s">
        <v>364</v>
      </c>
      <c r="C331" s="50" t="s">
        <v>20</v>
      </c>
      <c r="D331" s="34" t="s">
        <v>31</v>
      </c>
      <c r="E331" s="38">
        <v>35485.480000000003</v>
      </c>
      <c r="F331" s="36">
        <v>40687</v>
      </c>
      <c r="G331" s="37">
        <f t="shared" si="20"/>
        <v>67</v>
      </c>
      <c r="H331" s="16"/>
      <c r="I331" s="13"/>
    </row>
    <row r="332" spans="1:9" s="12" customFormat="1" x14ac:dyDescent="0.25">
      <c r="A332" s="46">
        <v>322</v>
      </c>
      <c r="B332" s="50" t="s">
        <v>365</v>
      </c>
      <c r="C332" s="50" t="s">
        <v>20</v>
      </c>
      <c r="D332" s="34" t="s">
        <v>31</v>
      </c>
      <c r="E332" s="38">
        <v>74284.600000000006</v>
      </c>
      <c r="F332" s="36">
        <v>40690</v>
      </c>
      <c r="G332" s="37">
        <f t="shared" si="20"/>
        <v>64</v>
      </c>
      <c r="H332" s="16"/>
      <c r="I332" s="13"/>
    </row>
    <row r="333" spans="1:9" s="12" customFormat="1" x14ac:dyDescent="0.25">
      <c r="A333" s="46">
        <v>323</v>
      </c>
      <c r="B333" s="50" t="s">
        <v>366</v>
      </c>
      <c r="C333" s="50" t="s">
        <v>20</v>
      </c>
      <c r="D333" s="34" t="s">
        <v>31</v>
      </c>
      <c r="E333" s="38">
        <v>1398</v>
      </c>
      <c r="F333" s="36">
        <v>40530</v>
      </c>
      <c r="G333" s="37">
        <f t="shared" si="20"/>
        <v>224</v>
      </c>
      <c r="H333" s="16"/>
      <c r="I333" s="13"/>
    </row>
    <row r="334" spans="1:9" s="12" customFormat="1" x14ac:dyDescent="0.25">
      <c r="A334" s="46">
        <v>324</v>
      </c>
      <c r="B334" s="50" t="s">
        <v>367</v>
      </c>
      <c r="C334" s="50" t="s">
        <v>20</v>
      </c>
      <c r="D334" s="34" t="s">
        <v>31</v>
      </c>
      <c r="E334" s="38">
        <v>35986.730000000003</v>
      </c>
      <c r="F334" s="36">
        <v>40530</v>
      </c>
      <c r="G334" s="37">
        <f t="shared" si="20"/>
        <v>224</v>
      </c>
      <c r="H334" s="16"/>
      <c r="I334" s="13"/>
    </row>
    <row r="335" spans="1:9" s="12" customFormat="1" x14ac:dyDescent="0.25">
      <c r="A335" s="46">
        <v>325</v>
      </c>
      <c r="B335" s="50" t="s">
        <v>175</v>
      </c>
      <c r="C335" s="50" t="s">
        <v>20</v>
      </c>
      <c r="D335" s="34" t="s">
        <v>31</v>
      </c>
      <c r="E335" s="38">
        <v>31494.59</v>
      </c>
      <c r="F335" s="36">
        <v>40745</v>
      </c>
      <c r="G335" s="37">
        <f t="shared" si="20"/>
        <v>9</v>
      </c>
      <c r="H335" s="16"/>
      <c r="I335" s="13"/>
    </row>
    <row r="336" spans="1:9" s="12" customFormat="1" x14ac:dyDescent="0.25">
      <c r="A336" s="46">
        <v>326</v>
      </c>
      <c r="B336" s="50" t="s">
        <v>368</v>
      </c>
      <c r="C336" s="50" t="s">
        <v>20</v>
      </c>
      <c r="D336" s="34" t="s">
        <v>31</v>
      </c>
      <c r="E336" s="38">
        <v>39995</v>
      </c>
      <c r="F336" s="36">
        <v>40725</v>
      </c>
      <c r="G336" s="37">
        <f t="shared" si="20"/>
        <v>29</v>
      </c>
      <c r="H336" s="16"/>
      <c r="I336" s="13"/>
    </row>
    <row r="337" spans="1:9" s="12" customFormat="1" x14ac:dyDescent="0.25">
      <c r="A337" s="46">
        <v>327</v>
      </c>
      <c r="B337" s="50" t="s">
        <v>150</v>
      </c>
      <c r="C337" s="50" t="s">
        <v>20</v>
      </c>
      <c r="D337" s="34" t="s">
        <v>31</v>
      </c>
      <c r="E337" s="38">
        <v>18243.68</v>
      </c>
      <c r="F337" s="36">
        <v>40619</v>
      </c>
      <c r="G337" s="37">
        <f t="shared" si="20"/>
        <v>135</v>
      </c>
      <c r="H337" s="16"/>
      <c r="I337" s="13"/>
    </row>
    <row r="338" spans="1:9" s="12" customFormat="1" x14ac:dyDescent="0.25">
      <c r="A338" s="46">
        <v>328</v>
      </c>
      <c r="B338" s="50" t="s">
        <v>369</v>
      </c>
      <c r="C338" s="50" t="s">
        <v>20</v>
      </c>
      <c r="D338" s="34" t="s">
        <v>31</v>
      </c>
      <c r="E338" s="38">
        <v>1399.9</v>
      </c>
      <c r="F338" s="36">
        <v>40656</v>
      </c>
      <c r="G338" s="37">
        <f t="shared" si="20"/>
        <v>98</v>
      </c>
      <c r="H338" s="16"/>
      <c r="I338" s="13"/>
    </row>
    <row r="339" spans="1:9" s="12" customFormat="1" x14ac:dyDescent="0.25">
      <c r="A339" s="46">
        <v>329</v>
      </c>
      <c r="B339" s="50" t="s">
        <v>370</v>
      </c>
      <c r="C339" s="50" t="s">
        <v>20</v>
      </c>
      <c r="D339" s="34" t="s">
        <v>31</v>
      </c>
      <c r="E339" s="38">
        <v>61</v>
      </c>
      <c r="F339" s="36">
        <v>40656</v>
      </c>
      <c r="G339" s="37">
        <f t="shared" si="20"/>
        <v>98</v>
      </c>
      <c r="H339" s="16"/>
      <c r="I339" s="13"/>
    </row>
    <row r="340" spans="1:9" s="12" customFormat="1" x14ac:dyDescent="0.25">
      <c r="A340" s="46">
        <v>330</v>
      </c>
      <c r="B340" s="50" t="s">
        <v>149</v>
      </c>
      <c r="C340" s="50" t="s">
        <v>20</v>
      </c>
      <c r="D340" s="34" t="s">
        <v>31</v>
      </c>
      <c r="E340" s="38">
        <v>5102</v>
      </c>
      <c r="F340" s="36">
        <v>3987</v>
      </c>
      <c r="G340" s="37">
        <f t="shared" si="20"/>
        <v>36767</v>
      </c>
      <c r="H340" s="16"/>
      <c r="I340" s="13"/>
    </row>
    <row r="341" spans="1:9" s="12" customFormat="1" x14ac:dyDescent="0.25">
      <c r="A341" s="46">
        <v>331</v>
      </c>
      <c r="B341" s="50" t="s">
        <v>129</v>
      </c>
      <c r="C341" s="50" t="s">
        <v>20</v>
      </c>
      <c r="D341" s="34" t="s">
        <v>31</v>
      </c>
      <c r="E341" s="38">
        <v>55846.21</v>
      </c>
      <c r="F341" s="36">
        <v>40537</v>
      </c>
      <c r="G341" s="37">
        <f t="shared" si="20"/>
        <v>217</v>
      </c>
      <c r="H341" s="16"/>
      <c r="I341" s="13"/>
    </row>
    <row r="342" spans="1:9" s="12" customFormat="1" x14ac:dyDescent="0.25">
      <c r="A342" s="46">
        <v>333</v>
      </c>
      <c r="B342" s="50" t="s">
        <v>88</v>
      </c>
      <c r="C342" s="50" t="s">
        <v>20</v>
      </c>
      <c r="D342" s="34" t="s">
        <v>31</v>
      </c>
      <c r="E342" s="38">
        <v>1003</v>
      </c>
      <c r="F342" s="36">
        <v>40528</v>
      </c>
      <c r="G342" s="37">
        <f t="shared" si="20"/>
        <v>226</v>
      </c>
      <c r="H342" s="16"/>
      <c r="I342" s="13"/>
    </row>
    <row r="343" spans="1:9" s="12" customFormat="1" x14ac:dyDescent="0.25">
      <c r="A343" s="46">
        <v>334</v>
      </c>
      <c r="B343" s="50" t="s">
        <v>158</v>
      </c>
      <c r="C343" s="50" t="s">
        <v>20</v>
      </c>
      <c r="D343" s="34" t="s">
        <v>31</v>
      </c>
      <c r="E343" s="38">
        <v>19546</v>
      </c>
      <c r="F343" s="36">
        <v>40673</v>
      </c>
      <c r="G343" s="37">
        <f t="shared" si="20"/>
        <v>81</v>
      </c>
      <c r="H343" s="16"/>
      <c r="I343" s="13"/>
    </row>
    <row r="344" spans="1:9" s="12" customFormat="1" x14ac:dyDescent="0.25">
      <c r="A344" s="46">
        <v>335</v>
      </c>
      <c r="B344" s="50" t="s">
        <v>107</v>
      </c>
      <c r="C344" s="50" t="s">
        <v>20</v>
      </c>
      <c r="D344" s="34" t="s">
        <v>31</v>
      </c>
      <c r="E344" s="38">
        <v>186038.74</v>
      </c>
      <c r="F344" s="36">
        <v>40453</v>
      </c>
      <c r="G344" s="37">
        <f t="shared" si="20"/>
        <v>301</v>
      </c>
      <c r="H344" s="16"/>
      <c r="I344" s="13"/>
    </row>
    <row r="345" spans="1:9" s="12" customFormat="1" x14ac:dyDescent="0.25">
      <c r="A345" s="46">
        <v>336</v>
      </c>
      <c r="B345" s="50" t="s">
        <v>371</v>
      </c>
      <c r="C345" s="50" t="s">
        <v>20</v>
      </c>
      <c r="D345" s="34" t="s">
        <v>31</v>
      </c>
      <c r="E345" s="38">
        <v>50000</v>
      </c>
      <c r="F345" s="36">
        <v>40445</v>
      </c>
      <c r="G345" s="37">
        <f t="shared" ref="G345:G376" si="21">+$E$8-F345</f>
        <v>309</v>
      </c>
      <c r="H345" s="16"/>
      <c r="I345" s="13"/>
    </row>
    <row r="346" spans="1:9" s="12" customFormat="1" x14ac:dyDescent="0.25">
      <c r="A346" s="46">
        <v>337</v>
      </c>
      <c r="B346" s="50" t="s">
        <v>108</v>
      </c>
      <c r="C346" s="50" t="s">
        <v>20</v>
      </c>
      <c r="D346" s="34" t="s">
        <v>31</v>
      </c>
      <c r="E346" s="38">
        <v>8369</v>
      </c>
      <c r="F346" s="36">
        <v>40422</v>
      </c>
      <c r="G346" s="37">
        <f t="shared" si="21"/>
        <v>332</v>
      </c>
      <c r="H346" s="16"/>
      <c r="I346" s="13"/>
    </row>
    <row r="347" spans="1:9" s="12" customFormat="1" x14ac:dyDescent="0.25">
      <c r="A347" s="46">
        <v>338</v>
      </c>
      <c r="B347" s="50" t="s">
        <v>372</v>
      </c>
      <c r="C347" s="50" t="s">
        <v>20</v>
      </c>
      <c r="D347" s="34" t="s">
        <v>31</v>
      </c>
      <c r="E347" s="38">
        <v>12399.95</v>
      </c>
      <c r="F347" s="36">
        <v>40716</v>
      </c>
      <c r="G347" s="37">
        <f t="shared" si="21"/>
        <v>38</v>
      </c>
      <c r="H347" s="16"/>
      <c r="I347" s="13"/>
    </row>
    <row r="348" spans="1:9" s="12" customFormat="1" x14ac:dyDescent="0.25">
      <c r="A348" s="46">
        <v>339</v>
      </c>
      <c r="B348" s="50" t="s">
        <v>373</v>
      </c>
      <c r="C348" s="50" t="s">
        <v>20</v>
      </c>
      <c r="D348" s="34" t="s">
        <v>31</v>
      </c>
      <c r="E348" s="38">
        <v>8527.26</v>
      </c>
      <c r="F348" s="36">
        <v>40501</v>
      </c>
      <c r="G348" s="37">
        <f t="shared" si="21"/>
        <v>253</v>
      </c>
      <c r="H348" s="16"/>
      <c r="I348" s="13"/>
    </row>
    <row r="349" spans="1:9" s="12" customFormat="1" x14ac:dyDescent="0.25">
      <c r="A349" s="46">
        <v>340</v>
      </c>
      <c r="B349" s="50" t="s">
        <v>45</v>
      </c>
      <c r="C349" s="50" t="s">
        <v>230</v>
      </c>
      <c r="D349" s="35" t="s">
        <v>185</v>
      </c>
      <c r="E349" s="38">
        <v>211515</v>
      </c>
      <c r="F349" s="36">
        <v>40726</v>
      </c>
      <c r="G349" s="37">
        <f t="shared" si="21"/>
        <v>28</v>
      </c>
      <c r="H349" s="16"/>
      <c r="I349" s="13"/>
    </row>
    <row r="350" spans="1:9" s="12" customFormat="1" x14ac:dyDescent="0.25">
      <c r="A350" s="46">
        <v>341</v>
      </c>
      <c r="B350" s="50" t="s">
        <v>148</v>
      </c>
      <c r="C350" s="50" t="s">
        <v>231</v>
      </c>
      <c r="D350" s="34" t="s">
        <v>457</v>
      </c>
      <c r="E350" s="38">
        <v>139989.29999999999</v>
      </c>
      <c r="F350" s="36">
        <v>40688</v>
      </c>
      <c r="G350" s="37">
        <f t="shared" si="21"/>
        <v>66</v>
      </c>
      <c r="H350" s="16"/>
      <c r="I350" s="13"/>
    </row>
    <row r="351" spans="1:9" s="12" customFormat="1" x14ac:dyDescent="0.25">
      <c r="A351" s="46">
        <v>342</v>
      </c>
      <c r="B351" s="50" t="s">
        <v>374</v>
      </c>
      <c r="C351" s="50" t="s">
        <v>231</v>
      </c>
      <c r="D351" s="34" t="s">
        <v>457</v>
      </c>
      <c r="E351" s="38">
        <v>513359</v>
      </c>
      <c r="F351" s="36">
        <v>40712</v>
      </c>
      <c r="G351" s="37">
        <f t="shared" si="21"/>
        <v>42</v>
      </c>
      <c r="H351" s="16"/>
      <c r="I351" s="13"/>
    </row>
    <row r="352" spans="1:9" s="12" customFormat="1" x14ac:dyDescent="0.25">
      <c r="A352" s="46">
        <v>343</v>
      </c>
      <c r="B352" s="47" t="s">
        <v>331</v>
      </c>
      <c r="C352" s="47" t="s">
        <v>578</v>
      </c>
      <c r="D352" s="34" t="s">
        <v>458</v>
      </c>
      <c r="E352" s="44">
        <v>198169.2</v>
      </c>
      <c r="F352" s="36">
        <v>40726</v>
      </c>
      <c r="G352" s="37">
        <f t="shared" si="21"/>
        <v>28</v>
      </c>
      <c r="H352" s="16"/>
      <c r="I352" s="13"/>
    </row>
    <row r="353" spans="1:9" s="12" customFormat="1" x14ac:dyDescent="0.25">
      <c r="A353" s="46">
        <v>344</v>
      </c>
      <c r="B353" s="50" t="s">
        <v>375</v>
      </c>
      <c r="C353" s="45" t="s">
        <v>232</v>
      </c>
      <c r="D353" s="34" t="s">
        <v>112</v>
      </c>
      <c r="E353" s="38">
        <v>76215.02</v>
      </c>
      <c r="F353" s="36">
        <v>40604</v>
      </c>
      <c r="G353" s="37">
        <f t="shared" si="21"/>
        <v>150</v>
      </c>
      <c r="H353" s="16"/>
      <c r="I353" s="13"/>
    </row>
    <row r="354" spans="1:9" s="12" customFormat="1" x14ac:dyDescent="0.25">
      <c r="A354" s="46">
        <v>345</v>
      </c>
      <c r="B354" s="50" t="s">
        <v>122</v>
      </c>
      <c r="C354" s="45" t="s">
        <v>232</v>
      </c>
      <c r="D354" s="34" t="s">
        <v>112</v>
      </c>
      <c r="E354" s="38">
        <v>139605.79999999999</v>
      </c>
      <c r="F354" s="36">
        <v>40668</v>
      </c>
      <c r="G354" s="37">
        <f t="shared" si="21"/>
        <v>86</v>
      </c>
      <c r="H354" s="16"/>
      <c r="I354" s="13"/>
    </row>
    <row r="355" spans="1:9" s="12" customFormat="1" x14ac:dyDescent="0.25">
      <c r="A355" s="46">
        <v>346</v>
      </c>
      <c r="B355" s="50" t="s">
        <v>376</v>
      </c>
      <c r="C355" s="45" t="s">
        <v>232</v>
      </c>
      <c r="D355" s="34" t="s">
        <v>112</v>
      </c>
      <c r="E355" s="38">
        <v>49156.44</v>
      </c>
      <c r="F355" s="36">
        <v>40677</v>
      </c>
      <c r="G355" s="37">
        <f t="shared" si="21"/>
        <v>77</v>
      </c>
      <c r="H355" s="16"/>
      <c r="I355" s="13"/>
    </row>
    <row r="356" spans="1:9" s="12" customFormat="1" x14ac:dyDescent="0.25">
      <c r="A356" s="46">
        <v>347</v>
      </c>
      <c r="B356" s="50" t="s">
        <v>377</v>
      </c>
      <c r="C356" s="45" t="s">
        <v>232</v>
      </c>
      <c r="D356" s="34" t="s">
        <v>112</v>
      </c>
      <c r="E356" s="38">
        <v>75763.08</v>
      </c>
      <c r="F356" s="36">
        <v>40709</v>
      </c>
      <c r="G356" s="37">
        <f t="shared" si="21"/>
        <v>45</v>
      </c>
      <c r="H356" s="16"/>
      <c r="I356" s="13"/>
    </row>
    <row r="357" spans="1:9" s="12" customFormat="1" x14ac:dyDescent="0.25">
      <c r="A357" s="46">
        <v>348</v>
      </c>
      <c r="B357" s="50" t="s">
        <v>378</v>
      </c>
      <c r="C357" s="45" t="s">
        <v>232</v>
      </c>
      <c r="D357" s="34" t="s">
        <v>112</v>
      </c>
      <c r="E357" s="38">
        <v>106205.9</v>
      </c>
      <c r="F357" s="36">
        <v>40724</v>
      </c>
      <c r="G357" s="37">
        <f t="shared" si="21"/>
        <v>30</v>
      </c>
      <c r="H357" s="16"/>
      <c r="I357" s="13"/>
    </row>
    <row r="358" spans="1:9" s="12" customFormat="1" x14ac:dyDescent="0.25">
      <c r="A358" s="46">
        <v>349</v>
      </c>
      <c r="B358" s="50" t="s">
        <v>379</v>
      </c>
      <c r="C358" s="45" t="s">
        <v>232</v>
      </c>
      <c r="D358" s="34" t="s">
        <v>112</v>
      </c>
      <c r="E358" s="38">
        <v>36146.94</v>
      </c>
      <c r="F358" s="36">
        <v>40641</v>
      </c>
      <c r="G358" s="37">
        <f t="shared" si="21"/>
        <v>113</v>
      </c>
      <c r="H358" s="16"/>
      <c r="I358" s="13"/>
    </row>
    <row r="359" spans="1:9" s="12" customFormat="1" x14ac:dyDescent="0.25">
      <c r="A359" s="46">
        <v>350</v>
      </c>
      <c r="B359" s="50" t="s">
        <v>380</v>
      </c>
      <c r="C359" s="45" t="s">
        <v>232</v>
      </c>
      <c r="D359" s="34" t="s">
        <v>112</v>
      </c>
      <c r="E359" s="38">
        <v>37031.94</v>
      </c>
      <c r="F359" s="36">
        <v>40618</v>
      </c>
      <c r="G359" s="37">
        <f t="shared" si="21"/>
        <v>136</v>
      </c>
      <c r="H359" s="16"/>
      <c r="I359" s="13"/>
    </row>
    <row r="360" spans="1:9" s="12" customFormat="1" x14ac:dyDescent="0.25">
      <c r="A360" s="46">
        <v>351</v>
      </c>
      <c r="B360" s="50" t="s">
        <v>381</v>
      </c>
      <c r="C360" s="45" t="s">
        <v>232</v>
      </c>
      <c r="D360" s="34" t="s">
        <v>112</v>
      </c>
      <c r="E360" s="38">
        <v>18732.5</v>
      </c>
      <c r="F360" s="36">
        <v>40687</v>
      </c>
      <c r="G360" s="37">
        <f t="shared" si="21"/>
        <v>67</v>
      </c>
      <c r="H360" s="16"/>
      <c r="I360" s="13"/>
    </row>
    <row r="361" spans="1:9" s="12" customFormat="1" x14ac:dyDescent="0.25">
      <c r="A361" s="46">
        <v>352</v>
      </c>
      <c r="B361" s="50" t="s">
        <v>382</v>
      </c>
      <c r="C361" s="45" t="s">
        <v>232</v>
      </c>
      <c r="D361" s="34" t="s">
        <v>112</v>
      </c>
      <c r="E361" s="38">
        <v>8212.7999999999993</v>
      </c>
      <c r="F361" s="36">
        <v>40676</v>
      </c>
      <c r="G361" s="37">
        <f t="shared" si="21"/>
        <v>78</v>
      </c>
      <c r="H361" s="16"/>
      <c r="I361" s="13"/>
    </row>
    <row r="362" spans="1:9" s="12" customFormat="1" x14ac:dyDescent="0.25">
      <c r="A362" s="46">
        <v>353</v>
      </c>
      <c r="B362" s="50" t="s">
        <v>383</v>
      </c>
      <c r="C362" s="45" t="s">
        <v>232</v>
      </c>
      <c r="D362" s="34" t="s">
        <v>112</v>
      </c>
      <c r="E362" s="38">
        <v>6183.2</v>
      </c>
      <c r="F362" s="36">
        <v>40663</v>
      </c>
      <c r="G362" s="37">
        <f t="shared" si="21"/>
        <v>91</v>
      </c>
      <c r="H362" s="16"/>
      <c r="I362" s="13"/>
    </row>
    <row r="363" spans="1:9" s="12" customFormat="1" x14ac:dyDescent="0.25">
      <c r="A363" s="46">
        <v>354</v>
      </c>
      <c r="B363" s="50" t="s">
        <v>384</v>
      </c>
      <c r="C363" s="45" t="s">
        <v>232</v>
      </c>
      <c r="D363" s="34" t="s">
        <v>112</v>
      </c>
      <c r="E363" s="38">
        <v>11528.6</v>
      </c>
      <c r="F363" s="36">
        <v>40663</v>
      </c>
      <c r="G363" s="37">
        <f t="shared" si="21"/>
        <v>91</v>
      </c>
      <c r="H363" s="16"/>
      <c r="I363" s="13"/>
    </row>
    <row r="364" spans="1:9" s="12" customFormat="1" x14ac:dyDescent="0.25">
      <c r="A364" s="46">
        <v>355</v>
      </c>
      <c r="B364" s="50" t="s">
        <v>385</v>
      </c>
      <c r="C364" s="45" t="s">
        <v>232</v>
      </c>
      <c r="D364" s="34" t="s">
        <v>112</v>
      </c>
      <c r="E364" s="38">
        <v>13570</v>
      </c>
      <c r="F364" s="36">
        <v>40690</v>
      </c>
      <c r="G364" s="37">
        <f t="shared" si="21"/>
        <v>64</v>
      </c>
      <c r="H364" s="16"/>
      <c r="I364" s="13"/>
    </row>
    <row r="365" spans="1:9" s="12" customFormat="1" x14ac:dyDescent="0.25">
      <c r="A365" s="46">
        <v>356</v>
      </c>
      <c r="B365" s="50" t="s">
        <v>386</v>
      </c>
      <c r="C365" s="45" t="s">
        <v>232</v>
      </c>
      <c r="D365" s="34" t="s">
        <v>112</v>
      </c>
      <c r="E365" s="38">
        <v>29420.94</v>
      </c>
      <c r="F365" s="36">
        <v>40690</v>
      </c>
      <c r="G365" s="37">
        <f t="shared" si="21"/>
        <v>64</v>
      </c>
      <c r="H365" s="16"/>
      <c r="I365" s="13"/>
    </row>
    <row r="366" spans="1:9" s="12" customFormat="1" x14ac:dyDescent="0.25">
      <c r="A366" s="46">
        <v>357</v>
      </c>
      <c r="B366" s="50" t="s">
        <v>387</v>
      </c>
      <c r="C366" s="45" t="s">
        <v>232</v>
      </c>
      <c r="D366" s="34" t="s">
        <v>112</v>
      </c>
      <c r="E366" s="38">
        <v>22264.240000000002</v>
      </c>
      <c r="F366" s="36">
        <v>40682</v>
      </c>
      <c r="G366" s="37">
        <f t="shared" si="21"/>
        <v>72</v>
      </c>
      <c r="H366" s="16"/>
      <c r="I366" s="13"/>
    </row>
    <row r="367" spans="1:9" s="12" customFormat="1" x14ac:dyDescent="0.25">
      <c r="A367" s="46">
        <v>358</v>
      </c>
      <c r="B367" s="50" t="s">
        <v>154</v>
      </c>
      <c r="C367" s="45" t="s">
        <v>232</v>
      </c>
      <c r="D367" s="34" t="s">
        <v>112</v>
      </c>
      <c r="E367" s="38">
        <v>25379.439999999999</v>
      </c>
      <c r="F367" s="36">
        <v>40698</v>
      </c>
      <c r="G367" s="37">
        <f t="shared" si="21"/>
        <v>56</v>
      </c>
      <c r="H367" s="16"/>
      <c r="I367" s="13"/>
    </row>
    <row r="368" spans="1:9" s="12" customFormat="1" x14ac:dyDescent="0.25">
      <c r="A368" s="46">
        <v>359</v>
      </c>
      <c r="B368" s="50" t="s">
        <v>156</v>
      </c>
      <c r="C368" s="45" t="s">
        <v>232</v>
      </c>
      <c r="D368" s="34" t="s">
        <v>112</v>
      </c>
      <c r="E368" s="38">
        <v>18594.439999999999</v>
      </c>
      <c r="F368" s="36">
        <v>40698</v>
      </c>
      <c r="G368" s="37">
        <f t="shared" si="21"/>
        <v>56</v>
      </c>
      <c r="H368" s="16"/>
      <c r="I368" s="13"/>
    </row>
    <row r="369" spans="1:9" s="12" customFormat="1" x14ac:dyDescent="0.25">
      <c r="A369" s="46">
        <v>360</v>
      </c>
      <c r="B369" s="50" t="s">
        <v>157</v>
      </c>
      <c r="C369" s="45" t="s">
        <v>232</v>
      </c>
      <c r="D369" s="34" t="s">
        <v>112</v>
      </c>
      <c r="E369" s="38">
        <v>20936.740000000002</v>
      </c>
      <c r="F369" s="36">
        <v>40698</v>
      </c>
      <c r="G369" s="37">
        <f t="shared" si="21"/>
        <v>56</v>
      </c>
      <c r="H369" s="16"/>
      <c r="I369" s="13"/>
    </row>
    <row r="370" spans="1:9" s="12" customFormat="1" x14ac:dyDescent="0.25">
      <c r="A370" s="46">
        <v>361</v>
      </c>
      <c r="B370" s="50" t="s">
        <v>331</v>
      </c>
      <c r="C370" s="45" t="s">
        <v>232</v>
      </c>
      <c r="D370" s="34" t="s">
        <v>112</v>
      </c>
      <c r="E370" s="38">
        <v>35881.440000000002</v>
      </c>
      <c r="F370" s="36">
        <v>40642</v>
      </c>
      <c r="G370" s="37">
        <f t="shared" si="21"/>
        <v>112</v>
      </c>
      <c r="H370" s="16"/>
      <c r="I370" s="13"/>
    </row>
    <row r="371" spans="1:9" s="12" customFormat="1" x14ac:dyDescent="0.25">
      <c r="A371" s="46">
        <v>362</v>
      </c>
      <c r="B371" s="50" t="s">
        <v>147</v>
      </c>
      <c r="C371" s="45" t="s">
        <v>232</v>
      </c>
      <c r="D371" s="34" t="s">
        <v>112</v>
      </c>
      <c r="E371" s="38">
        <v>28417.94</v>
      </c>
      <c r="F371" s="36">
        <v>40642</v>
      </c>
      <c r="G371" s="37">
        <f t="shared" si="21"/>
        <v>112</v>
      </c>
      <c r="H371" s="16"/>
      <c r="I371" s="13"/>
    </row>
    <row r="372" spans="1:9" s="12" customFormat="1" x14ac:dyDescent="0.25">
      <c r="A372" s="46">
        <v>363</v>
      </c>
      <c r="B372" s="50" t="s">
        <v>388</v>
      </c>
      <c r="C372" s="50" t="s">
        <v>233</v>
      </c>
      <c r="D372" s="35" t="s">
        <v>185</v>
      </c>
      <c r="E372" s="38">
        <v>17110</v>
      </c>
      <c r="F372" s="36">
        <v>40688</v>
      </c>
      <c r="G372" s="37">
        <f t="shared" si="21"/>
        <v>66</v>
      </c>
      <c r="H372" s="16"/>
      <c r="I372" s="13"/>
    </row>
    <row r="373" spans="1:9" s="12" customFormat="1" x14ac:dyDescent="0.25">
      <c r="A373" s="46">
        <v>364</v>
      </c>
      <c r="B373" s="50" t="s">
        <v>146</v>
      </c>
      <c r="C373" s="50" t="s">
        <v>234</v>
      </c>
      <c r="D373" s="35" t="s">
        <v>185</v>
      </c>
      <c r="E373" s="38">
        <v>14160</v>
      </c>
      <c r="F373" s="36">
        <v>40732</v>
      </c>
      <c r="G373" s="37">
        <f t="shared" si="21"/>
        <v>22</v>
      </c>
      <c r="H373" s="16"/>
      <c r="I373" s="13"/>
    </row>
    <row r="374" spans="1:9" s="12" customFormat="1" x14ac:dyDescent="0.25">
      <c r="A374" s="46">
        <v>365</v>
      </c>
      <c r="B374" s="50" t="s">
        <v>389</v>
      </c>
      <c r="C374" s="50" t="s">
        <v>234</v>
      </c>
      <c r="D374" s="35" t="s">
        <v>185</v>
      </c>
      <c r="E374" s="38">
        <v>41300</v>
      </c>
      <c r="F374" s="36">
        <v>40724</v>
      </c>
      <c r="G374" s="37">
        <f t="shared" si="21"/>
        <v>30</v>
      </c>
      <c r="H374" s="16"/>
      <c r="I374" s="13"/>
    </row>
    <row r="375" spans="1:9" s="12" customFormat="1" x14ac:dyDescent="0.25">
      <c r="A375" s="46">
        <v>366</v>
      </c>
      <c r="B375" s="50" t="s">
        <v>45</v>
      </c>
      <c r="C375" s="50" t="s">
        <v>234</v>
      </c>
      <c r="D375" s="35" t="s">
        <v>185</v>
      </c>
      <c r="E375" s="38">
        <v>9304.7099999999991</v>
      </c>
      <c r="F375" s="36">
        <v>40717</v>
      </c>
      <c r="G375" s="37">
        <f t="shared" si="21"/>
        <v>37</v>
      </c>
      <c r="H375" s="16"/>
      <c r="I375" s="13"/>
    </row>
    <row r="376" spans="1:9" s="12" customFormat="1" x14ac:dyDescent="0.25">
      <c r="A376" s="46">
        <v>367</v>
      </c>
      <c r="B376" s="50" t="s">
        <v>390</v>
      </c>
      <c r="C376" s="50" t="s">
        <v>235</v>
      </c>
      <c r="D376" s="35" t="s">
        <v>112</v>
      </c>
      <c r="E376" s="38">
        <v>16520</v>
      </c>
      <c r="F376" s="36">
        <v>40500</v>
      </c>
      <c r="G376" s="37">
        <f t="shared" si="21"/>
        <v>254</v>
      </c>
      <c r="H376" s="16"/>
      <c r="I376" s="13"/>
    </row>
    <row r="377" spans="1:9" s="12" customFormat="1" x14ac:dyDescent="0.25">
      <c r="A377" s="46">
        <v>368</v>
      </c>
      <c r="B377" s="50" t="s">
        <v>100</v>
      </c>
      <c r="C377" s="50" t="s">
        <v>235</v>
      </c>
      <c r="D377" s="35" t="s">
        <v>112</v>
      </c>
      <c r="E377" s="38">
        <v>94095.43</v>
      </c>
      <c r="F377" s="36">
        <v>40432</v>
      </c>
      <c r="G377" s="37">
        <f t="shared" ref="G377:G408" si="22">+$E$8-F377</f>
        <v>322</v>
      </c>
      <c r="H377" s="16"/>
      <c r="I377" s="13"/>
    </row>
    <row r="378" spans="1:9" s="12" customFormat="1" x14ac:dyDescent="0.25">
      <c r="A378" s="46">
        <v>369</v>
      </c>
      <c r="B378" s="50" t="s">
        <v>391</v>
      </c>
      <c r="C378" s="50" t="s">
        <v>235</v>
      </c>
      <c r="D378" s="35" t="s">
        <v>112</v>
      </c>
      <c r="E378" s="38">
        <v>10325</v>
      </c>
      <c r="F378" s="36">
        <v>40486</v>
      </c>
      <c r="G378" s="37">
        <f t="shared" si="22"/>
        <v>268</v>
      </c>
      <c r="H378" s="16"/>
      <c r="I378" s="13"/>
    </row>
    <row r="379" spans="1:9" s="12" customFormat="1" x14ac:dyDescent="0.25">
      <c r="A379" s="46">
        <v>370</v>
      </c>
      <c r="B379" s="50" t="s">
        <v>392</v>
      </c>
      <c r="C379" s="50" t="s">
        <v>235</v>
      </c>
      <c r="D379" s="35" t="s">
        <v>112</v>
      </c>
      <c r="E379" s="38">
        <v>6785</v>
      </c>
      <c r="F379" s="36">
        <v>40486</v>
      </c>
      <c r="G379" s="37">
        <f t="shared" si="22"/>
        <v>268</v>
      </c>
      <c r="H379" s="16"/>
      <c r="I379" s="13"/>
    </row>
    <row r="380" spans="1:9" s="12" customFormat="1" x14ac:dyDescent="0.25">
      <c r="A380" s="46">
        <v>371</v>
      </c>
      <c r="B380" s="50" t="s">
        <v>393</v>
      </c>
      <c r="C380" s="50" t="s">
        <v>235</v>
      </c>
      <c r="D380" s="35" t="s">
        <v>112</v>
      </c>
      <c r="E380" s="38">
        <v>14809</v>
      </c>
      <c r="F380" s="36">
        <v>40486</v>
      </c>
      <c r="G380" s="37">
        <f t="shared" si="22"/>
        <v>268</v>
      </c>
      <c r="H380" s="16"/>
      <c r="I380" s="13"/>
    </row>
    <row r="381" spans="1:9" s="12" customFormat="1" x14ac:dyDescent="0.25">
      <c r="A381" s="46">
        <v>372</v>
      </c>
      <c r="B381" s="50" t="s">
        <v>394</v>
      </c>
      <c r="C381" s="50" t="s">
        <v>235</v>
      </c>
      <c r="D381" s="35" t="s">
        <v>112</v>
      </c>
      <c r="E381" s="38">
        <v>12985.68</v>
      </c>
      <c r="F381" s="36">
        <v>40722</v>
      </c>
      <c r="G381" s="37">
        <f t="shared" si="22"/>
        <v>32</v>
      </c>
      <c r="H381" s="16"/>
      <c r="I381" s="13"/>
    </row>
    <row r="382" spans="1:9" s="12" customFormat="1" x14ac:dyDescent="0.25">
      <c r="A382" s="46">
        <v>373</v>
      </c>
      <c r="B382" s="50" t="s">
        <v>395</v>
      </c>
      <c r="C382" s="50" t="s">
        <v>235</v>
      </c>
      <c r="D382" s="35" t="s">
        <v>112</v>
      </c>
      <c r="E382" s="38">
        <v>36355</v>
      </c>
      <c r="F382" s="36">
        <v>40611</v>
      </c>
      <c r="G382" s="37">
        <f t="shared" si="22"/>
        <v>143</v>
      </c>
      <c r="H382" s="16"/>
      <c r="I382" s="13"/>
    </row>
    <row r="383" spans="1:9" s="12" customFormat="1" x14ac:dyDescent="0.25">
      <c r="A383" s="46">
        <v>374</v>
      </c>
      <c r="B383" s="50" t="s">
        <v>136</v>
      </c>
      <c r="C383" s="50" t="s">
        <v>236</v>
      </c>
      <c r="D383" s="34" t="s">
        <v>185</v>
      </c>
      <c r="E383" s="38">
        <v>12500.92</v>
      </c>
      <c r="F383" s="36">
        <v>40703</v>
      </c>
      <c r="G383" s="37">
        <f t="shared" si="22"/>
        <v>51</v>
      </c>
      <c r="H383" s="16"/>
      <c r="I383" s="13"/>
    </row>
    <row r="384" spans="1:9" s="12" customFormat="1" x14ac:dyDescent="0.25">
      <c r="A384" s="46">
        <v>375</v>
      </c>
      <c r="B384" s="50" t="s">
        <v>396</v>
      </c>
      <c r="C384" s="45" t="s">
        <v>237</v>
      </c>
      <c r="D384" s="35" t="s">
        <v>112</v>
      </c>
      <c r="E384" s="38">
        <v>23010</v>
      </c>
      <c r="F384" s="36">
        <v>40484</v>
      </c>
      <c r="G384" s="37">
        <f t="shared" si="22"/>
        <v>270</v>
      </c>
      <c r="H384" s="16"/>
      <c r="I384" s="13"/>
    </row>
    <row r="385" spans="1:9" s="12" customFormat="1" x14ac:dyDescent="0.25">
      <c r="A385" s="46">
        <v>376</v>
      </c>
      <c r="B385" s="50" t="s">
        <v>397</v>
      </c>
      <c r="C385" s="45" t="s">
        <v>237</v>
      </c>
      <c r="D385" s="35" t="s">
        <v>112</v>
      </c>
      <c r="E385" s="38">
        <v>6195</v>
      </c>
      <c r="F385" s="36">
        <v>40484</v>
      </c>
      <c r="G385" s="37">
        <f t="shared" si="22"/>
        <v>270</v>
      </c>
      <c r="H385" s="16"/>
      <c r="I385" s="13"/>
    </row>
    <row r="386" spans="1:9" s="12" customFormat="1" x14ac:dyDescent="0.25">
      <c r="A386" s="46">
        <v>377</v>
      </c>
      <c r="B386" s="50" t="s">
        <v>398</v>
      </c>
      <c r="C386" s="45" t="s">
        <v>237</v>
      </c>
      <c r="D386" s="35" t="s">
        <v>112</v>
      </c>
      <c r="E386" s="38">
        <v>7906</v>
      </c>
      <c r="F386" s="36">
        <v>40515</v>
      </c>
      <c r="G386" s="37">
        <f t="shared" si="22"/>
        <v>239</v>
      </c>
      <c r="H386" s="16"/>
      <c r="I386" s="13"/>
    </row>
    <row r="387" spans="1:9" s="12" customFormat="1" x14ac:dyDescent="0.25">
      <c r="A387" s="46">
        <v>378</v>
      </c>
      <c r="B387" s="50" t="s">
        <v>70</v>
      </c>
      <c r="C387" s="45" t="s">
        <v>237</v>
      </c>
      <c r="D387" s="35" t="s">
        <v>112</v>
      </c>
      <c r="E387" s="38">
        <v>15835.6</v>
      </c>
      <c r="F387" s="36">
        <v>40632</v>
      </c>
      <c r="G387" s="37">
        <f t="shared" si="22"/>
        <v>122</v>
      </c>
      <c r="H387" s="16"/>
      <c r="I387" s="13"/>
    </row>
    <row r="388" spans="1:9" s="12" customFormat="1" x14ac:dyDescent="0.25">
      <c r="A388" s="46">
        <v>379</v>
      </c>
      <c r="B388" s="50" t="s">
        <v>399</v>
      </c>
      <c r="C388" s="45" t="s">
        <v>237</v>
      </c>
      <c r="D388" s="35" t="s">
        <v>112</v>
      </c>
      <c r="E388" s="38">
        <v>87290.5</v>
      </c>
      <c r="F388" s="36">
        <v>40656</v>
      </c>
      <c r="G388" s="37">
        <f t="shared" si="22"/>
        <v>98</v>
      </c>
      <c r="H388" s="16"/>
      <c r="I388" s="13"/>
    </row>
    <row r="389" spans="1:9" s="12" customFormat="1" x14ac:dyDescent="0.25">
      <c r="A389" s="46">
        <v>380</v>
      </c>
      <c r="B389" s="50" t="s">
        <v>400</v>
      </c>
      <c r="C389" s="45" t="s">
        <v>237</v>
      </c>
      <c r="D389" s="35" t="s">
        <v>112</v>
      </c>
      <c r="E389" s="38">
        <v>14042</v>
      </c>
      <c r="F389" s="36">
        <v>40698</v>
      </c>
      <c r="G389" s="37">
        <f t="shared" si="22"/>
        <v>56</v>
      </c>
      <c r="H389" s="16"/>
      <c r="I389" s="13"/>
    </row>
    <row r="390" spans="1:9" s="12" customFormat="1" x14ac:dyDescent="0.25">
      <c r="A390" s="46">
        <v>381</v>
      </c>
      <c r="B390" s="50" t="s">
        <v>401</v>
      </c>
      <c r="C390" s="45" t="s">
        <v>237</v>
      </c>
      <c r="D390" s="35" t="s">
        <v>112</v>
      </c>
      <c r="E390" s="38">
        <v>57312.6</v>
      </c>
      <c r="F390" s="36">
        <v>40676</v>
      </c>
      <c r="G390" s="37">
        <f t="shared" si="22"/>
        <v>78</v>
      </c>
      <c r="H390" s="16"/>
      <c r="I390" s="13"/>
    </row>
    <row r="391" spans="1:9" s="12" customFormat="1" x14ac:dyDescent="0.25">
      <c r="A391" s="46">
        <v>382</v>
      </c>
      <c r="B391" s="50" t="s">
        <v>402</v>
      </c>
      <c r="C391" s="45" t="s">
        <v>237</v>
      </c>
      <c r="D391" s="35" t="s">
        <v>112</v>
      </c>
      <c r="E391" s="38">
        <v>4366</v>
      </c>
      <c r="F391" s="36">
        <v>40676</v>
      </c>
      <c r="G391" s="37">
        <f t="shared" si="22"/>
        <v>78</v>
      </c>
      <c r="H391" s="16"/>
      <c r="I391" s="13"/>
    </row>
    <row r="392" spans="1:9" s="12" customFormat="1" x14ac:dyDescent="0.25">
      <c r="A392" s="46">
        <v>383</v>
      </c>
      <c r="B392" s="50" t="s">
        <v>403</v>
      </c>
      <c r="C392" s="45" t="s">
        <v>237</v>
      </c>
      <c r="D392" s="35" t="s">
        <v>112</v>
      </c>
      <c r="E392" s="38">
        <v>9392.7999999999993</v>
      </c>
      <c r="F392" s="36">
        <v>40676</v>
      </c>
      <c r="G392" s="37">
        <f t="shared" si="22"/>
        <v>78</v>
      </c>
      <c r="H392" s="16"/>
      <c r="I392" s="13"/>
    </row>
    <row r="393" spans="1:9" s="12" customFormat="1" x14ac:dyDescent="0.25">
      <c r="A393" s="46">
        <v>384</v>
      </c>
      <c r="B393" s="50" t="s">
        <v>404</v>
      </c>
      <c r="C393" s="45" t="s">
        <v>237</v>
      </c>
      <c r="D393" s="35" t="s">
        <v>112</v>
      </c>
      <c r="E393" s="38">
        <v>14691</v>
      </c>
      <c r="F393" s="36">
        <v>40708</v>
      </c>
      <c r="G393" s="37">
        <f t="shared" si="22"/>
        <v>46</v>
      </c>
      <c r="H393" s="16"/>
      <c r="I393" s="13"/>
    </row>
    <row r="394" spans="1:9" s="12" customFormat="1" x14ac:dyDescent="0.25">
      <c r="A394" s="46">
        <v>385</v>
      </c>
      <c r="B394" s="50" t="s">
        <v>405</v>
      </c>
      <c r="C394" s="45" t="s">
        <v>237</v>
      </c>
      <c r="D394" s="35" t="s">
        <v>112</v>
      </c>
      <c r="E394" s="38">
        <v>22154.5</v>
      </c>
      <c r="F394" s="36">
        <v>40708</v>
      </c>
      <c r="G394" s="37">
        <f t="shared" si="22"/>
        <v>46</v>
      </c>
      <c r="H394" s="16"/>
      <c r="I394" s="13"/>
    </row>
    <row r="395" spans="1:9" s="12" customFormat="1" x14ac:dyDescent="0.25">
      <c r="A395" s="46">
        <v>386</v>
      </c>
      <c r="B395" s="50" t="s">
        <v>406</v>
      </c>
      <c r="C395" s="45" t="s">
        <v>237</v>
      </c>
      <c r="D395" s="35" t="s">
        <v>112</v>
      </c>
      <c r="E395" s="38">
        <v>8496</v>
      </c>
      <c r="F395" s="36">
        <v>40717</v>
      </c>
      <c r="G395" s="37">
        <f t="shared" si="22"/>
        <v>37</v>
      </c>
      <c r="H395" s="16"/>
      <c r="I395" s="13"/>
    </row>
    <row r="396" spans="1:9" s="12" customFormat="1" x14ac:dyDescent="0.25">
      <c r="A396" s="46">
        <v>387</v>
      </c>
      <c r="B396" s="50" t="s">
        <v>407</v>
      </c>
      <c r="C396" s="45" t="s">
        <v>237</v>
      </c>
      <c r="D396" s="35" t="s">
        <v>112</v>
      </c>
      <c r="E396" s="38">
        <v>13953.5</v>
      </c>
      <c r="F396" s="36">
        <v>40717</v>
      </c>
      <c r="G396" s="37">
        <f t="shared" si="22"/>
        <v>37</v>
      </c>
      <c r="H396" s="16"/>
      <c r="I396" s="13"/>
    </row>
    <row r="397" spans="1:9" s="12" customFormat="1" x14ac:dyDescent="0.25">
      <c r="A397" s="46">
        <v>388</v>
      </c>
      <c r="B397" s="50" t="s">
        <v>408</v>
      </c>
      <c r="C397" s="45" t="s">
        <v>237</v>
      </c>
      <c r="D397" s="35" t="s">
        <v>112</v>
      </c>
      <c r="E397" s="38">
        <v>36668.5</v>
      </c>
      <c r="F397" s="36">
        <v>40717</v>
      </c>
      <c r="G397" s="37">
        <f t="shared" si="22"/>
        <v>37</v>
      </c>
      <c r="H397" s="16"/>
      <c r="I397" s="13"/>
    </row>
    <row r="398" spans="1:9" s="12" customFormat="1" x14ac:dyDescent="0.25">
      <c r="A398" s="46">
        <v>389</v>
      </c>
      <c r="B398" s="50" t="s">
        <v>409</v>
      </c>
      <c r="C398" s="45" t="s">
        <v>237</v>
      </c>
      <c r="D398" s="35" t="s">
        <v>112</v>
      </c>
      <c r="E398" s="38">
        <v>12095</v>
      </c>
      <c r="F398" s="36">
        <v>40708</v>
      </c>
      <c r="G398" s="37">
        <f t="shared" si="22"/>
        <v>46</v>
      </c>
      <c r="H398" s="16"/>
      <c r="I398" s="13"/>
    </row>
    <row r="399" spans="1:9" s="12" customFormat="1" x14ac:dyDescent="0.25">
      <c r="A399" s="46">
        <v>390</v>
      </c>
      <c r="B399" s="50" t="s">
        <v>410</v>
      </c>
      <c r="C399" s="50" t="s">
        <v>238</v>
      </c>
      <c r="D399" s="35" t="s">
        <v>112</v>
      </c>
      <c r="E399" s="38">
        <v>43745.02</v>
      </c>
      <c r="F399" s="36">
        <v>40709</v>
      </c>
      <c r="G399" s="37">
        <f t="shared" si="22"/>
        <v>45</v>
      </c>
      <c r="H399" s="16"/>
      <c r="I399" s="13"/>
    </row>
    <row r="400" spans="1:9" s="12" customFormat="1" x14ac:dyDescent="0.25">
      <c r="A400" s="46">
        <v>391</v>
      </c>
      <c r="B400" s="50" t="s">
        <v>411</v>
      </c>
      <c r="C400" s="50" t="s">
        <v>239</v>
      </c>
      <c r="D400" s="35" t="s">
        <v>112</v>
      </c>
      <c r="E400" s="38">
        <v>13902.76</v>
      </c>
      <c r="F400" s="36">
        <v>40725</v>
      </c>
      <c r="G400" s="37">
        <f t="shared" si="22"/>
        <v>29</v>
      </c>
      <c r="H400" s="16"/>
      <c r="I400" s="13"/>
    </row>
    <row r="401" spans="1:9" s="12" customFormat="1" x14ac:dyDescent="0.25">
      <c r="A401" s="46">
        <v>392</v>
      </c>
      <c r="B401" s="50" t="s">
        <v>412</v>
      </c>
      <c r="C401" s="50" t="s">
        <v>239</v>
      </c>
      <c r="D401" s="35" t="s">
        <v>112</v>
      </c>
      <c r="E401" s="38">
        <v>22283.119999999999</v>
      </c>
      <c r="F401" s="36">
        <v>40725</v>
      </c>
      <c r="G401" s="37">
        <f t="shared" si="22"/>
        <v>29</v>
      </c>
      <c r="H401" s="16"/>
      <c r="I401" s="13"/>
    </row>
    <row r="402" spans="1:9" s="12" customFormat="1" x14ac:dyDescent="0.25">
      <c r="A402" s="46">
        <v>393</v>
      </c>
      <c r="B402" s="50" t="s">
        <v>413</v>
      </c>
      <c r="C402" s="50" t="s">
        <v>239</v>
      </c>
      <c r="D402" s="35" t="s">
        <v>112</v>
      </c>
      <c r="E402" s="38">
        <v>40253.339999999997</v>
      </c>
      <c r="F402" s="36">
        <v>40725</v>
      </c>
      <c r="G402" s="37">
        <f t="shared" si="22"/>
        <v>29</v>
      </c>
      <c r="H402" s="16"/>
      <c r="I402" s="13"/>
    </row>
    <row r="403" spans="1:9" s="12" customFormat="1" x14ac:dyDescent="0.25">
      <c r="A403" s="46">
        <v>394</v>
      </c>
      <c r="B403" s="50" t="s">
        <v>414</v>
      </c>
      <c r="C403" s="50" t="s">
        <v>239</v>
      </c>
      <c r="D403" s="35" t="s">
        <v>112</v>
      </c>
      <c r="E403" s="38">
        <v>9494.2800000000007</v>
      </c>
      <c r="F403" s="36">
        <v>40725</v>
      </c>
      <c r="G403" s="37">
        <f t="shared" si="22"/>
        <v>29</v>
      </c>
      <c r="H403" s="16"/>
      <c r="I403" s="13"/>
    </row>
    <row r="404" spans="1:9" s="12" customFormat="1" x14ac:dyDescent="0.25">
      <c r="A404" s="46">
        <v>395</v>
      </c>
      <c r="B404" s="50" t="s">
        <v>415</v>
      </c>
      <c r="C404" s="50" t="s">
        <v>239</v>
      </c>
      <c r="D404" s="35" t="s">
        <v>112</v>
      </c>
      <c r="E404" s="38">
        <v>10466.6</v>
      </c>
      <c r="F404" s="36">
        <v>40703</v>
      </c>
      <c r="G404" s="37">
        <f t="shared" si="22"/>
        <v>51</v>
      </c>
      <c r="H404" s="16"/>
      <c r="I404" s="13"/>
    </row>
    <row r="405" spans="1:9" s="12" customFormat="1" x14ac:dyDescent="0.25">
      <c r="A405" s="46">
        <v>396</v>
      </c>
      <c r="B405" s="50" t="s">
        <v>416</v>
      </c>
      <c r="C405" s="50" t="s">
        <v>239</v>
      </c>
      <c r="D405" s="35" t="s">
        <v>112</v>
      </c>
      <c r="E405" s="38">
        <v>31890.68</v>
      </c>
      <c r="F405" s="36">
        <v>40703</v>
      </c>
      <c r="G405" s="37">
        <f t="shared" si="22"/>
        <v>51</v>
      </c>
      <c r="H405" s="16"/>
      <c r="I405" s="13"/>
    </row>
    <row r="406" spans="1:9" s="12" customFormat="1" x14ac:dyDescent="0.25">
      <c r="A406" s="46">
        <v>397</v>
      </c>
      <c r="B406" s="50" t="s">
        <v>417</v>
      </c>
      <c r="C406" s="50" t="s">
        <v>239</v>
      </c>
      <c r="D406" s="35" t="s">
        <v>112</v>
      </c>
      <c r="E406" s="38">
        <v>11405.88</v>
      </c>
      <c r="F406" s="36">
        <v>40703</v>
      </c>
      <c r="G406" s="37">
        <f t="shared" si="22"/>
        <v>51</v>
      </c>
      <c r="H406" s="16"/>
      <c r="I406" s="13"/>
    </row>
    <row r="407" spans="1:9" s="12" customFormat="1" x14ac:dyDescent="0.25">
      <c r="A407" s="46">
        <v>398</v>
      </c>
      <c r="B407" s="50" t="s">
        <v>418</v>
      </c>
      <c r="C407" s="50" t="s">
        <v>239</v>
      </c>
      <c r="D407" s="35" t="s">
        <v>112</v>
      </c>
      <c r="E407" s="38">
        <v>7206.26</v>
      </c>
      <c r="F407" s="36">
        <v>40708</v>
      </c>
      <c r="G407" s="37">
        <f t="shared" si="22"/>
        <v>46</v>
      </c>
      <c r="H407" s="16"/>
      <c r="I407" s="13"/>
    </row>
    <row r="408" spans="1:9" s="12" customFormat="1" x14ac:dyDescent="0.25">
      <c r="A408" s="46">
        <v>399</v>
      </c>
      <c r="B408" s="50" t="s">
        <v>419</v>
      </c>
      <c r="C408" s="50" t="s">
        <v>239</v>
      </c>
      <c r="D408" s="35" t="s">
        <v>112</v>
      </c>
      <c r="E408" s="38">
        <v>23233.02</v>
      </c>
      <c r="F408" s="36">
        <v>40708</v>
      </c>
      <c r="G408" s="37">
        <f t="shared" si="22"/>
        <v>46</v>
      </c>
      <c r="H408" s="16"/>
      <c r="I408" s="13"/>
    </row>
    <row r="409" spans="1:9" s="12" customFormat="1" x14ac:dyDescent="0.25">
      <c r="A409" s="46">
        <v>400</v>
      </c>
      <c r="B409" s="50" t="s">
        <v>420</v>
      </c>
      <c r="C409" s="50" t="s">
        <v>239</v>
      </c>
      <c r="D409" s="35" t="s">
        <v>112</v>
      </c>
      <c r="E409" s="38">
        <v>30690.62</v>
      </c>
      <c r="F409" s="36">
        <v>40708</v>
      </c>
      <c r="G409" s="37">
        <f t="shared" ref="G409:G417" si="23">+$E$8-F409</f>
        <v>46</v>
      </c>
      <c r="H409" s="16"/>
      <c r="I409" s="13"/>
    </row>
    <row r="410" spans="1:9" s="12" customFormat="1" x14ac:dyDescent="0.25">
      <c r="A410" s="46">
        <v>401</v>
      </c>
      <c r="B410" s="50" t="s">
        <v>71</v>
      </c>
      <c r="C410" s="50" t="s">
        <v>239</v>
      </c>
      <c r="D410" s="35" t="s">
        <v>112</v>
      </c>
      <c r="E410" s="38">
        <v>7076.46</v>
      </c>
      <c r="F410" s="36">
        <v>40575</v>
      </c>
      <c r="G410" s="37">
        <f t="shared" si="23"/>
        <v>179</v>
      </c>
      <c r="H410" s="16"/>
      <c r="I410" s="13"/>
    </row>
    <row r="411" spans="1:9" s="12" customFormat="1" x14ac:dyDescent="0.25">
      <c r="A411" s="46">
        <v>402</v>
      </c>
      <c r="B411" s="50" t="s">
        <v>72</v>
      </c>
      <c r="C411" s="50" t="s">
        <v>239</v>
      </c>
      <c r="D411" s="35" t="s">
        <v>112</v>
      </c>
      <c r="E411" s="38">
        <v>14137.58</v>
      </c>
      <c r="F411" s="36">
        <v>40575</v>
      </c>
      <c r="G411" s="37">
        <f t="shared" si="23"/>
        <v>179</v>
      </c>
      <c r="H411" s="16"/>
      <c r="I411" s="13"/>
    </row>
    <row r="412" spans="1:9" s="12" customFormat="1" x14ac:dyDescent="0.25">
      <c r="A412" s="46">
        <v>403</v>
      </c>
      <c r="B412" s="50" t="s">
        <v>73</v>
      </c>
      <c r="C412" s="50" t="s">
        <v>239</v>
      </c>
      <c r="D412" s="35" t="s">
        <v>112</v>
      </c>
      <c r="E412" s="38">
        <v>37719.879999999997</v>
      </c>
      <c r="F412" s="36">
        <v>40557</v>
      </c>
      <c r="G412" s="37">
        <f t="shared" si="23"/>
        <v>197</v>
      </c>
      <c r="H412" s="16"/>
      <c r="I412" s="13"/>
    </row>
    <row r="413" spans="1:9" s="12" customFormat="1" x14ac:dyDescent="0.25">
      <c r="A413" s="46">
        <v>404</v>
      </c>
      <c r="B413" s="50" t="s">
        <v>74</v>
      </c>
      <c r="C413" s="50" t="s">
        <v>239</v>
      </c>
      <c r="D413" s="35" t="s">
        <v>112</v>
      </c>
      <c r="E413" s="38">
        <v>22084.880000000001</v>
      </c>
      <c r="F413" s="36">
        <v>40557</v>
      </c>
      <c r="G413" s="37">
        <f t="shared" si="23"/>
        <v>197</v>
      </c>
      <c r="H413" s="16"/>
      <c r="I413" s="13"/>
    </row>
    <row r="414" spans="1:9" s="12" customFormat="1" x14ac:dyDescent="0.25">
      <c r="A414" s="46">
        <v>405</v>
      </c>
      <c r="B414" s="50" t="s">
        <v>75</v>
      </c>
      <c r="C414" s="50" t="s">
        <v>239</v>
      </c>
      <c r="D414" s="35" t="s">
        <v>112</v>
      </c>
      <c r="E414" s="38">
        <v>79965.06</v>
      </c>
      <c r="F414" s="36">
        <v>40557</v>
      </c>
      <c r="G414" s="37">
        <f t="shared" si="23"/>
        <v>197</v>
      </c>
      <c r="H414" s="16"/>
      <c r="I414" s="13"/>
    </row>
    <row r="415" spans="1:9" s="12" customFormat="1" x14ac:dyDescent="0.25">
      <c r="A415" s="46">
        <v>406</v>
      </c>
      <c r="B415" s="50" t="s">
        <v>76</v>
      </c>
      <c r="C415" s="50" t="s">
        <v>239</v>
      </c>
      <c r="D415" s="35" t="s">
        <v>112</v>
      </c>
      <c r="E415" s="38">
        <v>80281.3</v>
      </c>
      <c r="F415" s="36">
        <v>40564</v>
      </c>
      <c r="G415" s="37">
        <f t="shared" si="23"/>
        <v>190</v>
      </c>
      <c r="H415" s="16"/>
      <c r="I415" s="13"/>
    </row>
    <row r="416" spans="1:9" s="12" customFormat="1" x14ac:dyDescent="0.25">
      <c r="A416" s="46">
        <v>407</v>
      </c>
      <c r="B416" s="50" t="s">
        <v>77</v>
      </c>
      <c r="C416" s="50" t="s">
        <v>239</v>
      </c>
      <c r="D416" s="35" t="s">
        <v>112</v>
      </c>
      <c r="E416" s="38">
        <v>10622.36</v>
      </c>
      <c r="F416" s="36">
        <v>40564</v>
      </c>
      <c r="G416" s="37">
        <f t="shared" si="23"/>
        <v>190</v>
      </c>
      <c r="H416" s="16"/>
      <c r="I416" s="13"/>
    </row>
    <row r="417" spans="1:9" s="12" customFormat="1" x14ac:dyDescent="0.25">
      <c r="A417" s="46">
        <v>408</v>
      </c>
      <c r="B417" s="50" t="s">
        <v>78</v>
      </c>
      <c r="C417" s="50" t="s">
        <v>239</v>
      </c>
      <c r="D417" s="35" t="s">
        <v>112</v>
      </c>
      <c r="E417" s="38">
        <v>34647.160000000003</v>
      </c>
      <c r="F417" s="36">
        <v>40564</v>
      </c>
      <c r="G417" s="37">
        <f t="shared" si="23"/>
        <v>190</v>
      </c>
      <c r="H417" s="16"/>
      <c r="I417" s="13"/>
    </row>
    <row r="418" spans="1:9" s="12" customFormat="1" x14ac:dyDescent="0.25">
      <c r="A418" s="46">
        <v>409</v>
      </c>
      <c r="B418" s="47" t="s">
        <v>560</v>
      </c>
      <c r="C418" s="47" t="s">
        <v>585</v>
      </c>
      <c r="D418" s="34" t="s">
        <v>185</v>
      </c>
      <c r="E418" s="44">
        <v>599912</v>
      </c>
      <c r="F418" s="36">
        <v>40753</v>
      </c>
      <c r="G418" s="37">
        <f t="shared" ref="G418:G419" si="24">+$E$8-F418</f>
        <v>1</v>
      </c>
      <c r="H418" s="16"/>
      <c r="I418" s="13"/>
    </row>
    <row r="419" spans="1:9" s="12" customFormat="1" x14ac:dyDescent="0.25">
      <c r="A419" s="46">
        <v>410</v>
      </c>
      <c r="B419" s="47" t="s">
        <v>561</v>
      </c>
      <c r="C419" s="47" t="s">
        <v>585</v>
      </c>
      <c r="D419" s="34" t="s">
        <v>185</v>
      </c>
      <c r="E419" s="44">
        <v>53100</v>
      </c>
      <c r="F419" s="36">
        <v>40754</v>
      </c>
      <c r="G419" s="37">
        <f t="shared" si="24"/>
        <v>0</v>
      </c>
      <c r="H419" s="16"/>
      <c r="I419" s="13"/>
    </row>
    <row r="420" spans="1:9" s="12" customFormat="1" x14ac:dyDescent="0.25">
      <c r="A420" s="46">
        <v>411</v>
      </c>
      <c r="B420" s="50" t="s">
        <v>421</v>
      </c>
      <c r="C420" s="50" t="s">
        <v>240</v>
      </c>
      <c r="D420" s="35" t="s">
        <v>112</v>
      </c>
      <c r="E420" s="38">
        <v>23257.8</v>
      </c>
      <c r="F420" s="36">
        <v>40701</v>
      </c>
      <c r="G420" s="37">
        <f t="shared" ref="G420:G466" si="25">+$E$8-F420</f>
        <v>53</v>
      </c>
      <c r="H420" s="16"/>
      <c r="I420" s="13"/>
    </row>
    <row r="421" spans="1:9" s="12" customFormat="1" x14ac:dyDescent="0.25">
      <c r="A421" s="46">
        <v>412</v>
      </c>
      <c r="B421" s="50" t="s">
        <v>422</v>
      </c>
      <c r="C421" s="50" t="s">
        <v>240</v>
      </c>
      <c r="D421" s="35" t="s">
        <v>112</v>
      </c>
      <c r="E421" s="38">
        <v>35187.599999999999</v>
      </c>
      <c r="F421" s="36">
        <v>40501</v>
      </c>
      <c r="G421" s="37">
        <f t="shared" si="25"/>
        <v>253</v>
      </c>
      <c r="H421" s="16"/>
      <c r="I421" s="13"/>
    </row>
    <row r="422" spans="1:9" s="12" customFormat="1" x14ac:dyDescent="0.25">
      <c r="A422" s="46">
        <v>413</v>
      </c>
      <c r="B422" s="50" t="s">
        <v>423</v>
      </c>
      <c r="C422" s="50" t="s">
        <v>26</v>
      </c>
      <c r="D422" s="35" t="s">
        <v>112</v>
      </c>
      <c r="E422" s="38">
        <v>17464</v>
      </c>
      <c r="F422" s="36">
        <v>40562</v>
      </c>
      <c r="G422" s="37">
        <f t="shared" si="25"/>
        <v>192</v>
      </c>
      <c r="H422" s="16"/>
      <c r="I422" s="13"/>
    </row>
    <row r="423" spans="1:9" s="12" customFormat="1" x14ac:dyDescent="0.25">
      <c r="A423" s="46">
        <v>414</v>
      </c>
      <c r="B423" s="50" t="s">
        <v>79</v>
      </c>
      <c r="C423" s="50" t="s">
        <v>26</v>
      </c>
      <c r="D423" s="35" t="s">
        <v>112</v>
      </c>
      <c r="E423" s="38">
        <v>620304.53</v>
      </c>
      <c r="F423" s="36">
        <v>40646</v>
      </c>
      <c r="G423" s="37">
        <f t="shared" si="25"/>
        <v>108</v>
      </c>
      <c r="H423" s="16"/>
      <c r="I423" s="13"/>
    </row>
    <row r="424" spans="1:9" s="12" customFormat="1" x14ac:dyDescent="0.25">
      <c r="A424" s="46">
        <v>415</v>
      </c>
      <c r="B424" s="50" t="s">
        <v>80</v>
      </c>
      <c r="C424" s="50" t="s">
        <v>26</v>
      </c>
      <c r="D424" s="35" t="s">
        <v>112</v>
      </c>
      <c r="E424" s="38">
        <v>12980</v>
      </c>
      <c r="F424" s="36">
        <v>40673</v>
      </c>
      <c r="G424" s="37">
        <f t="shared" si="25"/>
        <v>81</v>
      </c>
      <c r="H424" s="16"/>
      <c r="I424" s="13"/>
    </row>
    <row r="425" spans="1:9" s="12" customFormat="1" x14ac:dyDescent="0.25">
      <c r="A425" s="46">
        <v>416</v>
      </c>
      <c r="B425" s="50" t="s">
        <v>81</v>
      </c>
      <c r="C425" s="50" t="s">
        <v>26</v>
      </c>
      <c r="D425" s="35" t="s">
        <v>112</v>
      </c>
      <c r="E425" s="38">
        <v>7080</v>
      </c>
      <c r="F425" s="36">
        <v>40673</v>
      </c>
      <c r="G425" s="37">
        <f t="shared" si="25"/>
        <v>81</v>
      </c>
      <c r="H425" s="16"/>
      <c r="I425" s="13"/>
    </row>
    <row r="426" spans="1:9" s="12" customFormat="1" x14ac:dyDescent="0.25">
      <c r="A426" s="46">
        <v>417</v>
      </c>
      <c r="B426" s="50" t="s">
        <v>385</v>
      </c>
      <c r="C426" s="50" t="s">
        <v>26</v>
      </c>
      <c r="D426" s="35" t="s">
        <v>112</v>
      </c>
      <c r="E426" s="38">
        <v>63956</v>
      </c>
      <c r="F426" s="36">
        <v>40703</v>
      </c>
      <c r="G426" s="37">
        <f t="shared" si="25"/>
        <v>51</v>
      </c>
      <c r="H426" s="16"/>
      <c r="I426" s="13"/>
    </row>
    <row r="427" spans="1:9" s="12" customFormat="1" x14ac:dyDescent="0.25">
      <c r="A427" s="46">
        <v>418</v>
      </c>
      <c r="B427" s="50" t="s">
        <v>387</v>
      </c>
      <c r="C427" s="50" t="s">
        <v>26</v>
      </c>
      <c r="D427" s="35" t="s">
        <v>112</v>
      </c>
      <c r="E427" s="38">
        <v>21240</v>
      </c>
      <c r="F427" s="36">
        <v>40703</v>
      </c>
      <c r="G427" s="37">
        <f t="shared" si="25"/>
        <v>51</v>
      </c>
      <c r="H427" s="16"/>
      <c r="I427" s="13"/>
    </row>
    <row r="428" spans="1:9" s="12" customFormat="1" x14ac:dyDescent="0.25">
      <c r="A428" s="46">
        <v>419</v>
      </c>
      <c r="B428" s="50" t="s">
        <v>110</v>
      </c>
      <c r="C428" s="50" t="s">
        <v>97</v>
      </c>
      <c r="D428" s="34" t="s">
        <v>185</v>
      </c>
      <c r="E428" s="38">
        <v>272580</v>
      </c>
      <c r="F428" s="36">
        <v>40698</v>
      </c>
      <c r="G428" s="37">
        <f t="shared" si="25"/>
        <v>56</v>
      </c>
      <c r="H428" s="16"/>
      <c r="I428" s="13"/>
    </row>
    <row r="429" spans="1:9" s="12" customFormat="1" x14ac:dyDescent="0.25">
      <c r="A429" s="46">
        <v>420</v>
      </c>
      <c r="B429" s="50" t="s">
        <v>424</v>
      </c>
      <c r="C429" s="50" t="s">
        <v>241</v>
      </c>
      <c r="D429" s="34" t="s">
        <v>185</v>
      </c>
      <c r="E429" s="38">
        <v>82002.92</v>
      </c>
      <c r="F429" s="36">
        <v>40716</v>
      </c>
      <c r="G429" s="37">
        <f t="shared" si="25"/>
        <v>38</v>
      </c>
      <c r="H429" s="16"/>
      <c r="I429" s="13"/>
    </row>
    <row r="430" spans="1:9" s="12" customFormat="1" x14ac:dyDescent="0.25">
      <c r="A430" s="46">
        <v>421</v>
      </c>
      <c r="B430" s="50" t="s">
        <v>425</v>
      </c>
      <c r="C430" s="50" t="s">
        <v>241</v>
      </c>
      <c r="D430" s="34" t="s">
        <v>185</v>
      </c>
      <c r="E430" s="38">
        <v>44829.38</v>
      </c>
      <c r="F430" s="36">
        <v>40668</v>
      </c>
      <c r="G430" s="37">
        <f t="shared" si="25"/>
        <v>86</v>
      </c>
      <c r="H430" s="16"/>
      <c r="I430" s="13"/>
    </row>
    <row r="431" spans="1:9" s="12" customFormat="1" x14ac:dyDescent="0.25">
      <c r="A431" s="46">
        <v>422</v>
      </c>
      <c r="B431" s="50" t="s">
        <v>426</v>
      </c>
      <c r="C431" s="50" t="s">
        <v>241</v>
      </c>
      <c r="D431" s="34" t="s">
        <v>185</v>
      </c>
      <c r="E431" s="38">
        <v>42723.08</v>
      </c>
      <c r="F431" s="36">
        <v>40668</v>
      </c>
      <c r="G431" s="37">
        <f t="shared" si="25"/>
        <v>86</v>
      </c>
      <c r="H431" s="16"/>
      <c r="I431" s="13"/>
    </row>
    <row r="432" spans="1:9" s="12" customFormat="1" x14ac:dyDescent="0.25">
      <c r="A432" s="46">
        <v>423</v>
      </c>
      <c r="B432" s="47" t="s">
        <v>564</v>
      </c>
      <c r="C432" s="50" t="s">
        <v>56</v>
      </c>
      <c r="D432" s="34" t="s">
        <v>187</v>
      </c>
      <c r="E432" s="44">
        <v>20626.400000000001</v>
      </c>
      <c r="F432" s="36">
        <v>40751</v>
      </c>
      <c r="G432" s="37">
        <f t="shared" si="25"/>
        <v>3</v>
      </c>
      <c r="H432" s="16"/>
      <c r="I432" s="13"/>
    </row>
    <row r="433" spans="1:9" s="12" customFormat="1" x14ac:dyDescent="0.25">
      <c r="A433" s="46">
        <v>424</v>
      </c>
      <c r="B433" s="50" t="s">
        <v>82</v>
      </c>
      <c r="C433" s="50" t="s">
        <v>56</v>
      </c>
      <c r="D433" s="34" t="s">
        <v>187</v>
      </c>
      <c r="E433" s="38">
        <v>75685.2</v>
      </c>
      <c r="F433" s="36">
        <v>40627</v>
      </c>
      <c r="G433" s="37">
        <f t="shared" si="25"/>
        <v>127</v>
      </c>
      <c r="H433" s="16"/>
      <c r="I433" s="13"/>
    </row>
    <row r="434" spans="1:9" s="12" customFormat="1" x14ac:dyDescent="0.25">
      <c r="A434" s="46">
        <v>425</v>
      </c>
      <c r="B434" s="50" t="s">
        <v>427</v>
      </c>
      <c r="C434" s="50" t="s">
        <v>56</v>
      </c>
      <c r="D434" s="34" t="s">
        <v>187</v>
      </c>
      <c r="E434" s="38">
        <v>36639</v>
      </c>
      <c r="F434" s="36">
        <v>40718</v>
      </c>
      <c r="G434" s="37">
        <f t="shared" si="25"/>
        <v>36</v>
      </c>
      <c r="H434" s="16"/>
      <c r="I434" s="13"/>
    </row>
    <row r="435" spans="1:9" s="12" customFormat="1" x14ac:dyDescent="0.25">
      <c r="A435" s="46">
        <v>426</v>
      </c>
      <c r="B435" s="50" t="s">
        <v>428</v>
      </c>
      <c r="C435" s="50" t="s">
        <v>56</v>
      </c>
      <c r="D435" s="34" t="s">
        <v>187</v>
      </c>
      <c r="E435" s="38">
        <v>41418</v>
      </c>
      <c r="F435" s="36">
        <v>40703</v>
      </c>
      <c r="G435" s="37">
        <f t="shared" si="25"/>
        <v>51</v>
      </c>
      <c r="H435" s="16"/>
      <c r="I435" s="13"/>
    </row>
    <row r="436" spans="1:9" s="12" customFormat="1" x14ac:dyDescent="0.25">
      <c r="A436" s="46">
        <v>427</v>
      </c>
      <c r="B436" s="50" t="s">
        <v>429</v>
      </c>
      <c r="C436" s="50" t="s">
        <v>56</v>
      </c>
      <c r="D436" s="34" t="s">
        <v>187</v>
      </c>
      <c r="E436" s="38">
        <v>71685</v>
      </c>
      <c r="F436" s="36">
        <v>40708</v>
      </c>
      <c r="G436" s="37">
        <f t="shared" si="25"/>
        <v>46</v>
      </c>
      <c r="H436" s="16"/>
      <c r="I436" s="13"/>
    </row>
    <row r="437" spans="1:9" s="12" customFormat="1" x14ac:dyDescent="0.25">
      <c r="A437" s="46">
        <v>428</v>
      </c>
      <c r="B437" s="50" t="s">
        <v>430</v>
      </c>
      <c r="C437" s="50" t="s">
        <v>56</v>
      </c>
      <c r="D437" s="34" t="s">
        <v>187</v>
      </c>
      <c r="E437" s="38">
        <v>27022</v>
      </c>
      <c r="F437" s="36">
        <v>40722</v>
      </c>
      <c r="G437" s="37">
        <f t="shared" si="25"/>
        <v>32</v>
      </c>
      <c r="H437" s="16"/>
      <c r="I437" s="13"/>
    </row>
    <row r="438" spans="1:9" s="12" customFormat="1" x14ac:dyDescent="0.25">
      <c r="A438" s="46">
        <v>429</v>
      </c>
      <c r="B438" s="50" t="s">
        <v>431</v>
      </c>
      <c r="C438" s="50" t="s">
        <v>56</v>
      </c>
      <c r="D438" s="34" t="s">
        <v>187</v>
      </c>
      <c r="E438" s="38">
        <v>8283.6</v>
      </c>
      <c r="F438" s="36">
        <v>40720</v>
      </c>
      <c r="G438" s="37">
        <f t="shared" si="25"/>
        <v>34</v>
      </c>
      <c r="H438" s="16"/>
      <c r="I438" s="13"/>
    </row>
    <row r="439" spans="1:9" s="12" customFormat="1" x14ac:dyDescent="0.25">
      <c r="A439" s="46">
        <v>430</v>
      </c>
      <c r="B439" s="50" t="s">
        <v>432</v>
      </c>
      <c r="C439" s="50" t="s">
        <v>56</v>
      </c>
      <c r="D439" s="34" t="s">
        <v>187</v>
      </c>
      <c r="E439" s="38">
        <v>11328</v>
      </c>
      <c r="F439" s="36">
        <v>40719</v>
      </c>
      <c r="G439" s="37">
        <f t="shared" si="25"/>
        <v>35</v>
      </c>
      <c r="H439" s="16"/>
      <c r="I439" s="13"/>
    </row>
    <row r="440" spans="1:9" s="12" customFormat="1" x14ac:dyDescent="0.25">
      <c r="A440" s="46">
        <v>431</v>
      </c>
      <c r="B440" s="50" t="s">
        <v>299</v>
      </c>
      <c r="C440" s="50" t="s">
        <v>242</v>
      </c>
      <c r="D440" s="34" t="s">
        <v>461</v>
      </c>
      <c r="E440" s="38">
        <v>100630.39999999999</v>
      </c>
      <c r="F440" s="36">
        <v>40712</v>
      </c>
      <c r="G440" s="37">
        <f t="shared" si="25"/>
        <v>42</v>
      </c>
      <c r="H440" s="16"/>
      <c r="I440" s="13"/>
    </row>
    <row r="441" spans="1:9" s="12" customFormat="1" x14ac:dyDescent="0.25">
      <c r="A441" s="46">
        <v>432</v>
      </c>
      <c r="B441" s="50" t="s">
        <v>144</v>
      </c>
      <c r="C441" s="50" t="s">
        <v>243</v>
      </c>
      <c r="D441" s="34" t="s">
        <v>457</v>
      </c>
      <c r="E441" s="38">
        <v>61948.82</v>
      </c>
      <c r="F441" s="36">
        <v>40676</v>
      </c>
      <c r="G441" s="37">
        <f t="shared" si="25"/>
        <v>78</v>
      </c>
      <c r="H441" s="16"/>
      <c r="I441" s="13"/>
    </row>
    <row r="442" spans="1:9" s="12" customFormat="1" x14ac:dyDescent="0.25">
      <c r="A442" s="46">
        <v>433</v>
      </c>
      <c r="B442" s="50" t="s">
        <v>433</v>
      </c>
      <c r="C442" s="50" t="s">
        <v>244</v>
      </c>
      <c r="D442" s="34" t="s">
        <v>33</v>
      </c>
      <c r="E442" s="38">
        <v>33040</v>
      </c>
      <c r="F442" s="36">
        <v>40711</v>
      </c>
      <c r="G442" s="37">
        <f t="shared" si="25"/>
        <v>43</v>
      </c>
      <c r="H442" s="16"/>
      <c r="I442" s="13"/>
    </row>
    <row r="443" spans="1:9" s="12" customFormat="1" x14ac:dyDescent="0.25">
      <c r="A443" s="46">
        <v>434</v>
      </c>
      <c r="B443" s="50" t="s">
        <v>434</v>
      </c>
      <c r="C443" s="50" t="s">
        <v>244</v>
      </c>
      <c r="D443" s="34" t="s">
        <v>33</v>
      </c>
      <c r="E443" s="38">
        <v>33040</v>
      </c>
      <c r="F443" s="36">
        <v>40711</v>
      </c>
      <c r="G443" s="37">
        <f t="shared" si="25"/>
        <v>43</v>
      </c>
      <c r="H443" s="16"/>
      <c r="I443" s="13"/>
    </row>
    <row r="444" spans="1:9" s="12" customFormat="1" x14ac:dyDescent="0.25">
      <c r="A444" s="46">
        <v>435</v>
      </c>
      <c r="B444" s="50" t="s">
        <v>435</v>
      </c>
      <c r="C444" s="50" t="s">
        <v>244</v>
      </c>
      <c r="D444" s="34" t="s">
        <v>33</v>
      </c>
      <c r="E444" s="38">
        <v>21004.2</v>
      </c>
      <c r="F444" s="36">
        <v>40704</v>
      </c>
      <c r="G444" s="37">
        <f t="shared" si="25"/>
        <v>50</v>
      </c>
      <c r="H444" s="16"/>
      <c r="I444" s="13"/>
    </row>
    <row r="445" spans="1:9" s="12" customFormat="1" x14ac:dyDescent="0.25">
      <c r="A445" s="46">
        <v>436</v>
      </c>
      <c r="B445" s="50" t="s">
        <v>436</v>
      </c>
      <c r="C445" s="45" t="s">
        <v>245</v>
      </c>
      <c r="D445" s="34" t="s">
        <v>33</v>
      </c>
      <c r="E445" s="38">
        <v>232520</v>
      </c>
      <c r="F445" s="36">
        <v>40501</v>
      </c>
      <c r="G445" s="37">
        <f t="shared" si="25"/>
        <v>253</v>
      </c>
      <c r="H445" s="16"/>
      <c r="I445" s="13"/>
    </row>
    <row r="446" spans="1:9" s="12" customFormat="1" x14ac:dyDescent="0.25">
      <c r="A446" s="46">
        <v>437</v>
      </c>
      <c r="B446" s="50" t="s">
        <v>437</v>
      </c>
      <c r="C446" s="45" t="s">
        <v>245</v>
      </c>
      <c r="D446" s="34" t="s">
        <v>33</v>
      </c>
      <c r="E446" s="38">
        <v>38920</v>
      </c>
      <c r="F446" s="36">
        <v>40485</v>
      </c>
      <c r="G446" s="37">
        <f t="shared" si="25"/>
        <v>269</v>
      </c>
      <c r="H446" s="16"/>
      <c r="I446" s="13"/>
    </row>
    <row r="447" spans="1:9" s="12" customFormat="1" x14ac:dyDescent="0.25">
      <c r="A447" s="46">
        <v>438</v>
      </c>
      <c r="B447" s="50" t="s">
        <v>438</v>
      </c>
      <c r="C447" s="45" t="s">
        <v>245</v>
      </c>
      <c r="D447" s="34" t="s">
        <v>33</v>
      </c>
      <c r="E447" s="38">
        <v>22612.5</v>
      </c>
      <c r="F447" s="36">
        <v>40513</v>
      </c>
      <c r="G447" s="37">
        <f t="shared" si="25"/>
        <v>241</v>
      </c>
      <c r="H447" s="16"/>
      <c r="I447" s="13"/>
    </row>
    <row r="448" spans="1:9" s="12" customFormat="1" x14ac:dyDescent="0.25">
      <c r="A448" s="46">
        <v>439</v>
      </c>
      <c r="B448" s="50" t="s">
        <v>439</v>
      </c>
      <c r="C448" s="45" t="s">
        <v>245</v>
      </c>
      <c r="D448" s="34" t="s">
        <v>33</v>
      </c>
      <c r="E448" s="38">
        <v>134661.96</v>
      </c>
      <c r="F448" s="36">
        <v>40516</v>
      </c>
      <c r="G448" s="37">
        <f t="shared" si="25"/>
        <v>238</v>
      </c>
      <c r="H448" s="16"/>
      <c r="I448" s="13"/>
    </row>
    <row r="449" spans="1:9" s="12" customFormat="1" x14ac:dyDescent="0.25">
      <c r="A449" s="46">
        <v>440</v>
      </c>
      <c r="B449" s="50" t="s">
        <v>440</v>
      </c>
      <c r="C449" s="50" t="s">
        <v>246</v>
      </c>
      <c r="D449" s="34" t="s">
        <v>185</v>
      </c>
      <c r="E449" s="38">
        <v>51171.42</v>
      </c>
      <c r="F449" s="36">
        <v>40692</v>
      </c>
      <c r="G449" s="37">
        <f t="shared" si="25"/>
        <v>62</v>
      </c>
      <c r="H449" s="16"/>
      <c r="I449" s="13"/>
    </row>
    <row r="450" spans="1:9" s="12" customFormat="1" x14ac:dyDescent="0.25">
      <c r="A450" s="46">
        <v>441</v>
      </c>
      <c r="B450" s="50" t="s">
        <v>111</v>
      </c>
      <c r="C450" s="50" t="s">
        <v>98</v>
      </c>
      <c r="D450" s="34" t="s">
        <v>185</v>
      </c>
      <c r="E450" s="38">
        <v>610450</v>
      </c>
      <c r="F450" s="36">
        <v>40667</v>
      </c>
      <c r="G450" s="37">
        <f t="shared" si="25"/>
        <v>87</v>
      </c>
      <c r="H450" s="16"/>
      <c r="I450" s="13"/>
    </row>
    <row r="451" spans="1:9" s="12" customFormat="1" x14ac:dyDescent="0.25">
      <c r="A451" s="46">
        <v>442</v>
      </c>
      <c r="B451" s="50" t="s">
        <v>441</v>
      </c>
      <c r="C451" s="50" t="s">
        <v>98</v>
      </c>
      <c r="D451" s="34" t="s">
        <v>112</v>
      </c>
      <c r="E451" s="38">
        <v>17700</v>
      </c>
      <c r="F451" s="36">
        <v>40705</v>
      </c>
      <c r="G451" s="37">
        <f t="shared" si="25"/>
        <v>49</v>
      </c>
      <c r="H451" s="16"/>
      <c r="I451" s="13"/>
    </row>
    <row r="452" spans="1:9" s="12" customFormat="1" x14ac:dyDescent="0.25">
      <c r="A452" s="46">
        <v>443</v>
      </c>
      <c r="B452" s="45" t="s">
        <v>442</v>
      </c>
      <c r="C452" s="50" t="s">
        <v>247</v>
      </c>
      <c r="D452" s="34" t="s">
        <v>112</v>
      </c>
      <c r="E452" s="38">
        <v>56463</v>
      </c>
      <c r="F452" s="36">
        <v>40431</v>
      </c>
      <c r="G452" s="37">
        <f t="shared" si="25"/>
        <v>323</v>
      </c>
      <c r="H452" s="16"/>
      <c r="I452" s="13"/>
    </row>
    <row r="453" spans="1:9" s="12" customFormat="1" x14ac:dyDescent="0.25">
      <c r="A453" s="46">
        <v>444</v>
      </c>
      <c r="B453" s="50" t="s">
        <v>443</v>
      </c>
      <c r="C453" s="50" t="s">
        <v>247</v>
      </c>
      <c r="D453" s="34" t="s">
        <v>112</v>
      </c>
      <c r="E453" s="38">
        <v>13629</v>
      </c>
      <c r="F453" s="36">
        <v>40414</v>
      </c>
      <c r="G453" s="37">
        <f t="shared" si="25"/>
        <v>340</v>
      </c>
      <c r="H453" s="16"/>
      <c r="I453" s="13"/>
    </row>
    <row r="454" spans="1:9" s="12" customFormat="1" x14ac:dyDescent="0.25">
      <c r="A454" s="46">
        <v>445</v>
      </c>
      <c r="B454" s="50" t="s">
        <v>444</v>
      </c>
      <c r="C454" s="50" t="s">
        <v>247</v>
      </c>
      <c r="D454" s="34" t="s">
        <v>112</v>
      </c>
      <c r="E454" s="38">
        <v>8289.5</v>
      </c>
      <c r="F454" s="36">
        <v>40487</v>
      </c>
      <c r="G454" s="37">
        <f t="shared" si="25"/>
        <v>267</v>
      </c>
      <c r="H454" s="16"/>
      <c r="I454" s="13"/>
    </row>
    <row r="455" spans="1:9" s="12" customFormat="1" x14ac:dyDescent="0.25">
      <c r="A455" s="46">
        <v>446</v>
      </c>
      <c r="B455" s="50" t="s">
        <v>445</v>
      </c>
      <c r="C455" s="50" t="s">
        <v>247</v>
      </c>
      <c r="D455" s="34" t="s">
        <v>112</v>
      </c>
      <c r="E455" s="38">
        <v>7375</v>
      </c>
      <c r="F455" s="36">
        <v>40487</v>
      </c>
      <c r="G455" s="37">
        <f t="shared" si="25"/>
        <v>267</v>
      </c>
      <c r="H455" s="16"/>
      <c r="I455" s="13"/>
    </row>
    <row r="456" spans="1:9" s="12" customFormat="1" x14ac:dyDescent="0.25">
      <c r="A456" s="46">
        <v>447</v>
      </c>
      <c r="B456" s="50" t="s">
        <v>446</v>
      </c>
      <c r="C456" s="50" t="s">
        <v>247</v>
      </c>
      <c r="D456" s="34" t="s">
        <v>112</v>
      </c>
      <c r="E456" s="38">
        <v>19582.099999999999</v>
      </c>
      <c r="F456" s="36">
        <v>40717</v>
      </c>
      <c r="G456" s="37">
        <f t="shared" si="25"/>
        <v>37</v>
      </c>
      <c r="H456" s="16"/>
      <c r="I456" s="13"/>
    </row>
    <row r="457" spans="1:9" s="12" customFormat="1" x14ac:dyDescent="0.25">
      <c r="A457" s="46">
        <v>448</v>
      </c>
      <c r="B457" s="50" t="s">
        <v>447</v>
      </c>
      <c r="C457" s="50" t="s">
        <v>248</v>
      </c>
      <c r="D457" s="34" t="s">
        <v>187</v>
      </c>
      <c r="E457" s="38">
        <v>67850</v>
      </c>
      <c r="F457" s="36">
        <v>40599</v>
      </c>
      <c r="G457" s="37">
        <f t="shared" si="25"/>
        <v>155</v>
      </c>
      <c r="H457" s="16"/>
      <c r="I457" s="13"/>
    </row>
    <row r="458" spans="1:9" s="12" customFormat="1" x14ac:dyDescent="0.25">
      <c r="A458" s="46">
        <v>449</v>
      </c>
      <c r="B458" s="50" t="s">
        <v>448</v>
      </c>
      <c r="C458" s="50" t="s">
        <v>249</v>
      </c>
      <c r="D458" s="34" t="s">
        <v>455</v>
      </c>
      <c r="E458" s="38">
        <v>10620</v>
      </c>
      <c r="F458" s="36">
        <v>40451</v>
      </c>
      <c r="G458" s="37">
        <f t="shared" si="25"/>
        <v>303</v>
      </c>
      <c r="H458" s="16"/>
      <c r="I458" s="13"/>
    </row>
    <row r="459" spans="1:9" s="12" customFormat="1" x14ac:dyDescent="0.25">
      <c r="A459" s="46">
        <v>450</v>
      </c>
      <c r="B459" s="50" t="s">
        <v>449</v>
      </c>
      <c r="C459" s="50" t="s">
        <v>249</v>
      </c>
      <c r="D459" s="34" t="s">
        <v>455</v>
      </c>
      <c r="E459" s="38">
        <v>51920</v>
      </c>
      <c r="F459" s="36">
        <v>40526</v>
      </c>
      <c r="G459" s="37">
        <f t="shared" si="25"/>
        <v>228</v>
      </c>
      <c r="H459" s="16"/>
      <c r="I459" s="13"/>
    </row>
    <row r="460" spans="1:9" s="12" customFormat="1" x14ac:dyDescent="0.25">
      <c r="A460" s="46">
        <v>451</v>
      </c>
      <c r="B460" s="50" t="s">
        <v>450</v>
      </c>
      <c r="C460" s="50" t="s">
        <v>249</v>
      </c>
      <c r="D460" s="34" t="s">
        <v>455</v>
      </c>
      <c r="E460" s="38">
        <v>309466.8</v>
      </c>
      <c r="F460" s="36">
        <v>40724</v>
      </c>
      <c r="G460" s="37">
        <f t="shared" si="25"/>
        <v>30</v>
      </c>
      <c r="H460" s="16"/>
      <c r="I460" s="13"/>
    </row>
    <row r="461" spans="1:9" s="12" customFormat="1" x14ac:dyDescent="0.25">
      <c r="A461" s="46">
        <v>452</v>
      </c>
      <c r="B461" s="50" t="s">
        <v>451</v>
      </c>
      <c r="C461" s="50" t="s">
        <v>249</v>
      </c>
      <c r="D461" s="34" t="s">
        <v>455</v>
      </c>
      <c r="E461" s="38">
        <v>107380</v>
      </c>
      <c r="F461" s="36">
        <v>40715</v>
      </c>
      <c r="G461" s="37">
        <f t="shared" si="25"/>
        <v>39</v>
      </c>
      <c r="H461" s="16"/>
      <c r="I461" s="13"/>
    </row>
    <row r="462" spans="1:9" s="12" customFormat="1" x14ac:dyDescent="0.25">
      <c r="A462" s="46">
        <v>453</v>
      </c>
      <c r="B462" s="50" t="s">
        <v>141</v>
      </c>
      <c r="C462" s="50" t="s">
        <v>250</v>
      </c>
      <c r="D462" s="34" t="s">
        <v>185</v>
      </c>
      <c r="E462" s="38">
        <v>33630</v>
      </c>
      <c r="F462" s="36">
        <v>40702</v>
      </c>
      <c r="G462" s="37">
        <f t="shared" si="25"/>
        <v>52</v>
      </c>
      <c r="H462" s="16"/>
      <c r="I462" s="13"/>
    </row>
    <row r="463" spans="1:9" s="12" customFormat="1" x14ac:dyDescent="0.25">
      <c r="A463" s="46">
        <v>454</v>
      </c>
      <c r="B463" s="50" t="s">
        <v>452</v>
      </c>
      <c r="C463" s="50" t="s">
        <v>48</v>
      </c>
      <c r="D463" s="34" t="s">
        <v>112</v>
      </c>
      <c r="E463" s="38">
        <v>955.8</v>
      </c>
      <c r="F463" s="36">
        <v>40569</v>
      </c>
      <c r="G463" s="37">
        <f t="shared" si="25"/>
        <v>185</v>
      </c>
      <c r="H463" s="16"/>
      <c r="I463" s="13"/>
    </row>
    <row r="464" spans="1:9" s="12" customFormat="1" x14ac:dyDescent="0.25">
      <c r="A464" s="46">
        <v>455</v>
      </c>
      <c r="B464" s="50" t="s">
        <v>317</v>
      </c>
      <c r="C464" s="50" t="s">
        <v>251</v>
      </c>
      <c r="D464" s="34" t="s">
        <v>455</v>
      </c>
      <c r="E464" s="38">
        <v>313939</v>
      </c>
      <c r="F464" s="36">
        <v>40597</v>
      </c>
      <c r="G464" s="37">
        <f t="shared" si="25"/>
        <v>157</v>
      </c>
      <c r="H464" s="16"/>
      <c r="I464" s="13"/>
    </row>
    <row r="465" spans="1:9" s="12" customFormat="1" x14ac:dyDescent="0.25">
      <c r="A465" s="46">
        <v>456</v>
      </c>
      <c r="B465" s="50" t="s">
        <v>29</v>
      </c>
      <c r="C465" s="50" t="s">
        <v>251</v>
      </c>
      <c r="D465" s="34" t="s">
        <v>455</v>
      </c>
      <c r="E465" s="38">
        <v>595000.84</v>
      </c>
      <c r="F465" s="36">
        <v>40609</v>
      </c>
      <c r="G465" s="37">
        <f t="shared" si="25"/>
        <v>145</v>
      </c>
      <c r="H465" s="16"/>
      <c r="I465" s="13"/>
    </row>
    <row r="466" spans="1:9" s="12" customFormat="1" x14ac:dyDescent="0.25">
      <c r="A466" s="46">
        <v>457</v>
      </c>
      <c r="B466" s="50" t="s">
        <v>86</v>
      </c>
      <c r="C466" s="50" t="s">
        <v>251</v>
      </c>
      <c r="D466" s="34" t="s">
        <v>455</v>
      </c>
      <c r="E466" s="38">
        <v>175000</v>
      </c>
      <c r="F466" s="36">
        <v>40393</v>
      </c>
      <c r="G466" s="37">
        <f t="shared" si="25"/>
        <v>361</v>
      </c>
      <c r="H466" s="16"/>
      <c r="I466" s="13"/>
    </row>
    <row r="467" spans="1:9" s="12" customFormat="1" x14ac:dyDescent="0.25">
      <c r="A467" s="46">
        <v>458</v>
      </c>
      <c r="B467" s="47" t="s">
        <v>592</v>
      </c>
      <c r="C467" s="47" t="s">
        <v>580</v>
      </c>
      <c r="D467" s="34" t="s">
        <v>185</v>
      </c>
      <c r="E467" s="44">
        <v>78234</v>
      </c>
      <c r="F467" s="36">
        <v>40744</v>
      </c>
      <c r="G467" s="37">
        <f t="shared" ref="G467:G471" si="26">+$E$8-F467</f>
        <v>10</v>
      </c>
      <c r="H467" s="16"/>
      <c r="I467" s="13"/>
    </row>
    <row r="468" spans="1:9" s="12" customFormat="1" x14ac:dyDescent="0.25">
      <c r="A468" s="46">
        <v>459</v>
      </c>
      <c r="B468" s="47" t="s">
        <v>593</v>
      </c>
      <c r="C468" s="47" t="s">
        <v>580</v>
      </c>
      <c r="D468" s="34" t="s">
        <v>185</v>
      </c>
      <c r="E468" s="44">
        <v>78234</v>
      </c>
      <c r="F468" s="36">
        <v>40744</v>
      </c>
      <c r="G468" s="37">
        <f t="shared" si="26"/>
        <v>10</v>
      </c>
      <c r="H468" s="16"/>
      <c r="I468" s="13"/>
    </row>
    <row r="469" spans="1:9" s="12" customFormat="1" x14ac:dyDescent="0.25">
      <c r="A469" s="46">
        <v>460</v>
      </c>
      <c r="B469" s="47" t="s">
        <v>594</v>
      </c>
      <c r="C469" s="47" t="s">
        <v>580</v>
      </c>
      <c r="D469" s="34" t="s">
        <v>185</v>
      </c>
      <c r="E469" s="44">
        <v>78234</v>
      </c>
      <c r="F469" s="36">
        <v>40744</v>
      </c>
      <c r="G469" s="37">
        <f t="shared" si="26"/>
        <v>10</v>
      </c>
      <c r="H469" s="16"/>
      <c r="I469" s="13"/>
    </row>
    <row r="470" spans="1:9" s="12" customFormat="1" x14ac:dyDescent="0.25">
      <c r="A470" s="46">
        <v>461</v>
      </c>
      <c r="B470" s="47" t="s">
        <v>595</v>
      </c>
      <c r="C470" s="47" t="s">
        <v>580</v>
      </c>
      <c r="D470" s="34" t="s">
        <v>185</v>
      </c>
      <c r="E470" s="44">
        <v>78234</v>
      </c>
      <c r="F470" s="36">
        <v>40744</v>
      </c>
      <c r="G470" s="37">
        <f t="shared" si="26"/>
        <v>10</v>
      </c>
      <c r="H470" s="16"/>
      <c r="I470" s="13"/>
    </row>
    <row r="471" spans="1:9" s="12" customFormat="1" x14ac:dyDescent="0.25">
      <c r="A471" s="46">
        <v>462</v>
      </c>
      <c r="B471" s="47" t="s">
        <v>596</v>
      </c>
      <c r="C471" s="47" t="s">
        <v>580</v>
      </c>
      <c r="D471" s="34" t="s">
        <v>185</v>
      </c>
      <c r="E471" s="44">
        <v>78234</v>
      </c>
      <c r="F471" s="36">
        <v>40744</v>
      </c>
      <c r="G471" s="37">
        <f t="shared" si="26"/>
        <v>10</v>
      </c>
      <c r="H471" s="16"/>
      <c r="I471" s="13"/>
    </row>
    <row r="472" spans="1:9" s="12" customFormat="1" x14ac:dyDescent="0.25">
      <c r="A472" s="46">
        <v>463</v>
      </c>
      <c r="B472" s="50" t="s">
        <v>453</v>
      </c>
      <c r="C472" s="50" t="s">
        <v>252</v>
      </c>
      <c r="D472" s="34" t="s">
        <v>185</v>
      </c>
      <c r="E472" s="38">
        <v>4700</v>
      </c>
      <c r="F472" s="36">
        <v>40731</v>
      </c>
      <c r="G472" s="37">
        <f>+$E$8-F472</f>
        <v>23</v>
      </c>
      <c r="H472" s="16"/>
      <c r="I472" s="13"/>
    </row>
    <row r="473" spans="1:9" s="12" customFormat="1" x14ac:dyDescent="0.25">
      <c r="A473" s="46">
        <v>464</v>
      </c>
      <c r="B473" s="50" t="s">
        <v>165</v>
      </c>
      <c r="C473" s="50" t="s">
        <v>252</v>
      </c>
      <c r="D473" s="34" t="s">
        <v>185</v>
      </c>
      <c r="E473" s="38">
        <v>76110</v>
      </c>
      <c r="F473" s="36">
        <v>40711</v>
      </c>
      <c r="G473" s="37">
        <f>+$E$8-F473</f>
        <v>43</v>
      </c>
      <c r="H473" s="16"/>
      <c r="I473" s="13"/>
    </row>
    <row r="474" spans="1:9" ht="26.25" customHeight="1" x14ac:dyDescent="0.25">
      <c r="A474" s="22"/>
      <c r="B474" s="23"/>
      <c r="C474" s="41"/>
      <c r="D474" s="24" t="s">
        <v>17</v>
      </c>
      <c r="E474" s="25">
        <f>SUM(E11:E473)</f>
        <v>20928866.910000019</v>
      </c>
      <c r="F474" s="26"/>
      <c r="G474" s="54"/>
      <c r="H474" s="15"/>
    </row>
    <row r="475" spans="1:9" x14ac:dyDescent="0.25">
      <c r="A475" s="28"/>
      <c r="B475" s="28"/>
      <c r="C475" s="42"/>
      <c r="D475" s="28"/>
      <c r="E475" s="28"/>
      <c r="F475" s="29"/>
      <c r="G475" s="30"/>
    </row>
    <row r="476" spans="1:9" ht="26.25" customHeight="1" x14ac:dyDescent="0.25">
      <c r="E476" s="53"/>
    </row>
    <row r="478" spans="1:9" x14ac:dyDescent="0.25">
      <c r="E478" s="15"/>
    </row>
  </sheetData>
  <mergeCells count="5">
    <mergeCell ref="A2:E2"/>
    <mergeCell ref="B4:E4"/>
    <mergeCell ref="B7:E7"/>
    <mergeCell ref="D6:F6"/>
    <mergeCell ref="A1:G1"/>
  </mergeCells>
  <pageMargins left="0.74803149606299213" right="0.74803149606299213" top="0.98425196850393704" bottom="0.98425196850393704" header="0.51181102362204722" footer="0.51181102362204722"/>
  <pageSetup scale="82" fitToHeight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9"/>
  <sheetViews>
    <sheetView topLeftCell="D1" zoomScaleNormal="100" workbookViewId="0">
      <pane ySplit="10" topLeftCell="A462" activePane="bottomLeft" state="frozen"/>
      <selection pane="bottomLeft" activeCell="K482" sqref="K482"/>
    </sheetView>
  </sheetViews>
  <sheetFormatPr baseColWidth="10" defaultRowHeight="15" x14ac:dyDescent="0.25"/>
  <cols>
    <col min="1" max="1" width="5.85546875" customWidth="1"/>
    <col min="2" max="2" width="22.140625" customWidth="1"/>
    <col min="3" max="3" width="45.85546875" style="43" customWidth="1"/>
    <col min="4" max="4" width="33.5703125" customWidth="1"/>
    <col min="5" max="5" width="15.5703125" customWidth="1"/>
    <col min="6" max="6" width="11.42578125" style="1" customWidth="1"/>
    <col min="7" max="7" width="11.5703125" style="2" customWidth="1"/>
    <col min="8" max="8" width="15" customWidth="1"/>
    <col min="9" max="9" width="15.42578125" customWidth="1"/>
    <col min="10" max="11" width="14.42578125" bestFit="1" customWidth="1"/>
    <col min="12" max="12" width="16" customWidth="1"/>
    <col min="13" max="13" width="23.7109375" customWidth="1"/>
  </cols>
  <sheetData>
    <row r="1" spans="1:15" ht="21" x14ac:dyDescent="0.35">
      <c r="A1" s="61" t="s">
        <v>0</v>
      </c>
      <c r="B1" s="61"/>
      <c r="C1" s="61"/>
      <c r="D1" s="61"/>
      <c r="E1" s="61"/>
      <c r="F1" s="17"/>
      <c r="G1" s="21"/>
      <c r="H1" s="20"/>
      <c r="I1" s="20"/>
      <c r="J1" s="20"/>
      <c r="K1" s="20"/>
      <c r="L1" s="20"/>
      <c r="M1" s="20"/>
      <c r="N1" s="20"/>
      <c r="O1" s="20"/>
    </row>
    <row r="2" spans="1:15" x14ac:dyDescent="0.25">
      <c r="A2" s="58" t="s">
        <v>1</v>
      </c>
      <c r="B2" s="58"/>
      <c r="C2" s="58"/>
      <c r="D2" s="58"/>
      <c r="E2" s="58"/>
      <c r="F2" s="18"/>
      <c r="G2" s="21"/>
      <c r="H2" s="20"/>
      <c r="I2" s="20"/>
      <c r="J2" s="20"/>
      <c r="K2" s="20"/>
      <c r="L2" s="20"/>
      <c r="M2" s="20"/>
      <c r="N2" s="20"/>
      <c r="O2" s="20"/>
    </row>
    <row r="3" spans="1:15" x14ac:dyDescent="0.25">
      <c r="A3" s="18"/>
      <c r="B3" s="18"/>
      <c r="C3" s="32"/>
      <c r="D3" s="18"/>
      <c r="E3" s="18"/>
      <c r="F3" s="18"/>
      <c r="G3" s="21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21"/>
      <c r="B4" s="58" t="s">
        <v>2</v>
      </c>
      <c r="C4" s="58"/>
      <c r="D4" s="58"/>
      <c r="E4" s="58"/>
      <c r="F4" s="18"/>
      <c r="G4" s="21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21"/>
      <c r="B5" s="20"/>
      <c r="C5" s="39"/>
      <c r="D5" s="20"/>
      <c r="E5" s="20"/>
      <c r="F5" s="21"/>
      <c r="G5" s="21"/>
      <c r="H5" s="20"/>
      <c r="I5" s="20"/>
      <c r="J5" s="20"/>
      <c r="K5" s="20"/>
      <c r="L5" s="20"/>
      <c r="M5" s="20"/>
      <c r="N5" s="20"/>
      <c r="O5" s="20"/>
    </row>
    <row r="6" spans="1:15" x14ac:dyDescent="0.25">
      <c r="A6" s="21" t="s">
        <v>3</v>
      </c>
      <c r="B6" s="3"/>
      <c r="C6" s="32" t="s">
        <v>35</v>
      </c>
      <c r="D6" s="5" t="s">
        <v>4</v>
      </c>
      <c r="E6" s="6"/>
      <c r="F6" s="7"/>
      <c r="G6" s="21"/>
      <c r="H6" s="20"/>
      <c r="I6" s="20"/>
      <c r="J6" s="20"/>
      <c r="K6" s="20"/>
      <c r="L6" s="20"/>
      <c r="M6" s="20"/>
      <c r="N6" s="20"/>
      <c r="O6" s="20"/>
    </row>
    <row r="7" spans="1:15" x14ac:dyDescent="0.25">
      <c r="A7" s="21"/>
      <c r="B7" s="59" t="s">
        <v>34</v>
      </c>
      <c r="C7" s="59"/>
      <c r="D7" s="59"/>
      <c r="E7" s="59"/>
      <c r="F7" s="19"/>
      <c r="G7" s="21"/>
      <c r="H7" s="20"/>
      <c r="I7" s="20"/>
      <c r="J7" s="20"/>
      <c r="K7" s="20"/>
      <c r="L7" s="20"/>
      <c r="M7" s="20"/>
      <c r="N7" s="20"/>
      <c r="O7" s="20"/>
    </row>
    <row r="8" spans="1:15" x14ac:dyDescent="0.25">
      <c r="A8" s="21"/>
      <c r="B8" s="19"/>
      <c r="C8" s="32"/>
      <c r="D8" s="4" t="s">
        <v>5</v>
      </c>
      <c r="E8" s="14">
        <v>40754</v>
      </c>
      <c r="F8" s="9"/>
      <c r="G8" s="21"/>
      <c r="H8" s="20"/>
      <c r="I8" s="20"/>
      <c r="J8" s="20"/>
      <c r="K8" s="20"/>
      <c r="L8" s="20"/>
      <c r="M8" s="20"/>
      <c r="N8" s="20"/>
      <c r="O8" s="20"/>
    </row>
    <row r="9" spans="1:15" x14ac:dyDescent="0.25">
      <c r="A9" s="21"/>
      <c r="B9" s="19"/>
      <c r="C9" s="32"/>
      <c r="D9" s="8"/>
      <c r="E9" s="9"/>
      <c r="F9" s="9"/>
      <c r="G9" s="21"/>
      <c r="H9" s="20"/>
      <c r="I9" s="20"/>
      <c r="J9" s="20"/>
      <c r="K9" s="20"/>
      <c r="L9" s="20"/>
      <c r="M9" s="20"/>
      <c r="N9" s="20"/>
      <c r="O9" s="20"/>
    </row>
    <row r="10" spans="1:15" ht="30" x14ac:dyDescent="0.25">
      <c r="A10" s="10" t="s">
        <v>18</v>
      </c>
      <c r="B10" s="10" t="s">
        <v>6</v>
      </c>
      <c r="C10" s="40" t="s">
        <v>7</v>
      </c>
      <c r="D10" s="10" t="s">
        <v>8</v>
      </c>
      <c r="E10" s="10" t="s">
        <v>9</v>
      </c>
      <c r="F10" s="11" t="s">
        <v>10</v>
      </c>
      <c r="G10" s="10" t="s">
        <v>11</v>
      </c>
      <c r="H10" s="10" t="s">
        <v>12</v>
      </c>
      <c r="I10" s="10" t="s">
        <v>13</v>
      </c>
      <c r="J10" s="10" t="s">
        <v>14</v>
      </c>
      <c r="K10" s="10" t="s">
        <v>15</v>
      </c>
      <c r="L10" s="10" t="s">
        <v>16</v>
      </c>
      <c r="M10" s="20"/>
      <c r="N10" s="20"/>
      <c r="O10" s="20"/>
    </row>
    <row r="11" spans="1:15" s="12" customFormat="1" x14ac:dyDescent="0.25">
      <c r="A11" s="46">
        <v>1</v>
      </c>
      <c r="B11" s="50" t="s">
        <v>253</v>
      </c>
      <c r="C11" s="50" t="s">
        <v>188</v>
      </c>
      <c r="D11" s="35" t="s">
        <v>185</v>
      </c>
      <c r="E11" s="38">
        <v>77172</v>
      </c>
      <c r="F11" s="36">
        <v>40703</v>
      </c>
      <c r="G11" s="37">
        <f>+$E$8-F11</f>
        <v>51</v>
      </c>
      <c r="H11" s="33">
        <f>IF(G11&lt;30,E11,0)</f>
        <v>0</v>
      </c>
      <c r="I11" s="33">
        <f t="shared" ref="I11:I74" si="0">IF(G11&lt;61,E11,0)-H11</f>
        <v>77172</v>
      </c>
      <c r="J11" s="33">
        <f t="shared" ref="J11:J74" si="1">IF(G11&lt;91,E11,0)-H11-I11</f>
        <v>0</v>
      </c>
      <c r="K11" s="33">
        <f t="shared" ref="K11:K74" si="2">IF(G11&lt;120,E11,0)-H11-I11-J11</f>
        <v>0</v>
      </c>
      <c r="L11" s="33">
        <f t="shared" ref="L11:L74" si="3">IF(G11&gt;120,E11,0)</f>
        <v>0</v>
      </c>
      <c r="M11" s="13"/>
      <c r="N11" s="13"/>
    </row>
    <row r="12" spans="1:15" s="12" customFormat="1" x14ac:dyDescent="0.25">
      <c r="A12" s="46">
        <v>2</v>
      </c>
      <c r="B12" s="50" t="s">
        <v>45</v>
      </c>
      <c r="C12" s="50" t="s">
        <v>27</v>
      </c>
      <c r="D12" s="35" t="s">
        <v>185</v>
      </c>
      <c r="E12" s="38">
        <v>9558</v>
      </c>
      <c r="F12" s="36">
        <v>40638</v>
      </c>
      <c r="G12" s="37">
        <f>+$E$8-F12</f>
        <v>116</v>
      </c>
      <c r="H12" s="33">
        <f>IF(G12&lt;30,E12,0)</f>
        <v>0</v>
      </c>
      <c r="I12" s="33">
        <f t="shared" si="0"/>
        <v>0</v>
      </c>
      <c r="J12" s="33">
        <f t="shared" si="1"/>
        <v>0</v>
      </c>
      <c r="K12" s="33">
        <f t="shared" si="2"/>
        <v>9558</v>
      </c>
      <c r="L12" s="33">
        <f t="shared" si="3"/>
        <v>0</v>
      </c>
      <c r="M12" s="13"/>
      <c r="N12" s="13"/>
    </row>
    <row r="13" spans="1:15" s="12" customFormat="1" x14ac:dyDescent="0.25">
      <c r="A13" s="46">
        <v>3</v>
      </c>
      <c r="B13" s="50" t="s">
        <v>254</v>
      </c>
      <c r="C13" s="50" t="s">
        <v>27</v>
      </c>
      <c r="D13" s="35" t="s">
        <v>185</v>
      </c>
      <c r="E13" s="38">
        <v>53808</v>
      </c>
      <c r="F13" s="36">
        <v>40699</v>
      </c>
      <c r="G13" s="37">
        <f>+$E$8-F13</f>
        <v>55</v>
      </c>
      <c r="H13" s="33">
        <f>IF(G13&lt;30,E13,0)</f>
        <v>0</v>
      </c>
      <c r="I13" s="33">
        <f t="shared" si="0"/>
        <v>53808</v>
      </c>
      <c r="J13" s="33">
        <f t="shared" si="1"/>
        <v>0</v>
      </c>
      <c r="K13" s="33">
        <f t="shared" si="2"/>
        <v>0</v>
      </c>
      <c r="L13" s="33">
        <f t="shared" si="3"/>
        <v>0</v>
      </c>
      <c r="M13" s="13"/>
      <c r="N13" s="13"/>
    </row>
    <row r="14" spans="1:15" s="12" customFormat="1" x14ac:dyDescent="0.25">
      <c r="A14" s="46">
        <v>4</v>
      </c>
      <c r="B14" s="47" t="s">
        <v>99</v>
      </c>
      <c r="C14" s="47" t="s">
        <v>27</v>
      </c>
      <c r="D14" s="34" t="s">
        <v>185</v>
      </c>
      <c r="E14" s="44">
        <v>14750</v>
      </c>
      <c r="F14" s="36">
        <v>40555</v>
      </c>
      <c r="G14" s="37">
        <f t="shared" ref="G14:G28" si="4">+$E$8-F14</f>
        <v>199</v>
      </c>
      <c r="H14" s="33">
        <f t="shared" ref="H14:H28" si="5">IF(G14&lt;30,E14,0)</f>
        <v>0</v>
      </c>
      <c r="I14" s="33">
        <f t="shared" si="0"/>
        <v>0</v>
      </c>
      <c r="J14" s="33">
        <f t="shared" si="1"/>
        <v>0</v>
      </c>
      <c r="K14" s="33">
        <f t="shared" si="2"/>
        <v>0</v>
      </c>
      <c r="L14" s="33">
        <f t="shared" si="3"/>
        <v>14750</v>
      </c>
      <c r="M14" s="13"/>
      <c r="N14" s="13"/>
    </row>
    <row r="15" spans="1:15" s="12" customFormat="1" x14ac:dyDescent="0.25">
      <c r="A15" s="46">
        <v>5</v>
      </c>
      <c r="B15" s="47" t="s">
        <v>462</v>
      </c>
      <c r="C15" s="47" t="s">
        <v>27</v>
      </c>
      <c r="D15" s="34" t="s">
        <v>185</v>
      </c>
      <c r="E15" s="44">
        <v>18408</v>
      </c>
      <c r="F15" s="36">
        <v>40716</v>
      </c>
      <c r="G15" s="37">
        <f t="shared" si="4"/>
        <v>38</v>
      </c>
      <c r="H15" s="33">
        <f t="shared" si="5"/>
        <v>0</v>
      </c>
      <c r="I15" s="33">
        <f t="shared" si="0"/>
        <v>18408</v>
      </c>
      <c r="J15" s="33">
        <f t="shared" si="1"/>
        <v>0</v>
      </c>
      <c r="K15" s="33">
        <f t="shared" si="2"/>
        <v>0</v>
      </c>
      <c r="L15" s="33">
        <f t="shared" si="3"/>
        <v>0</v>
      </c>
      <c r="M15" s="13"/>
      <c r="N15" s="13"/>
    </row>
    <row r="16" spans="1:15" s="12" customFormat="1" x14ac:dyDescent="0.25">
      <c r="A16" s="46">
        <v>6</v>
      </c>
      <c r="B16" s="47" t="s">
        <v>84</v>
      </c>
      <c r="C16" s="47" t="s">
        <v>27</v>
      </c>
      <c r="D16" s="34" t="s">
        <v>185</v>
      </c>
      <c r="E16" s="44">
        <v>41300</v>
      </c>
      <c r="F16" s="36">
        <v>40745</v>
      </c>
      <c r="G16" s="37">
        <f t="shared" si="4"/>
        <v>9</v>
      </c>
      <c r="H16" s="33">
        <f t="shared" si="5"/>
        <v>41300</v>
      </c>
      <c r="I16" s="33">
        <f t="shared" si="0"/>
        <v>0</v>
      </c>
      <c r="J16" s="33">
        <f t="shared" si="1"/>
        <v>0</v>
      </c>
      <c r="K16" s="33">
        <f t="shared" si="2"/>
        <v>0</v>
      </c>
      <c r="L16" s="33">
        <f t="shared" si="3"/>
        <v>0</v>
      </c>
      <c r="M16" s="13"/>
      <c r="N16" s="13"/>
    </row>
    <row r="17" spans="1:14" s="12" customFormat="1" x14ac:dyDescent="0.25">
      <c r="A17" s="46">
        <v>7</v>
      </c>
      <c r="B17" s="47" t="s">
        <v>87</v>
      </c>
      <c r="C17" s="47" t="s">
        <v>27</v>
      </c>
      <c r="D17" s="34" t="s">
        <v>185</v>
      </c>
      <c r="E17" s="44">
        <v>4248</v>
      </c>
      <c r="F17" s="36">
        <v>40747</v>
      </c>
      <c r="G17" s="37">
        <f t="shared" si="4"/>
        <v>7</v>
      </c>
      <c r="H17" s="33">
        <f t="shared" si="5"/>
        <v>4248</v>
      </c>
      <c r="I17" s="33">
        <f t="shared" si="0"/>
        <v>0</v>
      </c>
      <c r="J17" s="33">
        <f t="shared" si="1"/>
        <v>0</v>
      </c>
      <c r="K17" s="33">
        <f t="shared" si="2"/>
        <v>0</v>
      </c>
      <c r="L17" s="33">
        <f t="shared" si="3"/>
        <v>0</v>
      </c>
      <c r="M17" s="13"/>
      <c r="N17" s="13"/>
    </row>
    <row r="18" spans="1:14" s="12" customFormat="1" x14ac:dyDescent="0.25">
      <c r="A18" s="46">
        <v>8</v>
      </c>
      <c r="B18" s="47" t="s">
        <v>463</v>
      </c>
      <c r="C18" s="47" t="s">
        <v>176</v>
      </c>
      <c r="D18" s="34" t="s">
        <v>187</v>
      </c>
      <c r="E18" s="44">
        <v>1395</v>
      </c>
      <c r="F18" s="36">
        <v>40588</v>
      </c>
      <c r="G18" s="37">
        <f t="shared" si="4"/>
        <v>166</v>
      </c>
      <c r="H18" s="33">
        <f t="shared" si="5"/>
        <v>0</v>
      </c>
      <c r="I18" s="33">
        <f t="shared" si="0"/>
        <v>0</v>
      </c>
      <c r="J18" s="33">
        <f t="shared" si="1"/>
        <v>0</v>
      </c>
      <c r="K18" s="33">
        <f t="shared" si="2"/>
        <v>0</v>
      </c>
      <c r="L18" s="33">
        <f t="shared" si="3"/>
        <v>1395</v>
      </c>
      <c r="M18" s="13"/>
      <c r="N18" s="13"/>
    </row>
    <row r="19" spans="1:14" s="12" customFormat="1" x14ac:dyDescent="0.25">
      <c r="A19" s="46">
        <v>9</v>
      </c>
      <c r="B19" s="47" t="s">
        <v>464</v>
      </c>
      <c r="C19" s="47" t="s">
        <v>176</v>
      </c>
      <c r="D19" s="34" t="s">
        <v>187</v>
      </c>
      <c r="E19" s="44">
        <v>1395</v>
      </c>
      <c r="F19" s="36">
        <v>40598</v>
      </c>
      <c r="G19" s="37">
        <f t="shared" si="4"/>
        <v>156</v>
      </c>
      <c r="H19" s="33">
        <f t="shared" si="5"/>
        <v>0</v>
      </c>
      <c r="I19" s="33">
        <f t="shared" si="0"/>
        <v>0</v>
      </c>
      <c r="J19" s="33">
        <f t="shared" si="1"/>
        <v>0</v>
      </c>
      <c r="K19" s="33">
        <f t="shared" si="2"/>
        <v>0</v>
      </c>
      <c r="L19" s="33">
        <f t="shared" si="3"/>
        <v>1395</v>
      </c>
      <c r="M19" s="16"/>
      <c r="N19" s="13"/>
    </row>
    <row r="20" spans="1:14" s="12" customFormat="1" x14ac:dyDescent="0.25">
      <c r="A20" s="46">
        <v>10</v>
      </c>
      <c r="B20" s="47" t="s">
        <v>465</v>
      </c>
      <c r="C20" s="47" t="s">
        <v>176</v>
      </c>
      <c r="D20" s="34" t="s">
        <v>187</v>
      </c>
      <c r="E20" s="44">
        <v>1350</v>
      </c>
      <c r="F20" s="36">
        <v>40676</v>
      </c>
      <c r="G20" s="37">
        <f t="shared" si="4"/>
        <v>78</v>
      </c>
      <c r="H20" s="33">
        <f t="shared" si="5"/>
        <v>0</v>
      </c>
      <c r="I20" s="33">
        <f t="shared" si="0"/>
        <v>0</v>
      </c>
      <c r="J20" s="33">
        <f t="shared" si="1"/>
        <v>1350</v>
      </c>
      <c r="K20" s="33">
        <f t="shared" si="2"/>
        <v>0</v>
      </c>
      <c r="L20" s="33">
        <f t="shared" si="3"/>
        <v>0</v>
      </c>
      <c r="M20" s="16"/>
      <c r="N20" s="13"/>
    </row>
    <row r="21" spans="1:14" s="12" customFormat="1" x14ac:dyDescent="0.25">
      <c r="A21" s="46">
        <v>11</v>
      </c>
      <c r="B21" s="47" t="s">
        <v>466</v>
      </c>
      <c r="C21" s="47" t="s">
        <v>176</v>
      </c>
      <c r="D21" s="34" t="s">
        <v>187</v>
      </c>
      <c r="E21" s="44">
        <v>1530</v>
      </c>
      <c r="F21" s="36">
        <v>40696</v>
      </c>
      <c r="G21" s="37">
        <f t="shared" si="4"/>
        <v>58</v>
      </c>
      <c r="H21" s="33">
        <f t="shared" si="5"/>
        <v>0</v>
      </c>
      <c r="I21" s="33">
        <f t="shared" si="0"/>
        <v>1530</v>
      </c>
      <c r="J21" s="33">
        <f t="shared" si="1"/>
        <v>0</v>
      </c>
      <c r="K21" s="33">
        <f t="shared" si="2"/>
        <v>0</v>
      </c>
      <c r="L21" s="33">
        <f t="shared" si="3"/>
        <v>0</v>
      </c>
      <c r="M21" s="16"/>
      <c r="N21" s="13"/>
    </row>
    <row r="22" spans="1:14" s="12" customFormat="1" x14ac:dyDescent="0.25">
      <c r="A22" s="46">
        <v>12</v>
      </c>
      <c r="B22" s="47" t="s">
        <v>467</v>
      </c>
      <c r="C22" s="47" t="s">
        <v>176</v>
      </c>
      <c r="D22" s="34" t="s">
        <v>187</v>
      </c>
      <c r="E22" s="44">
        <v>1215</v>
      </c>
      <c r="F22" s="36">
        <v>40703</v>
      </c>
      <c r="G22" s="37">
        <f t="shared" si="4"/>
        <v>51</v>
      </c>
      <c r="H22" s="33">
        <f t="shared" si="5"/>
        <v>0</v>
      </c>
      <c r="I22" s="33">
        <f t="shared" si="0"/>
        <v>1215</v>
      </c>
      <c r="J22" s="33">
        <f t="shared" si="1"/>
        <v>0</v>
      </c>
      <c r="K22" s="33">
        <f t="shared" si="2"/>
        <v>0</v>
      </c>
      <c r="L22" s="33">
        <f t="shared" si="3"/>
        <v>0</v>
      </c>
      <c r="M22" s="16"/>
      <c r="N22" s="13"/>
    </row>
    <row r="23" spans="1:14" s="12" customFormat="1" x14ac:dyDescent="0.25">
      <c r="A23" s="46">
        <v>13</v>
      </c>
      <c r="B23" s="47" t="s">
        <v>468</v>
      </c>
      <c r="C23" s="47" t="s">
        <v>176</v>
      </c>
      <c r="D23" s="34" t="s">
        <v>187</v>
      </c>
      <c r="E23" s="44">
        <v>1485</v>
      </c>
      <c r="F23" s="36">
        <v>40710</v>
      </c>
      <c r="G23" s="37">
        <f t="shared" si="4"/>
        <v>44</v>
      </c>
      <c r="H23" s="33">
        <f t="shared" si="5"/>
        <v>0</v>
      </c>
      <c r="I23" s="33">
        <f t="shared" si="0"/>
        <v>1485</v>
      </c>
      <c r="J23" s="33">
        <f t="shared" si="1"/>
        <v>0</v>
      </c>
      <c r="K23" s="33">
        <f t="shared" si="2"/>
        <v>0</v>
      </c>
      <c r="L23" s="33">
        <f t="shared" si="3"/>
        <v>0</v>
      </c>
      <c r="M23" s="16"/>
      <c r="N23" s="13"/>
    </row>
    <row r="24" spans="1:14" s="12" customFormat="1" x14ac:dyDescent="0.25">
      <c r="A24" s="46">
        <v>14</v>
      </c>
      <c r="B24" s="47" t="s">
        <v>469</v>
      </c>
      <c r="C24" s="47" t="s">
        <v>176</v>
      </c>
      <c r="D24" s="34" t="s">
        <v>187</v>
      </c>
      <c r="E24" s="44">
        <v>1395</v>
      </c>
      <c r="F24" s="36">
        <v>40717</v>
      </c>
      <c r="G24" s="37">
        <f t="shared" si="4"/>
        <v>37</v>
      </c>
      <c r="H24" s="33">
        <f t="shared" si="5"/>
        <v>0</v>
      </c>
      <c r="I24" s="33">
        <f t="shared" si="0"/>
        <v>1395</v>
      </c>
      <c r="J24" s="33">
        <f t="shared" si="1"/>
        <v>0</v>
      </c>
      <c r="K24" s="33">
        <f t="shared" si="2"/>
        <v>0</v>
      </c>
      <c r="L24" s="33">
        <f t="shared" si="3"/>
        <v>0</v>
      </c>
      <c r="M24" s="16"/>
      <c r="N24" s="13"/>
    </row>
    <row r="25" spans="1:14" s="12" customFormat="1" x14ac:dyDescent="0.25">
      <c r="A25" s="46">
        <v>15</v>
      </c>
      <c r="B25" s="47" t="s">
        <v>470</v>
      </c>
      <c r="C25" s="47" t="s">
        <v>176</v>
      </c>
      <c r="D25" s="34" t="s">
        <v>187</v>
      </c>
      <c r="E25" s="44">
        <v>990</v>
      </c>
      <c r="F25" s="36">
        <v>40719</v>
      </c>
      <c r="G25" s="37">
        <f t="shared" si="4"/>
        <v>35</v>
      </c>
      <c r="H25" s="33">
        <f t="shared" si="5"/>
        <v>0</v>
      </c>
      <c r="I25" s="33">
        <f t="shared" si="0"/>
        <v>990</v>
      </c>
      <c r="J25" s="33">
        <f t="shared" si="1"/>
        <v>0</v>
      </c>
      <c r="K25" s="33">
        <f t="shared" si="2"/>
        <v>0</v>
      </c>
      <c r="L25" s="33">
        <f t="shared" si="3"/>
        <v>0</v>
      </c>
      <c r="M25" s="16"/>
      <c r="N25" s="13"/>
    </row>
    <row r="26" spans="1:14" s="12" customFormat="1" x14ac:dyDescent="0.25">
      <c r="A26" s="46">
        <v>16</v>
      </c>
      <c r="B26" s="47" t="s">
        <v>471</v>
      </c>
      <c r="C26" s="47" t="s">
        <v>176</v>
      </c>
      <c r="D26" s="34" t="s">
        <v>187</v>
      </c>
      <c r="E26" s="44">
        <v>1530</v>
      </c>
      <c r="F26" s="36">
        <v>40724</v>
      </c>
      <c r="G26" s="37">
        <f t="shared" si="4"/>
        <v>30</v>
      </c>
      <c r="H26" s="33">
        <f t="shared" si="5"/>
        <v>0</v>
      </c>
      <c r="I26" s="33">
        <f t="shared" si="0"/>
        <v>1530</v>
      </c>
      <c r="J26" s="33">
        <f t="shared" si="1"/>
        <v>0</v>
      </c>
      <c r="K26" s="33">
        <f t="shared" si="2"/>
        <v>0</v>
      </c>
      <c r="L26" s="33">
        <f t="shared" si="3"/>
        <v>0</v>
      </c>
      <c r="M26" s="16"/>
      <c r="N26" s="13"/>
    </row>
    <row r="27" spans="1:14" s="12" customFormat="1" x14ac:dyDescent="0.25">
      <c r="A27" s="46">
        <v>17</v>
      </c>
      <c r="B27" s="47" t="s">
        <v>472</v>
      </c>
      <c r="C27" s="47" t="s">
        <v>176</v>
      </c>
      <c r="D27" s="34" t="s">
        <v>187</v>
      </c>
      <c r="E27" s="44">
        <v>1125</v>
      </c>
      <c r="F27" s="36">
        <v>40737</v>
      </c>
      <c r="G27" s="37">
        <f t="shared" si="4"/>
        <v>17</v>
      </c>
      <c r="H27" s="33">
        <f t="shared" si="5"/>
        <v>1125</v>
      </c>
      <c r="I27" s="33">
        <f t="shared" si="0"/>
        <v>0</v>
      </c>
      <c r="J27" s="33">
        <f t="shared" si="1"/>
        <v>0</v>
      </c>
      <c r="K27" s="33">
        <f t="shared" si="2"/>
        <v>0</v>
      </c>
      <c r="L27" s="33">
        <f t="shared" si="3"/>
        <v>0</v>
      </c>
      <c r="M27" s="16"/>
      <c r="N27" s="13"/>
    </row>
    <row r="28" spans="1:14" s="12" customFormat="1" x14ac:dyDescent="0.25">
      <c r="A28" s="46">
        <v>18</v>
      </c>
      <c r="B28" s="47" t="s">
        <v>473</v>
      </c>
      <c r="C28" s="47" t="s">
        <v>176</v>
      </c>
      <c r="D28" s="34" t="s">
        <v>187</v>
      </c>
      <c r="E28" s="44">
        <v>1035</v>
      </c>
      <c r="F28" s="36">
        <v>40737</v>
      </c>
      <c r="G28" s="37">
        <f t="shared" si="4"/>
        <v>17</v>
      </c>
      <c r="H28" s="33">
        <f t="shared" si="5"/>
        <v>1035</v>
      </c>
      <c r="I28" s="33">
        <f t="shared" si="0"/>
        <v>0</v>
      </c>
      <c r="J28" s="33">
        <f t="shared" si="1"/>
        <v>0</v>
      </c>
      <c r="K28" s="33">
        <f t="shared" si="2"/>
        <v>0</v>
      </c>
      <c r="L28" s="33">
        <f t="shared" si="3"/>
        <v>0</v>
      </c>
      <c r="M28" s="16"/>
      <c r="N28" s="13"/>
    </row>
    <row r="29" spans="1:14" s="12" customFormat="1" x14ac:dyDescent="0.25">
      <c r="A29" s="46">
        <v>19</v>
      </c>
      <c r="B29" s="50" t="s">
        <v>255</v>
      </c>
      <c r="C29" s="50" t="s">
        <v>189</v>
      </c>
      <c r="D29" s="35" t="s">
        <v>186</v>
      </c>
      <c r="E29" s="38">
        <v>1575</v>
      </c>
      <c r="F29" s="36">
        <v>40636</v>
      </c>
      <c r="G29" s="37">
        <f t="shared" ref="G29:G45" si="6">+$E$8-F29</f>
        <v>118</v>
      </c>
      <c r="H29" s="33">
        <f t="shared" ref="H29:H45" si="7">IF(G29&lt;30,E29,0)</f>
        <v>0</v>
      </c>
      <c r="I29" s="33">
        <f t="shared" si="0"/>
        <v>0</v>
      </c>
      <c r="J29" s="33">
        <f t="shared" si="1"/>
        <v>0</v>
      </c>
      <c r="K29" s="33">
        <f t="shared" si="2"/>
        <v>1575</v>
      </c>
      <c r="L29" s="33">
        <f t="shared" si="3"/>
        <v>0</v>
      </c>
      <c r="M29" s="16"/>
      <c r="N29" s="13"/>
    </row>
    <row r="30" spans="1:14" s="12" customFormat="1" x14ac:dyDescent="0.25">
      <c r="A30" s="46">
        <v>20</v>
      </c>
      <c r="B30" s="50" t="s">
        <v>256</v>
      </c>
      <c r="C30" s="50" t="s">
        <v>189</v>
      </c>
      <c r="D30" s="35" t="s">
        <v>186</v>
      </c>
      <c r="E30" s="38">
        <v>1655</v>
      </c>
      <c r="F30" s="36">
        <v>40652</v>
      </c>
      <c r="G30" s="37">
        <f t="shared" si="6"/>
        <v>102</v>
      </c>
      <c r="H30" s="33">
        <f t="shared" si="7"/>
        <v>0</v>
      </c>
      <c r="I30" s="33">
        <f t="shared" si="0"/>
        <v>0</v>
      </c>
      <c r="J30" s="33">
        <f t="shared" si="1"/>
        <v>0</v>
      </c>
      <c r="K30" s="33">
        <f t="shared" si="2"/>
        <v>1655</v>
      </c>
      <c r="L30" s="33">
        <f t="shared" si="3"/>
        <v>0</v>
      </c>
      <c r="M30" s="16"/>
      <c r="N30" s="13"/>
    </row>
    <row r="31" spans="1:14" s="12" customFormat="1" x14ac:dyDescent="0.25">
      <c r="A31" s="46">
        <v>21</v>
      </c>
      <c r="B31" s="50" t="s">
        <v>257</v>
      </c>
      <c r="C31" s="50" t="s">
        <v>189</v>
      </c>
      <c r="D31" s="35" t="s">
        <v>186</v>
      </c>
      <c r="E31" s="38">
        <v>1485</v>
      </c>
      <c r="F31" s="36">
        <v>40660</v>
      </c>
      <c r="G31" s="37">
        <f t="shared" si="6"/>
        <v>94</v>
      </c>
      <c r="H31" s="33">
        <f t="shared" si="7"/>
        <v>0</v>
      </c>
      <c r="I31" s="33">
        <f t="shared" si="0"/>
        <v>0</v>
      </c>
      <c r="J31" s="33">
        <f t="shared" si="1"/>
        <v>0</v>
      </c>
      <c r="K31" s="33">
        <f t="shared" si="2"/>
        <v>1485</v>
      </c>
      <c r="L31" s="33">
        <f t="shared" si="3"/>
        <v>0</v>
      </c>
      <c r="M31" s="16"/>
      <c r="N31" s="13"/>
    </row>
    <row r="32" spans="1:14" s="12" customFormat="1" x14ac:dyDescent="0.25">
      <c r="A32" s="46">
        <v>22</v>
      </c>
      <c r="B32" s="50" t="s">
        <v>258</v>
      </c>
      <c r="C32" s="50" t="s">
        <v>189</v>
      </c>
      <c r="D32" s="35" t="s">
        <v>186</v>
      </c>
      <c r="E32" s="38">
        <v>1170</v>
      </c>
      <c r="F32" s="36">
        <v>40656</v>
      </c>
      <c r="G32" s="37">
        <f t="shared" si="6"/>
        <v>98</v>
      </c>
      <c r="H32" s="33">
        <f t="shared" si="7"/>
        <v>0</v>
      </c>
      <c r="I32" s="33">
        <f t="shared" si="0"/>
        <v>0</v>
      </c>
      <c r="J32" s="33">
        <f t="shared" si="1"/>
        <v>0</v>
      </c>
      <c r="K32" s="33">
        <f t="shared" si="2"/>
        <v>1170</v>
      </c>
      <c r="L32" s="33">
        <f t="shared" si="3"/>
        <v>0</v>
      </c>
      <c r="M32" s="16"/>
      <c r="N32" s="13"/>
    </row>
    <row r="33" spans="1:14" s="12" customFormat="1" x14ac:dyDescent="0.25">
      <c r="A33" s="46">
        <v>23</v>
      </c>
      <c r="B33" s="50" t="s">
        <v>116</v>
      </c>
      <c r="C33" s="50" t="s">
        <v>189</v>
      </c>
      <c r="D33" s="35" t="s">
        <v>186</v>
      </c>
      <c r="E33" s="38">
        <v>1395</v>
      </c>
      <c r="F33" s="36">
        <v>40689</v>
      </c>
      <c r="G33" s="37">
        <f t="shared" si="6"/>
        <v>65</v>
      </c>
      <c r="H33" s="33">
        <f t="shared" si="7"/>
        <v>0</v>
      </c>
      <c r="I33" s="33">
        <f t="shared" si="0"/>
        <v>0</v>
      </c>
      <c r="J33" s="33">
        <f t="shared" si="1"/>
        <v>1395</v>
      </c>
      <c r="K33" s="33">
        <f t="shared" si="2"/>
        <v>0</v>
      </c>
      <c r="L33" s="33">
        <f t="shared" si="3"/>
        <v>0</v>
      </c>
      <c r="M33" s="16"/>
      <c r="N33" s="13"/>
    </row>
    <row r="34" spans="1:14" s="12" customFormat="1" x14ac:dyDescent="0.25">
      <c r="A34" s="46">
        <v>24</v>
      </c>
      <c r="B34" s="50" t="s">
        <v>133</v>
      </c>
      <c r="C34" s="50" t="s">
        <v>189</v>
      </c>
      <c r="D34" s="35" t="s">
        <v>186</v>
      </c>
      <c r="E34" s="38">
        <v>1575</v>
      </c>
      <c r="F34" s="36">
        <v>40633</v>
      </c>
      <c r="G34" s="37">
        <f t="shared" si="6"/>
        <v>121</v>
      </c>
      <c r="H34" s="33">
        <f t="shared" si="7"/>
        <v>0</v>
      </c>
      <c r="I34" s="33">
        <f t="shared" si="0"/>
        <v>0</v>
      </c>
      <c r="J34" s="33">
        <f t="shared" si="1"/>
        <v>0</v>
      </c>
      <c r="K34" s="33">
        <f t="shared" si="2"/>
        <v>0</v>
      </c>
      <c r="L34" s="33">
        <f t="shared" si="3"/>
        <v>1575</v>
      </c>
      <c r="M34" s="16"/>
      <c r="N34" s="13"/>
    </row>
    <row r="35" spans="1:14" s="12" customFormat="1" x14ac:dyDescent="0.25">
      <c r="A35" s="46">
        <v>25</v>
      </c>
      <c r="B35" s="50" t="s">
        <v>132</v>
      </c>
      <c r="C35" s="50" t="s">
        <v>189</v>
      </c>
      <c r="D35" s="35" t="s">
        <v>186</v>
      </c>
      <c r="E35" s="38">
        <v>990</v>
      </c>
      <c r="F35" s="36">
        <v>40640</v>
      </c>
      <c r="G35" s="37">
        <f t="shared" si="6"/>
        <v>114</v>
      </c>
      <c r="H35" s="33">
        <f t="shared" si="7"/>
        <v>0</v>
      </c>
      <c r="I35" s="33">
        <f t="shared" si="0"/>
        <v>0</v>
      </c>
      <c r="J35" s="33">
        <f t="shared" si="1"/>
        <v>0</v>
      </c>
      <c r="K35" s="33">
        <f t="shared" si="2"/>
        <v>990</v>
      </c>
      <c r="L35" s="33">
        <f t="shared" si="3"/>
        <v>0</v>
      </c>
      <c r="M35" s="16"/>
      <c r="N35" s="13"/>
    </row>
    <row r="36" spans="1:14" s="12" customFormat="1" x14ac:dyDescent="0.25">
      <c r="A36" s="46">
        <v>26</v>
      </c>
      <c r="B36" s="50" t="s">
        <v>131</v>
      </c>
      <c r="C36" s="50" t="s">
        <v>189</v>
      </c>
      <c r="D36" s="35" t="s">
        <v>186</v>
      </c>
      <c r="E36" s="38">
        <v>1395</v>
      </c>
      <c r="F36" s="36">
        <v>40647</v>
      </c>
      <c r="G36" s="37">
        <f t="shared" si="6"/>
        <v>107</v>
      </c>
      <c r="H36" s="33">
        <f t="shared" si="7"/>
        <v>0</v>
      </c>
      <c r="I36" s="33">
        <f t="shared" si="0"/>
        <v>0</v>
      </c>
      <c r="J36" s="33">
        <f t="shared" si="1"/>
        <v>0</v>
      </c>
      <c r="K36" s="33">
        <f t="shared" si="2"/>
        <v>1395</v>
      </c>
      <c r="L36" s="33">
        <f t="shared" si="3"/>
        <v>0</v>
      </c>
      <c r="M36" s="16"/>
      <c r="N36" s="13"/>
    </row>
    <row r="37" spans="1:14" s="12" customFormat="1" x14ac:dyDescent="0.25">
      <c r="A37" s="46">
        <v>27</v>
      </c>
      <c r="B37" s="50" t="s">
        <v>130</v>
      </c>
      <c r="C37" s="50" t="s">
        <v>189</v>
      </c>
      <c r="D37" s="35" t="s">
        <v>186</v>
      </c>
      <c r="E37" s="38">
        <v>1305</v>
      </c>
      <c r="F37" s="36">
        <v>40661</v>
      </c>
      <c r="G37" s="37">
        <f t="shared" si="6"/>
        <v>93</v>
      </c>
      <c r="H37" s="33">
        <f t="shared" si="7"/>
        <v>0</v>
      </c>
      <c r="I37" s="33">
        <f t="shared" si="0"/>
        <v>0</v>
      </c>
      <c r="J37" s="33">
        <f t="shared" si="1"/>
        <v>0</v>
      </c>
      <c r="K37" s="33">
        <f t="shared" si="2"/>
        <v>1305</v>
      </c>
      <c r="L37" s="33">
        <f t="shared" si="3"/>
        <v>0</v>
      </c>
      <c r="M37" s="16"/>
      <c r="N37" s="13"/>
    </row>
    <row r="38" spans="1:14" s="12" customFormat="1" x14ac:dyDescent="0.25">
      <c r="A38" s="46">
        <v>28</v>
      </c>
      <c r="B38" s="50" t="s">
        <v>127</v>
      </c>
      <c r="C38" s="50" t="s">
        <v>189</v>
      </c>
      <c r="D38" s="35" t="s">
        <v>186</v>
      </c>
      <c r="E38" s="38">
        <v>1890</v>
      </c>
      <c r="F38" s="36">
        <v>40682</v>
      </c>
      <c r="G38" s="37">
        <f t="shared" si="6"/>
        <v>72</v>
      </c>
      <c r="H38" s="33">
        <f t="shared" si="7"/>
        <v>0</v>
      </c>
      <c r="I38" s="33">
        <f t="shared" si="0"/>
        <v>0</v>
      </c>
      <c r="J38" s="33">
        <f t="shared" si="1"/>
        <v>1890</v>
      </c>
      <c r="K38" s="33">
        <f t="shared" si="2"/>
        <v>0</v>
      </c>
      <c r="L38" s="33">
        <f t="shared" si="3"/>
        <v>0</v>
      </c>
      <c r="M38" s="16"/>
      <c r="N38" s="13"/>
    </row>
    <row r="39" spans="1:14" s="12" customFormat="1" x14ac:dyDescent="0.25">
      <c r="A39" s="46">
        <v>29</v>
      </c>
      <c r="B39" s="50" t="s">
        <v>128</v>
      </c>
      <c r="C39" s="50" t="s">
        <v>189</v>
      </c>
      <c r="D39" s="35" t="s">
        <v>186</v>
      </c>
      <c r="E39" s="38">
        <v>2115</v>
      </c>
      <c r="F39" s="36">
        <v>40691</v>
      </c>
      <c r="G39" s="37">
        <f t="shared" si="6"/>
        <v>63</v>
      </c>
      <c r="H39" s="33">
        <f t="shared" si="7"/>
        <v>0</v>
      </c>
      <c r="I39" s="33">
        <f t="shared" si="0"/>
        <v>0</v>
      </c>
      <c r="J39" s="33">
        <f t="shared" si="1"/>
        <v>2115</v>
      </c>
      <c r="K39" s="33">
        <f t="shared" si="2"/>
        <v>0</v>
      </c>
      <c r="L39" s="33">
        <f t="shared" si="3"/>
        <v>0</v>
      </c>
      <c r="M39" s="16"/>
      <c r="N39" s="13"/>
    </row>
    <row r="40" spans="1:14" s="12" customFormat="1" x14ac:dyDescent="0.25">
      <c r="A40" s="46">
        <v>30</v>
      </c>
      <c r="B40" s="50" t="s">
        <v>126</v>
      </c>
      <c r="C40" s="50" t="s">
        <v>189</v>
      </c>
      <c r="D40" s="35" t="s">
        <v>186</v>
      </c>
      <c r="E40" s="38">
        <v>2655</v>
      </c>
      <c r="F40" s="36">
        <v>40674</v>
      </c>
      <c r="G40" s="37">
        <f t="shared" si="6"/>
        <v>80</v>
      </c>
      <c r="H40" s="33">
        <f t="shared" si="7"/>
        <v>0</v>
      </c>
      <c r="I40" s="33">
        <f t="shared" si="0"/>
        <v>0</v>
      </c>
      <c r="J40" s="33">
        <f t="shared" si="1"/>
        <v>2655</v>
      </c>
      <c r="K40" s="33">
        <f t="shared" si="2"/>
        <v>0</v>
      </c>
      <c r="L40" s="33">
        <f t="shared" si="3"/>
        <v>0</v>
      </c>
      <c r="M40" s="16"/>
      <c r="N40" s="13"/>
    </row>
    <row r="41" spans="1:14" s="12" customFormat="1" x14ac:dyDescent="0.25">
      <c r="A41" s="46">
        <v>31</v>
      </c>
      <c r="B41" s="50" t="s">
        <v>259</v>
      </c>
      <c r="C41" s="50" t="s">
        <v>189</v>
      </c>
      <c r="D41" s="35" t="s">
        <v>186</v>
      </c>
      <c r="E41" s="38">
        <v>12500</v>
      </c>
      <c r="F41" s="36">
        <v>40685</v>
      </c>
      <c r="G41" s="37">
        <f t="shared" si="6"/>
        <v>69</v>
      </c>
      <c r="H41" s="33">
        <f t="shared" si="7"/>
        <v>0</v>
      </c>
      <c r="I41" s="33">
        <f t="shared" si="0"/>
        <v>0</v>
      </c>
      <c r="J41" s="33">
        <f t="shared" si="1"/>
        <v>12500</v>
      </c>
      <c r="K41" s="33">
        <f t="shared" si="2"/>
        <v>0</v>
      </c>
      <c r="L41" s="33">
        <f t="shared" si="3"/>
        <v>0</v>
      </c>
      <c r="M41" s="16"/>
      <c r="N41" s="13"/>
    </row>
    <row r="42" spans="1:14" s="12" customFormat="1" x14ac:dyDescent="0.25">
      <c r="A42" s="46">
        <v>32</v>
      </c>
      <c r="B42" s="50" t="s">
        <v>260</v>
      </c>
      <c r="C42" s="50" t="s">
        <v>189</v>
      </c>
      <c r="D42" s="35" t="s">
        <v>186</v>
      </c>
      <c r="E42" s="38">
        <v>62500</v>
      </c>
      <c r="F42" s="36">
        <v>40711</v>
      </c>
      <c r="G42" s="37">
        <f t="shared" si="6"/>
        <v>43</v>
      </c>
      <c r="H42" s="33">
        <f t="shared" si="7"/>
        <v>0</v>
      </c>
      <c r="I42" s="33">
        <f t="shared" si="0"/>
        <v>62500</v>
      </c>
      <c r="J42" s="33">
        <f t="shared" si="1"/>
        <v>0</v>
      </c>
      <c r="K42" s="33">
        <f t="shared" si="2"/>
        <v>0</v>
      </c>
      <c r="L42" s="33">
        <f t="shared" si="3"/>
        <v>0</v>
      </c>
      <c r="M42" s="16"/>
      <c r="N42" s="13"/>
    </row>
    <row r="43" spans="1:14" s="12" customFormat="1" x14ac:dyDescent="0.25">
      <c r="A43" s="46">
        <v>33</v>
      </c>
      <c r="B43" s="50" t="s">
        <v>113</v>
      </c>
      <c r="C43" s="50" t="s">
        <v>189</v>
      </c>
      <c r="D43" s="35" t="s">
        <v>186</v>
      </c>
      <c r="E43" s="38">
        <v>1125</v>
      </c>
      <c r="F43" s="36">
        <v>40668</v>
      </c>
      <c r="G43" s="37">
        <f t="shared" si="6"/>
        <v>86</v>
      </c>
      <c r="H43" s="33">
        <f t="shared" si="7"/>
        <v>0</v>
      </c>
      <c r="I43" s="33">
        <f t="shared" si="0"/>
        <v>0</v>
      </c>
      <c r="J43" s="33">
        <f t="shared" si="1"/>
        <v>1125</v>
      </c>
      <c r="K43" s="33">
        <f t="shared" si="2"/>
        <v>0</v>
      </c>
      <c r="L43" s="33">
        <f t="shared" si="3"/>
        <v>0</v>
      </c>
      <c r="M43" s="16"/>
      <c r="N43" s="13"/>
    </row>
    <row r="44" spans="1:14" s="12" customFormat="1" x14ac:dyDescent="0.25">
      <c r="A44" s="46">
        <v>34</v>
      </c>
      <c r="B44" s="50" t="s">
        <v>114</v>
      </c>
      <c r="C44" s="50" t="s">
        <v>189</v>
      </c>
      <c r="D44" s="35" t="s">
        <v>186</v>
      </c>
      <c r="E44" s="38">
        <v>1710</v>
      </c>
      <c r="F44" s="36">
        <v>40675</v>
      </c>
      <c r="G44" s="37">
        <f t="shared" si="6"/>
        <v>79</v>
      </c>
      <c r="H44" s="33">
        <f t="shared" si="7"/>
        <v>0</v>
      </c>
      <c r="I44" s="33">
        <f t="shared" si="0"/>
        <v>0</v>
      </c>
      <c r="J44" s="33">
        <f t="shared" si="1"/>
        <v>1710</v>
      </c>
      <c r="K44" s="33">
        <f t="shared" si="2"/>
        <v>0</v>
      </c>
      <c r="L44" s="33">
        <f t="shared" si="3"/>
        <v>0</v>
      </c>
      <c r="M44" s="16"/>
      <c r="N44" s="13"/>
    </row>
    <row r="45" spans="1:14" s="12" customFormat="1" x14ac:dyDescent="0.25">
      <c r="A45" s="46">
        <v>35</v>
      </c>
      <c r="B45" s="50" t="s">
        <v>115</v>
      </c>
      <c r="C45" s="50" t="s">
        <v>189</v>
      </c>
      <c r="D45" s="35" t="s">
        <v>186</v>
      </c>
      <c r="E45" s="38">
        <v>1305</v>
      </c>
      <c r="F45" s="36">
        <v>40682</v>
      </c>
      <c r="G45" s="37">
        <f t="shared" si="6"/>
        <v>72</v>
      </c>
      <c r="H45" s="33">
        <f t="shared" si="7"/>
        <v>0</v>
      </c>
      <c r="I45" s="33">
        <f t="shared" si="0"/>
        <v>0</v>
      </c>
      <c r="J45" s="33">
        <f t="shared" si="1"/>
        <v>1305</v>
      </c>
      <c r="K45" s="33">
        <f t="shared" si="2"/>
        <v>0</v>
      </c>
      <c r="L45" s="33">
        <f t="shared" si="3"/>
        <v>0</v>
      </c>
      <c r="M45" s="16"/>
      <c r="N45" s="13"/>
    </row>
    <row r="46" spans="1:14" s="12" customFormat="1" x14ac:dyDescent="0.25">
      <c r="A46" s="46">
        <v>36</v>
      </c>
      <c r="B46" s="47" t="s">
        <v>590</v>
      </c>
      <c r="C46" s="47" t="s">
        <v>579</v>
      </c>
      <c r="D46" s="34" t="s">
        <v>185</v>
      </c>
      <c r="E46" s="44">
        <v>89090</v>
      </c>
      <c r="F46" s="36">
        <v>40754</v>
      </c>
      <c r="G46" s="37">
        <f t="shared" ref="G46:G47" si="8">+$E$8-F46</f>
        <v>0</v>
      </c>
      <c r="H46" s="33">
        <f t="shared" ref="H46:H48" si="9">IF(G46&lt;30,E46,0)</f>
        <v>89090</v>
      </c>
      <c r="I46" s="33">
        <f t="shared" si="0"/>
        <v>0</v>
      </c>
      <c r="J46" s="33">
        <f t="shared" si="1"/>
        <v>0</v>
      </c>
      <c r="K46" s="33">
        <f t="shared" si="2"/>
        <v>0</v>
      </c>
      <c r="L46" s="33">
        <f t="shared" si="3"/>
        <v>0</v>
      </c>
      <c r="M46" s="16"/>
      <c r="N46" s="13"/>
    </row>
    <row r="47" spans="1:14" s="12" customFormat="1" x14ac:dyDescent="0.25">
      <c r="A47" s="46">
        <v>37</v>
      </c>
      <c r="B47" s="47" t="s">
        <v>591</v>
      </c>
      <c r="C47" s="47" t="s">
        <v>579</v>
      </c>
      <c r="D47" s="34" t="s">
        <v>185</v>
      </c>
      <c r="E47" s="44">
        <v>49719.199999999997</v>
      </c>
      <c r="F47" s="36">
        <v>40753</v>
      </c>
      <c r="G47" s="37">
        <f t="shared" si="8"/>
        <v>1</v>
      </c>
      <c r="H47" s="33">
        <f t="shared" si="9"/>
        <v>49719.199999999997</v>
      </c>
      <c r="I47" s="33">
        <f t="shared" si="0"/>
        <v>0</v>
      </c>
      <c r="J47" s="33">
        <f t="shared" si="1"/>
        <v>0</v>
      </c>
      <c r="K47" s="33">
        <f t="shared" si="2"/>
        <v>0</v>
      </c>
      <c r="L47" s="33">
        <f t="shared" si="3"/>
        <v>0</v>
      </c>
      <c r="M47" s="16"/>
      <c r="N47" s="13"/>
    </row>
    <row r="48" spans="1:14" s="12" customFormat="1" x14ac:dyDescent="0.25">
      <c r="A48" s="46">
        <v>38</v>
      </c>
      <c r="B48" s="50" t="s">
        <v>42</v>
      </c>
      <c r="C48" s="50" t="s">
        <v>46</v>
      </c>
      <c r="D48" s="35" t="s">
        <v>185</v>
      </c>
      <c r="E48" s="38">
        <v>7056.4</v>
      </c>
      <c r="F48" s="36">
        <v>40611</v>
      </c>
      <c r="G48" s="37">
        <f t="shared" ref="G48:G79" si="10">+$E$8-F48</f>
        <v>143</v>
      </c>
      <c r="H48" s="33">
        <f t="shared" si="9"/>
        <v>0</v>
      </c>
      <c r="I48" s="33">
        <f t="shared" si="0"/>
        <v>0</v>
      </c>
      <c r="J48" s="33">
        <f t="shared" si="1"/>
        <v>0</v>
      </c>
      <c r="K48" s="33">
        <f t="shared" si="2"/>
        <v>0</v>
      </c>
      <c r="L48" s="33">
        <f t="shared" si="3"/>
        <v>7056.4</v>
      </c>
      <c r="M48" s="16"/>
      <c r="N48" s="13"/>
    </row>
    <row r="49" spans="1:14" s="12" customFormat="1" x14ac:dyDescent="0.25">
      <c r="A49" s="46">
        <v>39</v>
      </c>
      <c r="B49" s="50" t="s">
        <v>261</v>
      </c>
      <c r="C49" s="50" t="s">
        <v>38</v>
      </c>
      <c r="D49" s="35" t="s">
        <v>184</v>
      </c>
      <c r="E49" s="38">
        <v>14160</v>
      </c>
      <c r="F49" s="36">
        <v>40694</v>
      </c>
      <c r="G49" s="37">
        <f t="shared" si="10"/>
        <v>60</v>
      </c>
      <c r="H49" s="33">
        <f t="shared" ref="H49:H65" si="11">IF(G49&lt;30,E49,0)</f>
        <v>0</v>
      </c>
      <c r="I49" s="33">
        <f t="shared" si="0"/>
        <v>14160</v>
      </c>
      <c r="J49" s="33">
        <f t="shared" si="1"/>
        <v>0</v>
      </c>
      <c r="K49" s="33">
        <f t="shared" si="2"/>
        <v>0</v>
      </c>
      <c r="L49" s="33">
        <f t="shared" si="3"/>
        <v>0</v>
      </c>
      <c r="M49" s="16"/>
      <c r="N49" s="13"/>
    </row>
    <row r="50" spans="1:14" s="12" customFormat="1" x14ac:dyDescent="0.25">
      <c r="A50" s="46">
        <v>40</v>
      </c>
      <c r="B50" s="50" t="s">
        <v>262</v>
      </c>
      <c r="C50" s="50" t="s">
        <v>38</v>
      </c>
      <c r="D50" s="35" t="s">
        <v>184</v>
      </c>
      <c r="E50" s="38">
        <v>17325</v>
      </c>
      <c r="F50" s="36">
        <v>40595</v>
      </c>
      <c r="G50" s="37">
        <f t="shared" si="10"/>
        <v>159</v>
      </c>
      <c r="H50" s="33">
        <f t="shared" si="11"/>
        <v>0</v>
      </c>
      <c r="I50" s="33">
        <f t="shared" si="0"/>
        <v>0</v>
      </c>
      <c r="J50" s="33">
        <f t="shared" si="1"/>
        <v>0</v>
      </c>
      <c r="K50" s="33">
        <f t="shared" si="2"/>
        <v>0</v>
      </c>
      <c r="L50" s="33">
        <f t="shared" si="3"/>
        <v>17325</v>
      </c>
      <c r="M50" s="16"/>
      <c r="N50" s="13"/>
    </row>
    <row r="51" spans="1:14" s="12" customFormat="1" x14ac:dyDescent="0.25">
      <c r="A51" s="46">
        <v>41</v>
      </c>
      <c r="B51" s="50" t="s">
        <v>263</v>
      </c>
      <c r="C51" s="50" t="s">
        <v>190</v>
      </c>
      <c r="D51" s="35" t="s">
        <v>185</v>
      </c>
      <c r="E51" s="38">
        <v>41654</v>
      </c>
      <c r="F51" s="36">
        <v>40704</v>
      </c>
      <c r="G51" s="37">
        <f t="shared" si="10"/>
        <v>50</v>
      </c>
      <c r="H51" s="33">
        <f t="shared" si="11"/>
        <v>0</v>
      </c>
      <c r="I51" s="33">
        <f t="shared" si="0"/>
        <v>41654</v>
      </c>
      <c r="J51" s="33">
        <f t="shared" si="1"/>
        <v>0</v>
      </c>
      <c r="K51" s="33">
        <f t="shared" si="2"/>
        <v>0</v>
      </c>
      <c r="L51" s="33">
        <f t="shared" si="3"/>
        <v>0</v>
      </c>
      <c r="M51" s="16"/>
      <c r="N51" s="13"/>
    </row>
    <row r="52" spans="1:14" s="12" customFormat="1" x14ac:dyDescent="0.25">
      <c r="A52" s="46">
        <v>42</v>
      </c>
      <c r="B52" s="50" t="s">
        <v>264</v>
      </c>
      <c r="C52" s="50" t="s">
        <v>191</v>
      </c>
      <c r="D52" s="34" t="s">
        <v>112</v>
      </c>
      <c r="E52" s="38">
        <v>36374.01</v>
      </c>
      <c r="F52" s="36">
        <v>40711</v>
      </c>
      <c r="G52" s="37">
        <f t="shared" si="10"/>
        <v>43</v>
      </c>
      <c r="H52" s="33">
        <f t="shared" si="11"/>
        <v>0</v>
      </c>
      <c r="I52" s="33">
        <f t="shared" si="0"/>
        <v>36374.01</v>
      </c>
      <c r="J52" s="33">
        <f t="shared" si="1"/>
        <v>0</v>
      </c>
      <c r="K52" s="33">
        <f t="shared" si="2"/>
        <v>0</v>
      </c>
      <c r="L52" s="33">
        <f t="shared" si="3"/>
        <v>0</v>
      </c>
      <c r="M52" s="16"/>
      <c r="N52" s="13"/>
    </row>
    <row r="53" spans="1:14" s="12" customFormat="1" x14ac:dyDescent="0.25">
      <c r="A53" s="46">
        <v>43</v>
      </c>
      <c r="B53" s="50" t="s">
        <v>265</v>
      </c>
      <c r="C53" s="50" t="s">
        <v>191</v>
      </c>
      <c r="D53" s="34" t="s">
        <v>112</v>
      </c>
      <c r="E53" s="38">
        <v>24763.98</v>
      </c>
      <c r="F53" s="36">
        <v>40701</v>
      </c>
      <c r="G53" s="37">
        <f t="shared" si="10"/>
        <v>53</v>
      </c>
      <c r="H53" s="33">
        <f t="shared" si="11"/>
        <v>0</v>
      </c>
      <c r="I53" s="33">
        <f t="shared" si="0"/>
        <v>24763.98</v>
      </c>
      <c r="J53" s="33">
        <f t="shared" si="1"/>
        <v>0</v>
      </c>
      <c r="K53" s="33">
        <f t="shared" si="2"/>
        <v>0</v>
      </c>
      <c r="L53" s="33">
        <f t="shared" si="3"/>
        <v>0</v>
      </c>
      <c r="M53" s="16"/>
      <c r="N53" s="13"/>
    </row>
    <row r="54" spans="1:14" s="12" customFormat="1" x14ac:dyDescent="0.25">
      <c r="A54" s="46">
        <v>44</v>
      </c>
      <c r="B54" s="50" t="s">
        <v>266</v>
      </c>
      <c r="C54" s="50" t="s">
        <v>192</v>
      </c>
      <c r="D54" s="34" t="s">
        <v>112</v>
      </c>
      <c r="E54" s="38">
        <v>6400</v>
      </c>
      <c r="F54" s="36">
        <v>40669</v>
      </c>
      <c r="G54" s="37">
        <f t="shared" si="10"/>
        <v>85</v>
      </c>
      <c r="H54" s="33">
        <f t="shared" si="11"/>
        <v>0</v>
      </c>
      <c r="I54" s="33">
        <f t="shared" si="0"/>
        <v>0</v>
      </c>
      <c r="J54" s="33">
        <f t="shared" si="1"/>
        <v>6400</v>
      </c>
      <c r="K54" s="33">
        <f t="shared" si="2"/>
        <v>0</v>
      </c>
      <c r="L54" s="33">
        <f t="shared" si="3"/>
        <v>0</v>
      </c>
      <c r="M54" s="16"/>
      <c r="N54" s="13"/>
    </row>
    <row r="55" spans="1:14" s="12" customFormat="1" x14ac:dyDescent="0.25">
      <c r="A55" s="46">
        <v>45</v>
      </c>
      <c r="B55" s="50" t="s">
        <v>267</v>
      </c>
      <c r="C55" s="50" t="s">
        <v>193</v>
      </c>
      <c r="D55" s="34" t="s">
        <v>112</v>
      </c>
      <c r="E55" s="38">
        <v>16695.87</v>
      </c>
      <c r="F55" s="36">
        <v>40640</v>
      </c>
      <c r="G55" s="37">
        <f t="shared" si="10"/>
        <v>114</v>
      </c>
      <c r="H55" s="33">
        <f t="shared" si="11"/>
        <v>0</v>
      </c>
      <c r="I55" s="33">
        <f t="shared" si="0"/>
        <v>0</v>
      </c>
      <c r="J55" s="33">
        <f t="shared" si="1"/>
        <v>0</v>
      </c>
      <c r="K55" s="33">
        <f t="shared" si="2"/>
        <v>16695.87</v>
      </c>
      <c r="L55" s="33">
        <f t="shared" si="3"/>
        <v>0</v>
      </c>
      <c r="M55" s="16"/>
      <c r="N55" s="13"/>
    </row>
    <row r="56" spans="1:14" s="12" customFormat="1" x14ac:dyDescent="0.25">
      <c r="A56" s="46">
        <v>46</v>
      </c>
      <c r="B56" s="50" t="s">
        <v>268</v>
      </c>
      <c r="C56" s="50" t="s">
        <v>193</v>
      </c>
      <c r="D56" s="34" t="s">
        <v>112</v>
      </c>
      <c r="E56" s="38">
        <v>6397.68</v>
      </c>
      <c r="F56" s="36">
        <v>40675</v>
      </c>
      <c r="G56" s="37">
        <f t="shared" si="10"/>
        <v>79</v>
      </c>
      <c r="H56" s="33">
        <f t="shared" si="11"/>
        <v>0</v>
      </c>
      <c r="I56" s="33">
        <f t="shared" si="0"/>
        <v>0</v>
      </c>
      <c r="J56" s="33">
        <f t="shared" si="1"/>
        <v>6397.68</v>
      </c>
      <c r="K56" s="33">
        <f t="shared" si="2"/>
        <v>0</v>
      </c>
      <c r="L56" s="33">
        <f t="shared" si="3"/>
        <v>0</v>
      </c>
      <c r="M56" s="16"/>
      <c r="N56" s="13"/>
    </row>
    <row r="57" spans="1:14" s="12" customFormat="1" x14ac:dyDescent="0.25">
      <c r="A57" s="46">
        <v>47</v>
      </c>
      <c r="B57" s="50" t="s">
        <v>269</v>
      </c>
      <c r="C57" s="50" t="s">
        <v>193</v>
      </c>
      <c r="D57" s="34" t="s">
        <v>112</v>
      </c>
      <c r="E57" s="38">
        <v>24626.95</v>
      </c>
      <c r="F57" s="36">
        <v>40708</v>
      </c>
      <c r="G57" s="37">
        <f t="shared" si="10"/>
        <v>46</v>
      </c>
      <c r="H57" s="33">
        <f t="shared" si="11"/>
        <v>0</v>
      </c>
      <c r="I57" s="33">
        <f t="shared" si="0"/>
        <v>24626.95</v>
      </c>
      <c r="J57" s="33">
        <f t="shared" si="1"/>
        <v>0</v>
      </c>
      <c r="K57" s="33">
        <f t="shared" si="2"/>
        <v>0</v>
      </c>
      <c r="L57" s="33">
        <f t="shared" si="3"/>
        <v>0</v>
      </c>
      <c r="M57" s="16"/>
      <c r="N57" s="13"/>
    </row>
    <row r="58" spans="1:14" s="12" customFormat="1" x14ac:dyDescent="0.25">
      <c r="A58" s="46">
        <v>48</v>
      </c>
      <c r="B58" s="50" t="s">
        <v>270</v>
      </c>
      <c r="C58" s="50" t="s">
        <v>193</v>
      </c>
      <c r="D58" s="34" t="s">
        <v>112</v>
      </c>
      <c r="E58" s="38">
        <v>30382.39</v>
      </c>
      <c r="F58" s="36">
        <v>40676</v>
      </c>
      <c r="G58" s="37">
        <f t="shared" si="10"/>
        <v>78</v>
      </c>
      <c r="H58" s="33">
        <f t="shared" si="11"/>
        <v>0</v>
      </c>
      <c r="I58" s="33">
        <f t="shared" si="0"/>
        <v>0</v>
      </c>
      <c r="J58" s="33">
        <f t="shared" si="1"/>
        <v>30382.39</v>
      </c>
      <c r="K58" s="33">
        <f t="shared" si="2"/>
        <v>0</v>
      </c>
      <c r="L58" s="33">
        <f t="shared" si="3"/>
        <v>0</v>
      </c>
      <c r="M58" s="16"/>
      <c r="N58" s="13"/>
    </row>
    <row r="59" spans="1:14" s="12" customFormat="1" x14ac:dyDescent="0.25">
      <c r="A59" s="46">
        <v>49</v>
      </c>
      <c r="B59" s="50" t="s">
        <v>271</v>
      </c>
      <c r="C59" s="50" t="s">
        <v>193</v>
      </c>
      <c r="D59" s="34" t="s">
        <v>112</v>
      </c>
      <c r="E59" s="38">
        <v>36153.43</v>
      </c>
      <c r="F59" s="36">
        <v>40620</v>
      </c>
      <c r="G59" s="37">
        <f t="shared" si="10"/>
        <v>134</v>
      </c>
      <c r="H59" s="33">
        <f t="shared" si="11"/>
        <v>0</v>
      </c>
      <c r="I59" s="33">
        <f t="shared" si="0"/>
        <v>0</v>
      </c>
      <c r="J59" s="33">
        <f t="shared" si="1"/>
        <v>0</v>
      </c>
      <c r="K59" s="33">
        <f t="shared" si="2"/>
        <v>0</v>
      </c>
      <c r="L59" s="33">
        <f t="shared" si="3"/>
        <v>36153.43</v>
      </c>
      <c r="M59" s="16"/>
      <c r="N59" s="13"/>
    </row>
    <row r="60" spans="1:14" s="12" customFormat="1" x14ac:dyDescent="0.25">
      <c r="A60" s="46">
        <v>50</v>
      </c>
      <c r="B60" s="47" t="s">
        <v>159</v>
      </c>
      <c r="C60" s="47" t="s">
        <v>567</v>
      </c>
      <c r="D60" s="34" t="s">
        <v>185</v>
      </c>
      <c r="E60" s="44">
        <v>38940</v>
      </c>
      <c r="F60" s="36">
        <v>40724</v>
      </c>
      <c r="G60" s="37">
        <f t="shared" si="10"/>
        <v>30</v>
      </c>
      <c r="H60" s="33">
        <f t="shared" si="11"/>
        <v>0</v>
      </c>
      <c r="I60" s="33">
        <f t="shared" si="0"/>
        <v>38940</v>
      </c>
      <c r="J60" s="33">
        <f t="shared" si="1"/>
        <v>0</v>
      </c>
      <c r="K60" s="33">
        <f t="shared" si="2"/>
        <v>0</v>
      </c>
      <c r="L60" s="33">
        <f t="shared" si="3"/>
        <v>0</v>
      </c>
      <c r="M60" s="16"/>
      <c r="N60" s="13"/>
    </row>
    <row r="61" spans="1:14" s="12" customFormat="1" x14ac:dyDescent="0.25">
      <c r="A61" s="46">
        <v>51</v>
      </c>
      <c r="B61" s="50" t="s">
        <v>28</v>
      </c>
      <c r="C61" s="50" t="s">
        <v>23</v>
      </c>
      <c r="D61" s="34" t="s">
        <v>454</v>
      </c>
      <c r="E61" s="38">
        <v>30300</v>
      </c>
      <c r="F61" s="36">
        <v>40411</v>
      </c>
      <c r="G61" s="37">
        <f t="shared" si="10"/>
        <v>343</v>
      </c>
      <c r="H61" s="33">
        <f t="shared" si="11"/>
        <v>0</v>
      </c>
      <c r="I61" s="33">
        <f t="shared" si="0"/>
        <v>0</v>
      </c>
      <c r="J61" s="33">
        <f t="shared" si="1"/>
        <v>0</v>
      </c>
      <c r="K61" s="33">
        <f t="shared" si="2"/>
        <v>0</v>
      </c>
      <c r="L61" s="33">
        <f t="shared" si="3"/>
        <v>30300</v>
      </c>
      <c r="M61" s="16"/>
      <c r="N61" s="13"/>
    </row>
    <row r="62" spans="1:14" s="12" customFormat="1" x14ac:dyDescent="0.25">
      <c r="A62" s="46">
        <v>52</v>
      </c>
      <c r="B62" s="50" t="s">
        <v>57</v>
      </c>
      <c r="C62" s="50" t="s">
        <v>23</v>
      </c>
      <c r="D62" s="34" t="s">
        <v>454</v>
      </c>
      <c r="E62" s="38">
        <v>16402</v>
      </c>
      <c r="F62" s="36">
        <v>40493</v>
      </c>
      <c r="G62" s="37">
        <f t="shared" si="10"/>
        <v>261</v>
      </c>
      <c r="H62" s="33">
        <f t="shared" si="11"/>
        <v>0</v>
      </c>
      <c r="I62" s="33">
        <f t="shared" si="0"/>
        <v>0</v>
      </c>
      <c r="J62" s="33">
        <f t="shared" si="1"/>
        <v>0</v>
      </c>
      <c r="K62" s="33">
        <f t="shared" si="2"/>
        <v>0</v>
      </c>
      <c r="L62" s="33">
        <f t="shared" si="3"/>
        <v>16402</v>
      </c>
      <c r="M62" s="16"/>
      <c r="N62" s="13"/>
    </row>
    <row r="63" spans="1:14" s="12" customFormat="1" x14ac:dyDescent="0.25">
      <c r="A63" s="46">
        <v>53</v>
      </c>
      <c r="B63" s="50" t="s">
        <v>22</v>
      </c>
      <c r="C63" s="50" t="s">
        <v>24</v>
      </c>
      <c r="D63" s="34" t="s">
        <v>185</v>
      </c>
      <c r="E63" s="38">
        <v>59590</v>
      </c>
      <c r="F63" s="36">
        <v>40528</v>
      </c>
      <c r="G63" s="37">
        <f t="shared" si="10"/>
        <v>226</v>
      </c>
      <c r="H63" s="33">
        <f t="shared" si="11"/>
        <v>0</v>
      </c>
      <c r="I63" s="33">
        <f t="shared" si="0"/>
        <v>0</v>
      </c>
      <c r="J63" s="33">
        <f t="shared" si="1"/>
        <v>0</v>
      </c>
      <c r="K63" s="33">
        <f t="shared" si="2"/>
        <v>0</v>
      </c>
      <c r="L63" s="33">
        <f t="shared" si="3"/>
        <v>59590</v>
      </c>
      <c r="M63" s="16"/>
      <c r="N63" s="13"/>
    </row>
    <row r="64" spans="1:14" s="12" customFormat="1" x14ac:dyDescent="0.25">
      <c r="A64" s="46">
        <v>54</v>
      </c>
      <c r="B64" s="50" t="s">
        <v>272</v>
      </c>
      <c r="C64" s="50" t="s">
        <v>49</v>
      </c>
      <c r="D64" s="34" t="s">
        <v>185</v>
      </c>
      <c r="E64" s="38">
        <v>42437.99</v>
      </c>
      <c r="F64" s="36">
        <v>40675</v>
      </c>
      <c r="G64" s="37">
        <f t="shared" si="10"/>
        <v>79</v>
      </c>
      <c r="H64" s="33">
        <f t="shared" si="11"/>
        <v>0</v>
      </c>
      <c r="I64" s="33">
        <f t="shared" si="0"/>
        <v>0</v>
      </c>
      <c r="J64" s="33">
        <f t="shared" si="1"/>
        <v>42437.99</v>
      </c>
      <c r="K64" s="33">
        <f t="shared" si="2"/>
        <v>0</v>
      </c>
      <c r="L64" s="33">
        <f t="shared" si="3"/>
        <v>0</v>
      </c>
      <c r="M64" s="16"/>
      <c r="N64" s="13"/>
    </row>
    <row r="65" spans="1:14" s="12" customFormat="1" x14ac:dyDescent="0.25">
      <c r="A65" s="46">
        <v>55</v>
      </c>
      <c r="B65" s="50" t="s">
        <v>273</v>
      </c>
      <c r="C65" s="50" t="s">
        <v>49</v>
      </c>
      <c r="D65" s="34" t="s">
        <v>185</v>
      </c>
      <c r="E65" s="38">
        <v>29345.37</v>
      </c>
      <c r="F65" s="36">
        <v>40695</v>
      </c>
      <c r="G65" s="37">
        <f t="shared" si="10"/>
        <v>59</v>
      </c>
      <c r="H65" s="33">
        <f t="shared" si="11"/>
        <v>0</v>
      </c>
      <c r="I65" s="33">
        <f t="shared" si="0"/>
        <v>29345.37</v>
      </c>
      <c r="J65" s="33">
        <f t="shared" si="1"/>
        <v>0</v>
      </c>
      <c r="K65" s="33">
        <f t="shared" si="2"/>
        <v>0</v>
      </c>
      <c r="L65" s="33">
        <f t="shared" si="3"/>
        <v>0</v>
      </c>
      <c r="M65" s="16"/>
      <c r="N65" s="13"/>
    </row>
    <row r="66" spans="1:14" s="12" customFormat="1" x14ac:dyDescent="0.25">
      <c r="A66" s="46">
        <v>56</v>
      </c>
      <c r="B66" s="47" t="s">
        <v>109</v>
      </c>
      <c r="C66" s="47" t="s">
        <v>568</v>
      </c>
      <c r="D66" s="34" t="s">
        <v>185</v>
      </c>
      <c r="E66" s="44">
        <v>130028.92</v>
      </c>
      <c r="F66" s="36">
        <v>40704</v>
      </c>
      <c r="G66" s="37">
        <f t="shared" si="10"/>
        <v>50</v>
      </c>
      <c r="H66" s="33"/>
      <c r="I66" s="33">
        <f t="shared" si="0"/>
        <v>130028.92</v>
      </c>
      <c r="J66" s="33">
        <f t="shared" si="1"/>
        <v>0</v>
      </c>
      <c r="K66" s="33">
        <f t="shared" si="2"/>
        <v>0</v>
      </c>
      <c r="L66" s="33">
        <f t="shared" si="3"/>
        <v>0</v>
      </c>
      <c r="M66" s="16"/>
      <c r="N66" s="13"/>
    </row>
    <row r="67" spans="1:14" s="12" customFormat="1" x14ac:dyDescent="0.25">
      <c r="A67" s="46">
        <v>57</v>
      </c>
      <c r="B67" s="50" t="s">
        <v>139</v>
      </c>
      <c r="C67" s="50" t="s">
        <v>194</v>
      </c>
      <c r="D67" s="34" t="s">
        <v>185</v>
      </c>
      <c r="E67" s="38">
        <v>10266</v>
      </c>
      <c r="F67" s="36">
        <v>40708</v>
      </c>
      <c r="G67" s="37">
        <f t="shared" si="10"/>
        <v>46</v>
      </c>
      <c r="H67" s="33">
        <f t="shared" ref="H67:H79" si="12">IF(G67&lt;30,E67,0)</f>
        <v>0</v>
      </c>
      <c r="I67" s="33">
        <f t="shared" si="0"/>
        <v>10266</v>
      </c>
      <c r="J67" s="33">
        <f t="shared" si="1"/>
        <v>0</v>
      </c>
      <c r="K67" s="33">
        <f t="shared" si="2"/>
        <v>0</v>
      </c>
      <c r="L67" s="33">
        <f t="shared" si="3"/>
        <v>0</v>
      </c>
      <c r="M67" s="16"/>
      <c r="N67" s="13"/>
    </row>
    <row r="68" spans="1:14" s="12" customFormat="1" x14ac:dyDescent="0.25">
      <c r="A68" s="46">
        <v>58</v>
      </c>
      <c r="B68" s="50" t="s">
        <v>274</v>
      </c>
      <c r="C68" s="50" t="s">
        <v>194</v>
      </c>
      <c r="D68" s="34" t="s">
        <v>185</v>
      </c>
      <c r="E68" s="38">
        <v>66080</v>
      </c>
      <c r="F68" s="36">
        <v>40731</v>
      </c>
      <c r="G68" s="37">
        <f t="shared" si="10"/>
        <v>23</v>
      </c>
      <c r="H68" s="33">
        <f t="shared" si="12"/>
        <v>66080</v>
      </c>
      <c r="I68" s="33">
        <f t="shared" si="0"/>
        <v>0</v>
      </c>
      <c r="J68" s="33">
        <f t="shared" si="1"/>
        <v>0</v>
      </c>
      <c r="K68" s="33">
        <f t="shared" si="2"/>
        <v>0</v>
      </c>
      <c r="L68" s="33">
        <f t="shared" si="3"/>
        <v>0</v>
      </c>
      <c r="M68" s="16"/>
      <c r="N68" s="13"/>
    </row>
    <row r="69" spans="1:14" s="12" customFormat="1" x14ac:dyDescent="0.25">
      <c r="A69" s="46">
        <v>59</v>
      </c>
      <c r="B69" s="47" t="s">
        <v>109</v>
      </c>
      <c r="C69" s="47" t="s">
        <v>584</v>
      </c>
      <c r="D69" s="34" t="s">
        <v>185</v>
      </c>
      <c r="E69" s="44">
        <v>58928</v>
      </c>
      <c r="F69" s="36">
        <v>40730</v>
      </c>
      <c r="G69" s="37">
        <f t="shared" si="10"/>
        <v>24</v>
      </c>
      <c r="H69" s="33">
        <f t="shared" si="12"/>
        <v>58928</v>
      </c>
      <c r="I69" s="33">
        <f t="shared" si="0"/>
        <v>0</v>
      </c>
      <c r="J69" s="33">
        <f t="shared" si="1"/>
        <v>0</v>
      </c>
      <c r="K69" s="33">
        <f t="shared" si="2"/>
        <v>0</v>
      </c>
      <c r="L69" s="33">
        <f t="shared" si="3"/>
        <v>0</v>
      </c>
      <c r="M69" s="16"/>
      <c r="N69" s="13"/>
    </row>
    <row r="70" spans="1:14" s="12" customFormat="1" x14ac:dyDescent="0.25">
      <c r="A70" s="46">
        <v>60</v>
      </c>
      <c r="B70" s="50" t="s">
        <v>164</v>
      </c>
      <c r="C70" s="50" t="s">
        <v>25</v>
      </c>
      <c r="D70" s="34" t="s">
        <v>455</v>
      </c>
      <c r="E70" s="38">
        <v>5062.2</v>
      </c>
      <c r="F70" s="36">
        <v>40688</v>
      </c>
      <c r="G70" s="37">
        <f t="shared" si="10"/>
        <v>66</v>
      </c>
      <c r="H70" s="33">
        <f t="shared" si="12"/>
        <v>0</v>
      </c>
      <c r="I70" s="33">
        <f t="shared" si="0"/>
        <v>0</v>
      </c>
      <c r="J70" s="33">
        <f t="shared" si="1"/>
        <v>5062.2</v>
      </c>
      <c r="K70" s="33">
        <f t="shared" si="2"/>
        <v>0</v>
      </c>
      <c r="L70" s="33">
        <f t="shared" si="3"/>
        <v>0</v>
      </c>
      <c r="M70" s="16"/>
      <c r="N70" s="13"/>
    </row>
    <row r="71" spans="1:14" s="12" customFormat="1" x14ac:dyDescent="0.25">
      <c r="A71" s="46">
        <v>61</v>
      </c>
      <c r="B71" s="50" t="s">
        <v>275</v>
      </c>
      <c r="C71" s="50" t="s">
        <v>25</v>
      </c>
      <c r="D71" s="34" t="s">
        <v>455</v>
      </c>
      <c r="E71" s="38">
        <v>138410.46</v>
      </c>
      <c r="F71" s="36">
        <v>40645</v>
      </c>
      <c r="G71" s="37">
        <f t="shared" si="10"/>
        <v>109</v>
      </c>
      <c r="H71" s="33">
        <f t="shared" si="12"/>
        <v>0</v>
      </c>
      <c r="I71" s="33">
        <f t="shared" si="0"/>
        <v>0</v>
      </c>
      <c r="J71" s="33">
        <f t="shared" si="1"/>
        <v>0</v>
      </c>
      <c r="K71" s="33">
        <f t="shared" si="2"/>
        <v>138410.46</v>
      </c>
      <c r="L71" s="33">
        <f t="shared" si="3"/>
        <v>0</v>
      </c>
      <c r="M71" s="16"/>
      <c r="N71" s="13"/>
    </row>
    <row r="72" spans="1:14" s="12" customFormat="1" x14ac:dyDescent="0.25">
      <c r="A72" s="46">
        <v>62</v>
      </c>
      <c r="B72" s="50" t="s">
        <v>276</v>
      </c>
      <c r="C72" s="50" t="s">
        <v>25</v>
      </c>
      <c r="D72" s="34" t="s">
        <v>455</v>
      </c>
      <c r="E72" s="38">
        <v>43394.74</v>
      </c>
      <c r="F72" s="36">
        <v>40715</v>
      </c>
      <c r="G72" s="37">
        <f t="shared" si="10"/>
        <v>39</v>
      </c>
      <c r="H72" s="33">
        <f t="shared" si="12"/>
        <v>0</v>
      </c>
      <c r="I72" s="33">
        <f t="shared" si="0"/>
        <v>43394.74</v>
      </c>
      <c r="J72" s="33">
        <f t="shared" si="1"/>
        <v>0</v>
      </c>
      <c r="K72" s="33">
        <f t="shared" si="2"/>
        <v>0</v>
      </c>
      <c r="L72" s="33">
        <f t="shared" si="3"/>
        <v>0</v>
      </c>
      <c r="M72" s="16"/>
      <c r="N72" s="13"/>
    </row>
    <row r="73" spans="1:14" s="12" customFormat="1" x14ac:dyDescent="0.25">
      <c r="A73" s="46">
        <v>63</v>
      </c>
      <c r="B73" s="50" t="s">
        <v>277</v>
      </c>
      <c r="C73" s="50" t="s">
        <v>25</v>
      </c>
      <c r="D73" s="34" t="s">
        <v>455</v>
      </c>
      <c r="E73" s="38">
        <v>16520</v>
      </c>
      <c r="F73" s="36">
        <v>40725</v>
      </c>
      <c r="G73" s="37">
        <f t="shared" si="10"/>
        <v>29</v>
      </c>
      <c r="H73" s="33">
        <f t="shared" si="12"/>
        <v>16520</v>
      </c>
      <c r="I73" s="33">
        <f t="shared" si="0"/>
        <v>0</v>
      </c>
      <c r="J73" s="33">
        <f t="shared" si="1"/>
        <v>0</v>
      </c>
      <c r="K73" s="33">
        <f t="shared" si="2"/>
        <v>0</v>
      </c>
      <c r="L73" s="33">
        <f t="shared" si="3"/>
        <v>0</v>
      </c>
      <c r="M73" s="16"/>
      <c r="N73" s="13"/>
    </row>
    <row r="74" spans="1:14" s="12" customFormat="1" x14ac:dyDescent="0.25">
      <c r="A74" s="46">
        <v>64</v>
      </c>
      <c r="B74" s="50" t="s">
        <v>278</v>
      </c>
      <c r="C74" s="50" t="s">
        <v>25</v>
      </c>
      <c r="D74" s="34" t="s">
        <v>455</v>
      </c>
      <c r="E74" s="38">
        <v>13121.6</v>
      </c>
      <c r="F74" s="36">
        <v>40717</v>
      </c>
      <c r="G74" s="37">
        <f t="shared" si="10"/>
        <v>37</v>
      </c>
      <c r="H74" s="33">
        <f t="shared" si="12"/>
        <v>0</v>
      </c>
      <c r="I74" s="33">
        <f t="shared" si="0"/>
        <v>13121.6</v>
      </c>
      <c r="J74" s="33">
        <f t="shared" si="1"/>
        <v>0</v>
      </c>
      <c r="K74" s="33">
        <f t="shared" si="2"/>
        <v>0</v>
      </c>
      <c r="L74" s="33">
        <f t="shared" si="3"/>
        <v>0</v>
      </c>
      <c r="M74" s="16"/>
      <c r="N74" s="13"/>
    </row>
    <row r="75" spans="1:14" s="12" customFormat="1" x14ac:dyDescent="0.25">
      <c r="A75" s="46">
        <v>65</v>
      </c>
      <c r="B75" s="50" t="s">
        <v>279</v>
      </c>
      <c r="C75" s="50" t="s">
        <v>25</v>
      </c>
      <c r="D75" s="34" t="s">
        <v>455</v>
      </c>
      <c r="E75" s="38">
        <v>42990.94</v>
      </c>
      <c r="F75" s="36">
        <v>40698</v>
      </c>
      <c r="G75" s="37">
        <f t="shared" si="10"/>
        <v>56</v>
      </c>
      <c r="H75" s="33">
        <f t="shared" si="12"/>
        <v>0</v>
      </c>
      <c r="I75" s="33">
        <f t="shared" ref="I75:I138" si="13">IF(G75&lt;61,E75,0)-H75</f>
        <v>42990.94</v>
      </c>
      <c r="J75" s="33">
        <f t="shared" ref="J75:J138" si="14">IF(G75&lt;91,E75,0)-H75-I75</f>
        <v>0</v>
      </c>
      <c r="K75" s="33">
        <f t="shared" ref="K75:K138" si="15">IF(G75&lt;120,E75,0)-H75-I75-J75</f>
        <v>0</v>
      </c>
      <c r="L75" s="33">
        <f t="shared" ref="L75:L138" si="16">IF(G75&gt;120,E75,0)</f>
        <v>0</v>
      </c>
      <c r="M75" s="16"/>
      <c r="N75" s="13"/>
    </row>
    <row r="76" spans="1:14" s="12" customFormat="1" x14ac:dyDescent="0.25">
      <c r="A76" s="46">
        <v>66</v>
      </c>
      <c r="B76" s="50" t="s">
        <v>162</v>
      </c>
      <c r="C76" s="50" t="s">
        <v>25</v>
      </c>
      <c r="D76" s="34" t="s">
        <v>455</v>
      </c>
      <c r="E76" s="38">
        <v>24833.1</v>
      </c>
      <c r="F76" s="36">
        <v>40660</v>
      </c>
      <c r="G76" s="37">
        <f t="shared" si="10"/>
        <v>94</v>
      </c>
      <c r="H76" s="33">
        <f t="shared" si="12"/>
        <v>0</v>
      </c>
      <c r="I76" s="33">
        <f t="shared" si="13"/>
        <v>0</v>
      </c>
      <c r="J76" s="33">
        <f t="shared" si="14"/>
        <v>0</v>
      </c>
      <c r="K76" s="33">
        <f t="shared" si="15"/>
        <v>24833.1</v>
      </c>
      <c r="L76" s="33">
        <f t="shared" si="16"/>
        <v>0</v>
      </c>
      <c r="M76" s="16"/>
      <c r="N76" s="13"/>
    </row>
    <row r="77" spans="1:14" s="12" customFormat="1" x14ac:dyDescent="0.25">
      <c r="A77" s="46">
        <v>67</v>
      </c>
      <c r="B77" s="50" t="s">
        <v>280</v>
      </c>
      <c r="C77" s="50" t="s">
        <v>25</v>
      </c>
      <c r="D77" s="34" t="s">
        <v>455</v>
      </c>
      <c r="E77" s="38">
        <v>4047.4</v>
      </c>
      <c r="F77" s="36">
        <v>40724</v>
      </c>
      <c r="G77" s="37">
        <f t="shared" si="10"/>
        <v>30</v>
      </c>
      <c r="H77" s="33">
        <f t="shared" si="12"/>
        <v>0</v>
      </c>
      <c r="I77" s="33">
        <f t="shared" si="13"/>
        <v>4047.4</v>
      </c>
      <c r="J77" s="33">
        <f t="shared" si="14"/>
        <v>0</v>
      </c>
      <c r="K77" s="33">
        <f t="shared" si="15"/>
        <v>0</v>
      </c>
      <c r="L77" s="33">
        <f t="shared" si="16"/>
        <v>0</v>
      </c>
      <c r="M77" s="16"/>
      <c r="N77" s="13"/>
    </row>
    <row r="78" spans="1:14" s="12" customFormat="1" x14ac:dyDescent="0.25">
      <c r="A78" s="46">
        <v>68</v>
      </c>
      <c r="B78" s="50" t="s">
        <v>163</v>
      </c>
      <c r="C78" s="50" t="s">
        <v>25</v>
      </c>
      <c r="D78" s="34" t="s">
        <v>455</v>
      </c>
      <c r="E78" s="38">
        <v>39518.199999999997</v>
      </c>
      <c r="F78" s="36">
        <v>40689</v>
      </c>
      <c r="G78" s="37">
        <f t="shared" si="10"/>
        <v>65</v>
      </c>
      <c r="H78" s="33">
        <f t="shared" si="12"/>
        <v>0</v>
      </c>
      <c r="I78" s="33">
        <f t="shared" si="13"/>
        <v>0</v>
      </c>
      <c r="J78" s="33">
        <f t="shared" si="14"/>
        <v>39518.199999999997</v>
      </c>
      <c r="K78" s="33">
        <f t="shared" si="15"/>
        <v>0</v>
      </c>
      <c r="L78" s="33">
        <f t="shared" si="16"/>
        <v>0</v>
      </c>
      <c r="M78" s="16"/>
      <c r="N78" s="13"/>
    </row>
    <row r="79" spans="1:14" s="12" customFormat="1" x14ac:dyDescent="0.25">
      <c r="A79" s="46">
        <v>69</v>
      </c>
      <c r="B79" s="50" t="s">
        <v>36</v>
      </c>
      <c r="C79" s="50" t="s">
        <v>25</v>
      </c>
      <c r="D79" s="34" t="s">
        <v>455</v>
      </c>
      <c r="E79" s="38">
        <v>70010.58</v>
      </c>
      <c r="F79" s="36">
        <v>40556</v>
      </c>
      <c r="G79" s="37">
        <f t="shared" si="10"/>
        <v>198</v>
      </c>
      <c r="H79" s="33">
        <f t="shared" si="12"/>
        <v>0</v>
      </c>
      <c r="I79" s="33">
        <f t="shared" si="13"/>
        <v>0</v>
      </c>
      <c r="J79" s="33">
        <f t="shared" si="14"/>
        <v>0</v>
      </c>
      <c r="K79" s="33">
        <f t="shared" si="15"/>
        <v>0</v>
      </c>
      <c r="L79" s="33">
        <f t="shared" si="16"/>
        <v>70010.58</v>
      </c>
      <c r="M79" s="16"/>
      <c r="N79" s="13"/>
    </row>
    <row r="80" spans="1:14" s="12" customFormat="1" x14ac:dyDescent="0.25">
      <c r="A80" s="46">
        <v>70</v>
      </c>
      <c r="B80" s="47" t="s">
        <v>557</v>
      </c>
      <c r="C80" s="47" t="s">
        <v>582</v>
      </c>
      <c r="D80" s="34" t="s">
        <v>455</v>
      </c>
      <c r="E80" s="44">
        <v>5876.4</v>
      </c>
      <c r="F80" s="36">
        <v>40743</v>
      </c>
      <c r="G80" s="37">
        <f t="shared" ref="G80:G81" si="17">+$E$8-F80</f>
        <v>11</v>
      </c>
      <c r="H80" s="33">
        <f t="shared" ref="H80:H81" si="18">IF(G80&lt;30,E80,0)</f>
        <v>5876.4</v>
      </c>
      <c r="I80" s="33">
        <f t="shared" si="13"/>
        <v>0</v>
      </c>
      <c r="J80" s="33">
        <f t="shared" si="14"/>
        <v>0</v>
      </c>
      <c r="K80" s="33">
        <f t="shared" si="15"/>
        <v>0</v>
      </c>
      <c r="L80" s="33">
        <f t="shared" si="16"/>
        <v>0</v>
      </c>
      <c r="M80" s="16"/>
      <c r="N80" s="13"/>
    </row>
    <row r="81" spans="1:14" s="12" customFormat="1" x14ac:dyDescent="0.25">
      <c r="A81" s="46">
        <v>71</v>
      </c>
      <c r="B81" s="47" t="s">
        <v>558</v>
      </c>
      <c r="C81" s="47" t="s">
        <v>582</v>
      </c>
      <c r="D81" s="34" t="s">
        <v>455</v>
      </c>
      <c r="E81" s="44">
        <v>19387.400000000001</v>
      </c>
      <c r="F81" s="36">
        <v>40731</v>
      </c>
      <c r="G81" s="37">
        <f t="shared" si="17"/>
        <v>23</v>
      </c>
      <c r="H81" s="33">
        <f t="shared" si="18"/>
        <v>19387.400000000001</v>
      </c>
      <c r="I81" s="33">
        <f t="shared" si="13"/>
        <v>0</v>
      </c>
      <c r="J81" s="33">
        <f t="shared" si="14"/>
        <v>0</v>
      </c>
      <c r="K81" s="33">
        <f t="shared" si="15"/>
        <v>0</v>
      </c>
      <c r="L81" s="33">
        <f t="shared" si="16"/>
        <v>0</v>
      </c>
      <c r="M81" s="16"/>
      <c r="N81" s="13"/>
    </row>
    <row r="82" spans="1:14" s="12" customFormat="1" x14ac:dyDescent="0.25">
      <c r="A82" s="46">
        <v>72</v>
      </c>
      <c r="B82" s="50" t="s">
        <v>281</v>
      </c>
      <c r="C82" s="50" t="s">
        <v>195</v>
      </c>
      <c r="D82" s="35" t="s">
        <v>456</v>
      </c>
      <c r="E82" s="38">
        <v>32000</v>
      </c>
      <c r="F82" s="36">
        <v>40730</v>
      </c>
      <c r="G82" s="37">
        <f t="shared" ref="G82:G100" si="19">+$E$8-F82</f>
        <v>24</v>
      </c>
      <c r="H82" s="33">
        <f t="shared" ref="H82:H100" si="20">IF(G82&lt;30,E82,0)</f>
        <v>32000</v>
      </c>
      <c r="I82" s="33">
        <f t="shared" si="13"/>
        <v>0</v>
      </c>
      <c r="J82" s="33">
        <f t="shared" si="14"/>
        <v>0</v>
      </c>
      <c r="K82" s="33">
        <f t="shared" si="15"/>
        <v>0</v>
      </c>
      <c r="L82" s="33">
        <f t="shared" si="16"/>
        <v>0</v>
      </c>
      <c r="M82" s="16"/>
      <c r="N82" s="13"/>
    </row>
    <row r="83" spans="1:14" s="12" customFormat="1" x14ac:dyDescent="0.25">
      <c r="A83" s="46">
        <v>73</v>
      </c>
      <c r="B83" s="50" t="s">
        <v>282</v>
      </c>
      <c r="C83" s="50" t="s">
        <v>195</v>
      </c>
      <c r="D83" s="35" t="s">
        <v>456</v>
      </c>
      <c r="E83" s="38">
        <v>106000</v>
      </c>
      <c r="F83" s="36">
        <v>40689</v>
      </c>
      <c r="G83" s="37">
        <f t="shared" si="19"/>
        <v>65</v>
      </c>
      <c r="H83" s="33">
        <f t="shared" si="20"/>
        <v>0</v>
      </c>
      <c r="I83" s="33">
        <f t="shared" si="13"/>
        <v>0</v>
      </c>
      <c r="J83" s="33">
        <f t="shared" si="14"/>
        <v>106000</v>
      </c>
      <c r="K83" s="33">
        <f t="shared" si="15"/>
        <v>0</v>
      </c>
      <c r="L83" s="33">
        <f t="shared" si="16"/>
        <v>0</v>
      </c>
      <c r="M83" s="16"/>
      <c r="N83" s="13"/>
    </row>
    <row r="84" spans="1:14" s="12" customFormat="1" x14ac:dyDescent="0.25">
      <c r="A84" s="46">
        <v>74</v>
      </c>
      <c r="B84" s="50" t="s">
        <v>283</v>
      </c>
      <c r="C84" s="50" t="s">
        <v>196</v>
      </c>
      <c r="D84" s="34" t="s">
        <v>185</v>
      </c>
      <c r="E84" s="38">
        <v>16156.56</v>
      </c>
      <c r="F84" s="36">
        <v>40711</v>
      </c>
      <c r="G84" s="37">
        <f t="shared" si="19"/>
        <v>43</v>
      </c>
      <c r="H84" s="33">
        <f t="shared" si="20"/>
        <v>0</v>
      </c>
      <c r="I84" s="33">
        <f t="shared" si="13"/>
        <v>16156.56</v>
      </c>
      <c r="J84" s="33">
        <f t="shared" si="14"/>
        <v>0</v>
      </c>
      <c r="K84" s="33">
        <f t="shared" si="15"/>
        <v>0</v>
      </c>
      <c r="L84" s="33">
        <f t="shared" si="16"/>
        <v>0</v>
      </c>
      <c r="M84" s="16"/>
      <c r="N84" s="13"/>
    </row>
    <row r="85" spans="1:14" s="12" customFormat="1" x14ac:dyDescent="0.25">
      <c r="A85" s="46">
        <v>75</v>
      </c>
      <c r="B85" s="50" t="s">
        <v>120</v>
      </c>
      <c r="C85" s="50" t="s">
        <v>196</v>
      </c>
      <c r="D85" s="34" t="s">
        <v>185</v>
      </c>
      <c r="E85" s="38">
        <v>41252</v>
      </c>
      <c r="F85" s="36">
        <v>40711</v>
      </c>
      <c r="G85" s="37">
        <f t="shared" si="19"/>
        <v>43</v>
      </c>
      <c r="H85" s="33">
        <f t="shared" si="20"/>
        <v>0</v>
      </c>
      <c r="I85" s="33">
        <f t="shared" si="13"/>
        <v>41252</v>
      </c>
      <c r="J85" s="33">
        <f t="shared" si="14"/>
        <v>0</v>
      </c>
      <c r="K85" s="33">
        <f t="shared" si="15"/>
        <v>0</v>
      </c>
      <c r="L85" s="33">
        <f t="shared" si="16"/>
        <v>0</v>
      </c>
      <c r="M85" s="16"/>
      <c r="N85" s="13"/>
    </row>
    <row r="86" spans="1:14" s="12" customFormat="1" x14ac:dyDescent="0.25">
      <c r="A86" s="46">
        <v>76</v>
      </c>
      <c r="B86" s="50" t="s">
        <v>284</v>
      </c>
      <c r="C86" s="50" t="s">
        <v>196</v>
      </c>
      <c r="D86" s="34" t="s">
        <v>185</v>
      </c>
      <c r="E86" s="38">
        <v>66080</v>
      </c>
      <c r="F86" s="36">
        <v>40711</v>
      </c>
      <c r="G86" s="37">
        <f t="shared" si="19"/>
        <v>43</v>
      </c>
      <c r="H86" s="33">
        <f t="shared" si="20"/>
        <v>0</v>
      </c>
      <c r="I86" s="33">
        <f t="shared" si="13"/>
        <v>66080</v>
      </c>
      <c r="J86" s="33">
        <f t="shared" si="14"/>
        <v>0</v>
      </c>
      <c r="K86" s="33">
        <f t="shared" si="15"/>
        <v>0</v>
      </c>
      <c r="L86" s="33">
        <f t="shared" si="16"/>
        <v>0</v>
      </c>
      <c r="M86" s="16"/>
      <c r="N86" s="13"/>
    </row>
    <row r="87" spans="1:14" s="12" customFormat="1" x14ac:dyDescent="0.25">
      <c r="A87" s="46">
        <v>77</v>
      </c>
      <c r="B87" s="47" t="s">
        <v>556</v>
      </c>
      <c r="C87" s="47" t="s">
        <v>581</v>
      </c>
      <c r="D87" s="34" t="s">
        <v>458</v>
      </c>
      <c r="E87" s="44">
        <v>3190.67</v>
      </c>
      <c r="F87" s="36">
        <v>40709</v>
      </c>
      <c r="G87" s="37">
        <f t="shared" si="19"/>
        <v>45</v>
      </c>
      <c r="H87" s="33">
        <f t="shared" si="20"/>
        <v>0</v>
      </c>
      <c r="I87" s="33">
        <f t="shared" si="13"/>
        <v>3190.67</v>
      </c>
      <c r="J87" s="33">
        <f t="shared" si="14"/>
        <v>0</v>
      </c>
      <c r="K87" s="33">
        <f t="shared" si="15"/>
        <v>0</v>
      </c>
      <c r="L87" s="33">
        <f t="shared" si="16"/>
        <v>0</v>
      </c>
      <c r="M87" s="16"/>
      <c r="N87" s="13"/>
    </row>
    <row r="88" spans="1:14" s="12" customFormat="1" x14ac:dyDescent="0.25">
      <c r="A88" s="46">
        <v>78</v>
      </c>
      <c r="B88" s="50" t="s">
        <v>285</v>
      </c>
      <c r="C88" s="50" t="s">
        <v>89</v>
      </c>
      <c r="D88" s="35" t="s">
        <v>31</v>
      </c>
      <c r="E88" s="38">
        <v>35269.46</v>
      </c>
      <c r="F88" s="36">
        <v>40684</v>
      </c>
      <c r="G88" s="37">
        <f t="shared" si="19"/>
        <v>70</v>
      </c>
      <c r="H88" s="33">
        <f t="shared" si="20"/>
        <v>0</v>
      </c>
      <c r="I88" s="33">
        <f t="shared" si="13"/>
        <v>0</v>
      </c>
      <c r="J88" s="33">
        <f t="shared" si="14"/>
        <v>35269.46</v>
      </c>
      <c r="K88" s="33">
        <f t="shared" si="15"/>
        <v>0</v>
      </c>
      <c r="L88" s="33">
        <f t="shared" si="16"/>
        <v>0</v>
      </c>
      <c r="M88" s="16"/>
      <c r="N88" s="13"/>
    </row>
    <row r="89" spans="1:14" s="12" customFormat="1" x14ac:dyDescent="0.25">
      <c r="A89" s="46">
        <v>79</v>
      </c>
      <c r="B89" s="50" t="s">
        <v>286</v>
      </c>
      <c r="C89" s="50" t="s">
        <v>89</v>
      </c>
      <c r="D89" s="35" t="s">
        <v>31</v>
      </c>
      <c r="E89" s="38">
        <v>5549.1</v>
      </c>
      <c r="F89" s="36">
        <v>40676</v>
      </c>
      <c r="G89" s="37">
        <f t="shared" si="19"/>
        <v>78</v>
      </c>
      <c r="H89" s="33">
        <f t="shared" si="20"/>
        <v>0</v>
      </c>
      <c r="I89" s="33">
        <f t="shared" si="13"/>
        <v>0</v>
      </c>
      <c r="J89" s="33">
        <f t="shared" si="14"/>
        <v>5549.1</v>
      </c>
      <c r="K89" s="33">
        <f t="shared" si="15"/>
        <v>0</v>
      </c>
      <c r="L89" s="33">
        <f t="shared" si="16"/>
        <v>0</v>
      </c>
      <c r="M89" s="16"/>
      <c r="N89" s="13"/>
    </row>
    <row r="90" spans="1:14" s="12" customFormat="1" x14ac:dyDescent="0.25">
      <c r="A90" s="46">
        <v>80</v>
      </c>
      <c r="B90" s="50" t="s">
        <v>287</v>
      </c>
      <c r="C90" s="50" t="s">
        <v>89</v>
      </c>
      <c r="D90" s="35" t="s">
        <v>31</v>
      </c>
      <c r="E90" s="38">
        <v>4935.2</v>
      </c>
      <c r="F90" s="36">
        <v>40667</v>
      </c>
      <c r="G90" s="37">
        <f t="shared" si="19"/>
        <v>87</v>
      </c>
      <c r="H90" s="33">
        <f t="shared" si="20"/>
        <v>0</v>
      </c>
      <c r="I90" s="33">
        <f t="shared" si="13"/>
        <v>0</v>
      </c>
      <c r="J90" s="33">
        <f t="shared" si="14"/>
        <v>4935.2</v>
      </c>
      <c r="K90" s="33">
        <f t="shared" si="15"/>
        <v>0</v>
      </c>
      <c r="L90" s="33">
        <f t="shared" si="16"/>
        <v>0</v>
      </c>
      <c r="M90" s="16"/>
      <c r="N90" s="13"/>
    </row>
    <row r="91" spans="1:14" s="12" customFormat="1" x14ac:dyDescent="0.25">
      <c r="A91" s="46">
        <v>81</v>
      </c>
      <c r="B91" s="50" t="s">
        <v>288</v>
      </c>
      <c r="C91" s="50" t="s">
        <v>89</v>
      </c>
      <c r="D91" s="35" t="s">
        <v>31</v>
      </c>
      <c r="E91" s="38">
        <v>8228.1</v>
      </c>
      <c r="F91" s="36">
        <v>40650</v>
      </c>
      <c r="G91" s="37">
        <f t="shared" si="19"/>
        <v>104</v>
      </c>
      <c r="H91" s="33">
        <f t="shared" si="20"/>
        <v>0</v>
      </c>
      <c r="I91" s="33">
        <f t="shared" si="13"/>
        <v>0</v>
      </c>
      <c r="J91" s="33">
        <f t="shared" si="14"/>
        <v>0</v>
      </c>
      <c r="K91" s="33">
        <f t="shared" si="15"/>
        <v>8228.1</v>
      </c>
      <c r="L91" s="33">
        <f t="shared" si="16"/>
        <v>0</v>
      </c>
      <c r="M91" s="16"/>
      <c r="N91" s="13"/>
    </row>
    <row r="92" spans="1:14" s="12" customFormat="1" x14ac:dyDescent="0.25">
      <c r="A92" s="46">
        <v>82</v>
      </c>
      <c r="B92" s="50" t="s">
        <v>289</v>
      </c>
      <c r="C92" s="50" t="s">
        <v>89</v>
      </c>
      <c r="D92" s="35" t="s">
        <v>31</v>
      </c>
      <c r="E92" s="38">
        <v>20445.919999999998</v>
      </c>
      <c r="F92" s="36">
        <v>40650</v>
      </c>
      <c r="G92" s="37">
        <f t="shared" si="19"/>
        <v>104</v>
      </c>
      <c r="H92" s="33">
        <f t="shared" si="20"/>
        <v>0</v>
      </c>
      <c r="I92" s="33">
        <f t="shared" si="13"/>
        <v>0</v>
      </c>
      <c r="J92" s="33">
        <f t="shared" si="14"/>
        <v>0</v>
      </c>
      <c r="K92" s="33">
        <f t="shared" si="15"/>
        <v>20445.919999999998</v>
      </c>
      <c r="L92" s="33">
        <f t="shared" si="16"/>
        <v>0</v>
      </c>
      <c r="M92" s="16"/>
      <c r="N92" s="13"/>
    </row>
    <row r="93" spans="1:14" s="12" customFormat="1" x14ac:dyDescent="0.25">
      <c r="A93" s="46">
        <v>83</v>
      </c>
      <c r="B93" s="50" t="s">
        <v>166</v>
      </c>
      <c r="C93" s="50" t="s">
        <v>89</v>
      </c>
      <c r="D93" s="35" t="s">
        <v>31</v>
      </c>
      <c r="E93" s="38">
        <v>33565.01</v>
      </c>
      <c r="F93" s="36">
        <v>40656</v>
      </c>
      <c r="G93" s="37">
        <f t="shared" si="19"/>
        <v>98</v>
      </c>
      <c r="H93" s="33">
        <f t="shared" si="20"/>
        <v>0</v>
      </c>
      <c r="I93" s="33">
        <f t="shared" si="13"/>
        <v>0</v>
      </c>
      <c r="J93" s="33">
        <f t="shared" si="14"/>
        <v>0</v>
      </c>
      <c r="K93" s="33">
        <f t="shared" si="15"/>
        <v>33565.01</v>
      </c>
      <c r="L93" s="33">
        <f t="shared" si="16"/>
        <v>0</v>
      </c>
      <c r="M93" s="16"/>
      <c r="N93" s="13"/>
    </row>
    <row r="94" spans="1:14" s="12" customFormat="1" x14ac:dyDescent="0.25">
      <c r="A94" s="46">
        <v>84</v>
      </c>
      <c r="B94" s="50" t="s">
        <v>290</v>
      </c>
      <c r="C94" s="50" t="s">
        <v>89</v>
      </c>
      <c r="D94" s="35" t="s">
        <v>31</v>
      </c>
      <c r="E94" s="38">
        <v>5212.7</v>
      </c>
      <c r="F94" s="36">
        <v>40704</v>
      </c>
      <c r="G94" s="37">
        <f t="shared" si="19"/>
        <v>50</v>
      </c>
      <c r="H94" s="33">
        <f t="shared" si="20"/>
        <v>0</v>
      </c>
      <c r="I94" s="33">
        <f t="shared" si="13"/>
        <v>5212.7</v>
      </c>
      <c r="J94" s="33">
        <f t="shared" si="14"/>
        <v>0</v>
      </c>
      <c r="K94" s="33">
        <f t="shared" si="15"/>
        <v>0</v>
      </c>
      <c r="L94" s="33">
        <f t="shared" si="16"/>
        <v>0</v>
      </c>
      <c r="M94" s="16"/>
      <c r="N94" s="13"/>
    </row>
    <row r="95" spans="1:14" s="12" customFormat="1" x14ac:dyDescent="0.25">
      <c r="A95" s="46">
        <v>85</v>
      </c>
      <c r="B95" s="50" t="s">
        <v>291</v>
      </c>
      <c r="C95" s="50" t="s">
        <v>89</v>
      </c>
      <c r="D95" s="35" t="s">
        <v>31</v>
      </c>
      <c r="E95" s="38">
        <v>19783.400000000001</v>
      </c>
      <c r="F95" s="36">
        <v>40716</v>
      </c>
      <c r="G95" s="37">
        <f t="shared" si="19"/>
        <v>38</v>
      </c>
      <c r="H95" s="33">
        <f t="shared" si="20"/>
        <v>0</v>
      </c>
      <c r="I95" s="33">
        <f t="shared" si="13"/>
        <v>19783.400000000001</v>
      </c>
      <c r="J95" s="33">
        <f t="shared" si="14"/>
        <v>0</v>
      </c>
      <c r="K95" s="33">
        <f t="shared" si="15"/>
        <v>0</v>
      </c>
      <c r="L95" s="33">
        <f t="shared" si="16"/>
        <v>0</v>
      </c>
      <c r="M95" s="16"/>
      <c r="N95" s="13"/>
    </row>
    <row r="96" spans="1:14" s="12" customFormat="1" x14ac:dyDescent="0.25">
      <c r="A96" s="46">
        <v>86</v>
      </c>
      <c r="B96" s="50" t="s">
        <v>292</v>
      </c>
      <c r="C96" s="50" t="s">
        <v>89</v>
      </c>
      <c r="D96" s="35" t="s">
        <v>31</v>
      </c>
      <c r="E96" s="38">
        <v>7184.85</v>
      </c>
      <c r="F96" s="36">
        <v>40712</v>
      </c>
      <c r="G96" s="37">
        <f t="shared" si="19"/>
        <v>42</v>
      </c>
      <c r="H96" s="33">
        <f t="shared" si="20"/>
        <v>0</v>
      </c>
      <c r="I96" s="33">
        <f t="shared" si="13"/>
        <v>7184.85</v>
      </c>
      <c r="J96" s="33">
        <f t="shared" si="14"/>
        <v>0</v>
      </c>
      <c r="K96" s="33">
        <f t="shared" si="15"/>
        <v>0</v>
      </c>
      <c r="L96" s="33">
        <f t="shared" si="16"/>
        <v>0</v>
      </c>
      <c r="M96" s="16"/>
      <c r="N96" s="13"/>
    </row>
    <row r="97" spans="1:14" s="12" customFormat="1" x14ac:dyDescent="0.25">
      <c r="A97" s="46">
        <v>87</v>
      </c>
      <c r="B97" s="50" t="s">
        <v>293</v>
      </c>
      <c r="C97" s="50" t="s">
        <v>89</v>
      </c>
      <c r="D97" s="35" t="s">
        <v>31</v>
      </c>
      <c r="E97" s="38">
        <v>4449.7</v>
      </c>
      <c r="F97" s="36">
        <v>40719</v>
      </c>
      <c r="G97" s="37">
        <f t="shared" si="19"/>
        <v>35</v>
      </c>
      <c r="H97" s="33">
        <f t="shared" si="20"/>
        <v>0</v>
      </c>
      <c r="I97" s="33">
        <f t="shared" si="13"/>
        <v>4449.7</v>
      </c>
      <c r="J97" s="33">
        <f t="shared" si="14"/>
        <v>0</v>
      </c>
      <c r="K97" s="33">
        <f t="shared" si="15"/>
        <v>0</v>
      </c>
      <c r="L97" s="33">
        <f t="shared" si="16"/>
        <v>0</v>
      </c>
      <c r="M97" s="16"/>
      <c r="N97" s="13"/>
    </row>
    <row r="98" spans="1:14" s="12" customFormat="1" x14ac:dyDescent="0.25">
      <c r="A98" s="46">
        <v>88</v>
      </c>
      <c r="B98" s="50" t="s">
        <v>294</v>
      </c>
      <c r="C98" s="50" t="s">
        <v>89</v>
      </c>
      <c r="D98" s="35" t="s">
        <v>31</v>
      </c>
      <c r="E98" s="38">
        <v>3019.25</v>
      </c>
      <c r="F98" s="36">
        <v>40621</v>
      </c>
      <c r="G98" s="37">
        <f t="shared" si="19"/>
        <v>133</v>
      </c>
      <c r="H98" s="33">
        <f t="shared" si="20"/>
        <v>0</v>
      </c>
      <c r="I98" s="33">
        <f t="shared" si="13"/>
        <v>0</v>
      </c>
      <c r="J98" s="33">
        <f t="shared" si="14"/>
        <v>0</v>
      </c>
      <c r="K98" s="33">
        <f t="shared" si="15"/>
        <v>0</v>
      </c>
      <c r="L98" s="33">
        <f t="shared" si="16"/>
        <v>3019.25</v>
      </c>
      <c r="M98" s="16"/>
      <c r="N98" s="13"/>
    </row>
    <row r="99" spans="1:14" s="12" customFormat="1" x14ac:dyDescent="0.25">
      <c r="A99" s="46">
        <v>89</v>
      </c>
      <c r="B99" s="50" t="s">
        <v>295</v>
      </c>
      <c r="C99" s="50" t="s">
        <v>89</v>
      </c>
      <c r="D99" s="35" t="s">
        <v>31</v>
      </c>
      <c r="E99" s="38">
        <v>3219.28</v>
      </c>
      <c r="F99" s="36">
        <v>40621</v>
      </c>
      <c r="G99" s="37">
        <f t="shared" si="19"/>
        <v>133</v>
      </c>
      <c r="H99" s="33">
        <f t="shared" si="20"/>
        <v>0</v>
      </c>
      <c r="I99" s="33">
        <f t="shared" si="13"/>
        <v>0</v>
      </c>
      <c r="J99" s="33">
        <f t="shared" si="14"/>
        <v>0</v>
      </c>
      <c r="K99" s="33">
        <f t="shared" si="15"/>
        <v>0</v>
      </c>
      <c r="L99" s="33">
        <f t="shared" si="16"/>
        <v>3219.28</v>
      </c>
      <c r="M99" s="16"/>
      <c r="N99" s="13"/>
    </row>
    <row r="100" spans="1:14" s="12" customFormat="1" x14ac:dyDescent="0.25">
      <c r="A100" s="46">
        <v>90</v>
      </c>
      <c r="B100" s="50" t="s">
        <v>296</v>
      </c>
      <c r="C100" s="50" t="s">
        <v>197</v>
      </c>
      <c r="D100" s="35" t="s">
        <v>185</v>
      </c>
      <c r="E100" s="38">
        <v>39972.5</v>
      </c>
      <c r="F100" s="36">
        <v>40689</v>
      </c>
      <c r="G100" s="37">
        <f t="shared" si="19"/>
        <v>65</v>
      </c>
      <c r="H100" s="33">
        <f t="shared" si="20"/>
        <v>0</v>
      </c>
      <c r="I100" s="33">
        <f t="shared" si="13"/>
        <v>0</v>
      </c>
      <c r="J100" s="33">
        <f t="shared" si="14"/>
        <v>39972.5</v>
      </c>
      <c r="K100" s="33">
        <f t="shared" si="15"/>
        <v>0</v>
      </c>
      <c r="L100" s="33">
        <f t="shared" si="16"/>
        <v>0</v>
      </c>
      <c r="M100" s="16"/>
      <c r="N100" s="13"/>
    </row>
    <row r="101" spans="1:14" s="12" customFormat="1" x14ac:dyDescent="0.25">
      <c r="A101" s="46">
        <v>91</v>
      </c>
      <c r="B101" s="47" t="s">
        <v>565</v>
      </c>
      <c r="C101" s="47" t="s">
        <v>587</v>
      </c>
      <c r="D101" s="34" t="s">
        <v>185</v>
      </c>
      <c r="E101" s="44">
        <v>72000</v>
      </c>
      <c r="F101" s="36">
        <v>40702</v>
      </c>
      <c r="G101" s="37">
        <f t="shared" ref="G101:G102" si="21">+$E$8-F101</f>
        <v>52</v>
      </c>
      <c r="H101" s="33">
        <f t="shared" ref="H101:H102" si="22">IF(G101&lt;30,E101,0)</f>
        <v>0</v>
      </c>
      <c r="I101" s="33">
        <f t="shared" si="13"/>
        <v>72000</v>
      </c>
      <c r="J101" s="33">
        <f t="shared" si="14"/>
        <v>0</v>
      </c>
      <c r="K101" s="33">
        <f t="shared" si="15"/>
        <v>0</v>
      </c>
      <c r="L101" s="33">
        <f t="shared" si="16"/>
        <v>0</v>
      </c>
      <c r="M101" s="16"/>
      <c r="N101" s="13"/>
    </row>
    <row r="102" spans="1:14" s="12" customFormat="1" x14ac:dyDescent="0.25">
      <c r="A102" s="46">
        <v>92</v>
      </c>
      <c r="B102" s="47" t="s">
        <v>474</v>
      </c>
      <c r="C102" s="47" t="s">
        <v>569</v>
      </c>
      <c r="D102" s="34" t="s">
        <v>457</v>
      </c>
      <c r="E102" s="44">
        <v>38184</v>
      </c>
      <c r="F102" s="36">
        <v>40732</v>
      </c>
      <c r="G102" s="37">
        <f t="shared" si="21"/>
        <v>22</v>
      </c>
      <c r="H102" s="33">
        <f t="shared" si="22"/>
        <v>38184</v>
      </c>
      <c r="I102" s="33">
        <f t="shared" si="13"/>
        <v>0</v>
      </c>
      <c r="J102" s="33">
        <f t="shared" si="14"/>
        <v>0</v>
      </c>
      <c r="K102" s="33">
        <f t="shared" si="15"/>
        <v>0</v>
      </c>
      <c r="L102" s="33">
        <f t="shared" si="16"/>
        <v>0</v>
      </c>
      <c r="M102" s="16"/>
      <c r="N102" s="13"/>
    </row>
    <row r="103" spans="1:14" s="12" customFormat="1" x14ac:dyDescent="0.25">
      <c r="A103" s="46">
        <v>93</v>
      </c>
      <c r="B103" s="50" t="s">
        <v>297</v>
      </c>
      <c r="C103" s="50" t="s">
        <v>50</v>
      </c>
      <c r="D103" s="35" t="s">
        <v>457</v>
      </c>
      <c r="E103" s="38">
        <v>13971.19</v>
      </c>
      <c r="F103" s="36">
        <v>40696</v>
      </c>
      <c r="G103" s="37">
        <f t="shared" ref="G103:G110" si="23">+$E$8-F103</f>
        <v>58</v>
      </c>
      <c r="H103" s="33">
        <f t="shared" ref="H103:H110" si="24">IF(G103&lt;30,E103,0)</f>
        <v>0</v>
      </c>
      <c r="I103" s="33">
        <f t="shared" si="13"/>
        <v>13971.19</v>
      </c>
      <c r="J103" s="33">
        <f t="shared" si="14"/>
        <v>0</v>
      </c>
      <c r="K103" s="33">
        <f t="shared" si="15"/>
        <v>0</v>
      </c>
      <c r="L103" s="33">
        <f t="shared" si="16"/>
        <v>0</v>
      </c>
      <c r="M103" s="16"/>
      <c r="N103" s="13"/>
    </row>
    <row r="104" spans="1:14" s="12" customFormat="1" x14ac:dyDescent="0.25">
      <c r="A104" s="46">
        <v>94</v>
      </c>
      <c r="B104" s="50" t="s">
        <v>59</v>
      </c>
      <c r="C104" s="50" t="s">
        <v>50</v>
      </c>
      <c r="D104" s="35" t="s">
        <v>457</v>
      </c>
      <c r="E104" s="38">
        <v>38792.5</v>
      </c>
      <c r="F104" s="36">
        <v>40584</v>
      </c>
      <c r="G104" s="37">
        <f t="shared" si="23"/>
        <v>170</v>
      </c>
      <c r="H104" s="33">
        <f t="shared" si="24"/>
        <v>0</v>
      </c>
      <c r="I104" s="33">
        <f t="shared" si="13"/>
        <v>0</v>
      </c>
      <c r="J104" s="33">
        <f t="shared" si="14"/>
        <v>0</v>
      </c>
      <c r="K104" s="33">
        <f t="shared" si="15"/>
        <v>0</v>
      </c>
      <c r="L104" s="33">
        <f t="shared" si="16"/>
        <v>38792.5</v>
      </c>
      <c r="M104" s="16"/>
      <c r="N104" s="13"/>
    </row>
    <row r="105" spans="1:14" s="12" customFormat="1" x14ac:dyDescent="0.25">
      <c r="A105" s="46">
        <v>95</v>
      </c>
      <c r="B105" s="50" t="s">
        <v>21</v>
      </c>
      <c r="C105" s="50" t="s">
        <v>198</v>
      </c>
      <c r="D105" s="35" t="s">
        <v>185</v>
      </c>
      <c r="E105" s="38">
        <v>295000</v>
      </c>
      <c r="F105" s="36">
        <v>40726</v>
      </c>
      <c r="G105" s="37">
        <f t="shared" si="23"/>
        <v>28</v>
      </c>
      <c r="H105" s="33">
        <f t="shared" si="24"/>
        <v>295000</v>
      </c>
      <c r="I105" s="33">
        <f t="shared" si="13"/>
        <v>0</v>
      </c>
      <c r="J105" s="33">
        <f t="shared" si="14"/>
        <v>0</v>
      </c>
      <c r="K105" s="33">
        <f t="shared" si="15"/>
        <v>0</v>
      </c>
      <c r="L105" s="33">
        <f t="shared" si="16"/>
        <v>0</v>
      </c>
      <c r="M105" s="16"/>
      <c r="N105" s="13"/>
    </row>
    <row r="106" spans="1:14" s="12" customFormat="1" x14ac:dyDescent="0.25">
      <c r="A106" s="46">
        <v>96</v>
      </c>
      <c r="B106" s="50" t="s">
        <v>30</v>
      </c>
      <c r="C106" s="50" t="s">
        <v>90</v>
      </c>
      <c r="D106" s="34" t="s">
        <v>185</v>
      </c>
      <c r="E106" s="38">
        <v>14160</v>
      </c>
      <c r="F106" s="36">
        <v>40669</v>
      </c>
      <c r="G106" s="37">
        <f t="shared" si="23"/>
        <v>85</v>
      </c>
      <c r="H106" s="33">
        <f t="shared" si="24"/>
        <v>0</v>
      </c>
      <c r="I106" s="33">
        <f t="shared" si="13"/>
        <v>0</v>
      </c>
      <c r="J106" s="33">
        <f t="shared" si="14"/>
        <v>14160</v>
      </c>
      <c r="K106" s="33">
        <f t="shared" si="15"/>
        <v>0</v>
      </c>
      <c r="L106" s="33">
        <f t="shared" si="16"/>
        <v>0</v>
      </c>
      <c r="M106" s="16"/>
      <c r="N106" s="13"/>
    </row>
    <row r="107" spans="1:14" s="12" customFormat="1" x14ac:dyDescent="0.25">
      <c r="A107" s="46">
        <v>97</v>
      </c>
      <c r="B107" s="50" t="s">
        <v>121</v>
      </c>
      <c r="C107" s="50" t="s">
        <v>90</v>
      </c>
      <c r="D107" s="34" t="s">
        <v>185</v>
      </c>
      <c r="E107" s="38">
        <v>78470</v>
      </c>
      <c r="F107" s="36">
        <v>40633</v>
      </c>
      <c r="G107" s="37">
        <f t="shared" si="23"/>
        <v>121</v>
      </c>
      <c r="H107" s="33">
        <f t="shared" si="24"/>
        <v>0</v>
      </c>
      <c r="I107" s="33">
        <f t="shared" si="13"/>
        <v>0</v>
      </c>
      <c r="J107" s="33">
        <f t="shared" si="14"/>
        <v>0</v>
      </c>
      <c r="K107" s="33">
        <f t="shared" si="15"/>
        <v>0</v>
      </c>
      <c r="L107" s="33">
        <f t="shared" si="16"/>
        <v>78470</v>
      </c>
      <c r="M107" s="16"/>
      <c r="N107" s="13"/>
    </row>
    <row r="108" spans="1:14" s="12" customFormat="1" x14ac:dyDescent="0.25">
      <c r="A108" s="46">
        <v>98</v>
      </c>
      <c r="B108" s="50" t="s">
        <v>21</v>
      </c>
      <c r="C108" s="45" t="s">
        <v>199</v>
      </c>
      <c r="D108" s="34" t="s">
        <v>185</v>
      </c>
      <c r="E108" s="38">
        <v>25196.15</v>
      </c>
      <c r="F108" s="36">
        <v>40710</v>
      </c>
      <c r="G108" s="37">
        <f t="shared" si="23"/>
        <v>44</v>
      </c>
      <c r="H108" s="33">
        <f t="shared" si="24"/>
        <v>0</v>
      </c>
      <c r="I108" s="33">
        <f t="shared" si="13"/>
        <v>25196.15</v>
      </c>
      <c r="J108" s="33">
        <f t="shared" si="14"/>
        <v>0</v>
      </c>
      <c r="K108" s="33">
        <f t="shared" si="15"/>
        <v>0</v>
      </c>
      <c r="L108" s="33">
        <f t="shared" si="16"/>
        <v>0</v>
      </c>
      <c r="M108" s="16"/>
      <c r="N108" s="13"/>
    </row>
    <row r="109" spans="1:14" s="12" customFormat="1" x14ac:dyDescent="0.25">
      <c r="A109" s="46">
        <v>99</v>
      </c>
      <c r="B109" s="50" t="s">
        <v>298</v>
      </c>
      <c r="C109" s="45" t="s">
        <v>199</v>
      </c>
      <c r="D109" s="34" t="s">
        <v>185</v>
      </c>
      <c r="E109" s="38">
        <v>12703.29</v>
      </c>
      <c r="F109" s="36">
        <v>40710</v>
      </c>
      <c r="G109" s="37">
        <f t="shared" si="23"/>
        <v>44</v>
      </c>
      <c r="H109" s="33">
        <f t="shared" si="24"/>
        <v>0</v>
      </c>
      <c r="I109" s="33">
        <f t="shared" si="13"/>
        <v>12703.29</v>
      </c>
      <c r="J109" s="33">
        <f t="shared" si="14"/>
        <v>0</v>
      </c>
      <c r="K109" s="33">
        <f t="shared" si="15"/>
        <v>0</v>
      </c>
      <c r="L109" s="33">
        <f t="shared" si="16"/>
        <v>0</v>
      </c>
      <c r="M109" s="16"/>
      <c r="N109" s="13"/>
    </row>
    <row r="110" spans="1:14" s="12" customFormat="1" x14ac:dyDescent="0.25">
      <c r="A110" s="46">
        <v>100</v>
      </c>
      <c r="B110" s="50" t="s">
        <v>60</v>
      </c>
      <c r="C110" s="45" t="s">
        <v>199</v>
      </c>
      <c r="D110" s="34" t="s">
        <v>185</v>
      </c>
      <c r="E110" s="38">
        <v>38296.9</v>
      </c>
      <c r="F110" s="36">
        <v>40719</v>
      </c>
      <c r="G110" s="37">
        <f t="shared" si="23"/>
        <v>35</v>
      </c>
      <c r="H110" s="33">
        <f t="shared" si="24"/>
        <v>0</v>
      </c>
      <c r="I110" s="33">
        <f t="shared" si="13"/>
        <v>38296.9</v>
      </c>
      <c r="J110" s="33">
        <f t="shared" si="14"/>
        <v>0</v>
      </c>
      <c r="K110" s="33">
        <f t="shared" si="15"/>
        <v>0</v>
      </c>
      <c r="L110" s="33">
        <f t="shared" si="16"/>
        <v>0</v>
      </c>
      <c r="M110" s="16"/>
      <c r="N110" s="13"/>
    </row>
    <row r="111" spans="1:14" s="12" customFormat="1" x14ac:dyDescent="0.25">
      <c r="A111" s="46">
        <v>101</v>
      </c>
      <c r="B111" s="47" t="s">
        <v>339</v>
      </c>
      <c r="C111" s="47" t="s">
        <v>177</v>
      </c>
      <c r="D111" s="34" t="s">
        <v>185</v>
      </c>
      <c r="E111" s="44">
        <v>59600</v>
      </c>
      <c r="F111" s="36">
        <v>40715</v>
      </c>
      <c r="G111" s="37">
        <f t="shared" ref="G111:G112" si="25">+$E$8-F111</f>
        <v>39</v>
      </c>
      <c r="H111" s="33">
        <f t="shared" ref="H111:H112" si="26">IF(G111&lt;30,E111,0)</f>
        <v>0</v>
      </c>
      <c r="I111" s="33">
        <f t="shared" si="13"/>
        <v>59600</v>
      </c>
      <c r="J111" s="33">
        <f t="shared" si="14"/>
        <v>0</v>
      </c>
      <c r="K111" s="33">
        <f t="shared" si="15"/>
        <v>0</v>
      </c>
      <c r="L111" s="33">
        <f t="shared" si="16"/>
        <v>0</v>
      </c>
      <c r="M111" s="16"/>
      <c r="N111" s="13"/>
    </row>
    <row r="112" spans="1:14" s="12" customFormat="1" x14ac:dyDescent="0.25">
      <c r="A112" s="46">
        <v>102</v>
      </c>
      <c r="B112" s="47" t="s">
        <v>134</v>
      </c>
      <c r="C112" s="47" t="s">
        <v>182</v>
      </c>
      <c r="D112" s="34" t="s">
        <v>458</v>
      </c>
      <c r="E112" s="44">
        <v>16933</v>
      </c>
      <c r="F112" s="36">
        <v>40688</v>
      </c>
      <c r="G112" s="37">
        <f t="shared" si="25"/>
        <v>66</v>
      </c>
      <c r="H112" s="33">
        <f t="shared" si="26"/>
        <v>0</v>
      </c>
      <c r="I112" s="33">
        <f t="shared" si="13"/>
        <v>0</v>
      </c>
      <c r="J112" s="33">
        <f t="shared" si="14"/>
        <v>16933</v>
      </c>
      <c r="K112" s="33">
        <f t="shared" si="15"/>
        <v>0</v>
      </c>
      <c r="L112" s="33">
        <f t="shared" si="16"/>
        <v>0</v>
      </c>
      <c r="M112" s="16"/>
      <c r="N112" s="13"/>
    </row>
    <row r="113" spans="1:14" s="12" customFormat="1" x14ac:dyDescent="0.25">
      <c r="A113" s="46">
        <v>103</v>
      </c>
      <c r="B113" s="50" t="s">
        <v>299</v>
      </c>
      <c r="C113" s="50" t="s">
        <v>47</v>
      </c>
      <c r="D113" s="35" t="s">
        <v>458</v>
      </c>
      <c r="E113" s="38">
        <v>102512.5</v>
      </c>
      <c r="F113" s="36">
        <v>40663</v>
      </c>
      <c r="G113" s="37">
        <f t="shared" ref="G113:G152" si="27">+$E$8-F113</f>
        <v>91</v>
      </c>
      <c r="H113" s="33">
        <f t="shared" ref="H113:H144" si="28">IF(G113&lt;30,E113,0)</f>
        <v>0</v>
      </c>
      <c r="I113" s="33">
        <f t="shared" si="13"/>
        <v>0</v>
      </c>
      <c r="J113" s="33">
        <f t="shared" si="14"/>
        <v>0</v>
      </c>
      <c r="K113" s="33">
        <f t="shared" si="15"/>
        <v>102512.5</v>
      </c>
      <c r="L113" s="33">
        <f t="shared" si="16"/>
        <v>0</v>
      </c>
      <c r="M113" s="16"/>
      <c r="N113" s="13"/>
    </row>
    <row r="114" spans="1:14" s="12" customFormat="1" x14ac:dyDescent="0.25">
      <c r="A114" s="46">
        <v>104</v>
      </c>
      <c r="B114" s="50" t="s">
        <v>300</v>
      </c>
      <c r="C114" s="50" t="s">
        <v>47</v>
      </c>
      <c r="D114" s="35" t="s">
        <v>458</v>
      </c>
      <c r="E114" s="38">
        <v>1740.5</v>
      </c>
      <c r="F114" s="36">
        <v>40663</v>
      </c>
      <c r="G114" s="37">
        <f t="shared" si="27"/>
        <v>91</v>
      </c>
      <c r="H114" s="33">
        <f t="shared" si="28"/>
        <v>0</v>
      </c>
      <c r="I114" s="33">
        <f t="shared" si="13"/>
        <v>0</v>
      </c>
      <c r="J114" s="33">
        <f t="shared" si="14"/>
        <v>0</v>
      </c>
      <c r="K114" s="33">
        <f t="shared" si="15"/>
        <v>1740.5</v>
      </c>
      <c r="L114" s="33">
        <f t="shared" si="16"/>
        <v>0</v>
      </c>
      <c r="M114" s="16"/>
      <c r="N114" s="13"/>
    </row>
    <row r="115" spans="1:14" s="12" customFormat="1" x14ac:dyDescent="0.25">
      <c r="A115" s="46">
        <v>105</v>
      </c>
      <c r="B115" s="50" t="s">
        <v>43</v>
      </c>
      <c r="C115" s="50" t="s">
        <v>47</v>
      </c>
      <c r="D115" s="35" t="s">
        <v>458</v>
      </c>
      <c r="E115" s="38">
        <v>1770</v>
      </c>
      <c r="F115" s="36">
        <v>40624</v>
      </c>
      <c r="G115" s="37">
        <f t="shared" si="27"/>
        <v>130</v>
      </c>
      <c r="H115" s="33">
        <f t="shared" si="28"/>
        <v>0</v>
      </c>
      <c r="I115" s="33">
        <f t="shared" si="13"/>
        <v>0</v>
      </c>
      <c r="J115" s="33">
        <f t="shared" si="14"/>
        <v>0</v>
      </c>
      <c r="K115" s="33">
        <f t="shared" si="15"/>
        <v>0</v>
      </c>
      <c r="L115" s="33">
        <f t="shared" si="16"/>
        <v>1770</v>
      </c>
      <c r="M115" s="16"/>
      <c r="N115" s="13"/>
    </row>
    <row r="116" spans="1:14" s="12" customFormat="1" x14ac:dyDescent="0.25">
      <c r="A116" s="46">
        <v>106</v>
      </c>
      <c r="B116" s="50" t="s">
        <v>44</v>
      </c>
      <c r="C116" s="50" t="s">
        <v>47</v>
      </c>
      <c r="D116" s="35" t="s">
        <v>458</v>
      </c>
      <c r="E116" s="38">
        <v>3304</v>
      </c>
      <c r="F116" s="36">
        <v>40587</v>
      </c>
      <c r="G116" s="37">
        <f t="shared" si="27"/>
        <v>167</v>
      </c>
      <c r="H116" s="33">
        <f t="shared" si="28"/>
        <v>0</v>
      </c>
      <c r="I116" s="33">
        <f t="shared" si="13"/>
        <v>0</v>
      </c>
      <c r="J116" s="33">
        <f t="shared" si="14"/>
        <v>0</v>
      </c>
      <c r="K116" s="33">
        <f t="shared" si="15"/>
        <v>0</v>
      </c>
      <c r="L116" s="33">
        <f t="shared" si="16"/>
        <v>3304</v>
      </c>
      <c r="M116" s="16"/>
      <c r="N116" s="13"/>
    </row>
    <row r="117" spans="1:14" s="12" customFormat="1" x14ac:dyDescent="0.25">
      <c r="A117" s="46">
        <v>107</v>
      </c>
      <c r="B117" s="50" t="s">
        <v>301</v>
      </c>
      <c r="C117" s="50" t="s">
        <v>200</v>
      </c>
      <c r="D117" s="35" t="s">
        <v>185</v>
      </c>
      <c r="E117" s="38">
        <v>8179.73</v>
      </c>
      <c r="F117" s="36">
        <v>40641</v>
      </c>
      <c r="G117" s="37">
        <f t="shared" si="27"/>
        <v>113</v>
      </c>
      <c r="H117" s="33">
        <f t="shared" si="28"/>
        <v>0</v>
      </c>
      <c r="I117" s="33">
        <f t="shared" si="13"/>
        <v>0</v>
      </c>
      <c r="J117" s="33">
        <f t="shared" si="14"/>
        <v>0</v>
      </c>
      <c r="K117" s="33">
        <f t="shared" si="15"/>
        <v>8179.73</v>
      </c>
      <c r="L117" s="33">
        <f t="shared" si="16"/>
        <v>0</v>
      </c>
      <c r="M117" s="16"/>
      <c r="N117" s="13"/>
    </row>
    <row r="118" spans="1:14" s="12" customFormat="1" x14ac:dyDescent="0.25">
      <c r="A118" s="46">
        <v>108</v>
      </c>
      <c r="B118" s="50" t="s">
        <v>69</v>
      </c>
      <c r="C118" s="50" t="s">
        <v>200</v>
      </c>
      <c r="D118" s="35" t="s">
        <v>185</v>
      </c>
      <c r="E118" s="38">
        <v>22494.41</v>
      </c>
      <c r="F118" s="36">
        <v>40719</v>
      </c>
      <c r="G118" s="37">
        <f t="shared" si="27"/>
        <v>35</v>
      </c>
      <c r="H118" s="33">
        <f t="shared" si="28"/>
        <v>0</v>
      </c>
      <c r="I118" s="33">
        <f t="shared" si="13"/>
        <v>22494.41</v>
      </c>
      <c r="J118" s="33">
        <f t="shared" si="14"/>
        <v>0</v>
      </c>
      <c r="K118" s="33">
        <f t="shared" si="15"/>
        <v>0</v>
      </c>
      <c r="L118" s="33">
        <f t="shared" si="16"/>
        <v>0</v>
      </c>
      <c r="M118" s="16"/>
      <c r="N118" s="13"/>
    </row>
    <row r="119" spans="1:14" s="12" customFormat="1" x14ac:dyDescent="0.25">
      <c r="A119" s="46">
        <v>109</v>
      </c>
      <c r="B119" s="50" t="s">
        <v>302</v>
      </c>
      <c r="C119" s="50" t="s">
        <v>201</v>
      </c>
      <c r="D119" s="35" t="s">
        <v>185</v>
      </c>
      <c r="E119" s="38">
        <v>138502.5</v>
      </c>
      <c r="F119" s="36">
        <v>40690</v>
      </c>
      <c r="G119" s="37">
        <f t="shared" si="27"/>
        <v>64</v>
      </c>
      <c r="H119" s="33">
        <f t="shared" si="28"/>
        <v>0</v>
      </c>
      <c r="I119" s="33">
        <f t="shared" si="13"/>
        <v>0</v>
      </c>
      <c r="J119" s="33">
        <f t="shared" si="14"/>
        <v>138502.5</v>
      </c>
      <c r="K119" s="33">
        <f t="shared" si="15"/>
        <v>0</v>
      </c>
      <c r="L119" s="33">
        <f t="shared" si="16"/>
        <v>0</v>
      </c>
      <c r="M119" s="16"/>
      <c r="N119" s="13"/>
    </row>
    <row r="120" spans="1:14" s="12" customFormat="1" x14ac:dyDescent="0.25">
      <c r="A120" s="46">
        <v>110</v>
      </c>
      <c r="B120" s="50" t="s">
        <v>303</v>
      </c>
      <c r="C120" s="50" t="s">
        <v>51</v>
      </c>
      <c r="D120" s="35" t="s">
        <v>112</v>
      </c>
      <c r="E120" s="38">
        <v>7100.06</v>
      </c>
      <c r="F120" s="36">
        <v>40708</v>
      </c>
      <c r="G120" s="37">
        <f t="shared" si="27"/>
        <v>46</v>
      </c>
      <c r="H120" s="33">
        <f t="shared" si="28"/>
        <v>0</v>
      </c>
      <c r="I120" s="33">
        <f t="shared" si="13"/>
        <v>7100.06</v>
      </c>
      <c r="J120" s="33">
        <f t="shared" si="14"/>
        <v>0</v>
      </c>
      <c r="K120" s="33">
        <f t="shared" si="15"/>
        <v>0</v>
      </c>
      <c r="L120" s="33">
        <f t="shared" si="16"/>
        <v>0</v>
      </c>
      <c r="M120" s="16"/>
      <c r="N120" s="13"/>
    </row>
    <row r="121" spans="1:14" s="12" customFormat="1" x14ac:dyDescent="0.25">
      <c r="A121" s="46">
        <v>111</v>
      </c>
      <c r="B121" s="50" t="s">
        <v>304</v>
      </c>
      <c r="C121" s="50" t="s">
        <v>51</v>
      </c>
      <c r="D121" s="35" t="s">
        <v>112</v>
      </c>
      <c r="E121" s="38">
        <v>5351.63</v>
      </c>
      <c r="F121" s="36">
        <v>40704</v>
      </c>
      <c r="G121" s="37">
        <f t="shared" si="27"/>
        <v>50</v>
      </c>
      <c r="H121" s="33">
        <f t="shared" si="28"/>
        <v>0</v>
      </c>
      <c r="I121" s="33">
        <f t="shared" si="13"/>
        <v>5351.63</v>
      </c>
      <c r="J121" s="33">
        <f t="shared" si="14"/>
        <v>0</v>
      </c>
      <c r="K121" s="33">
        <f t="shared" si="15"/>
        <v>0</v>
      </c>
      <c r="L121" s="33">
        <f t="shared" si="16"/>
        <v>0</v>
      </c>
      <c r="M121" s="16"/>
      <c r="N121" s="13"/>
    </row>
    <row r="122" spans="1:14" s="12" customFormat="1" x14ac:dyDescent="0.25">
      <c r="A122" s="46">
        <v>112</v>
      </c>
      <c r="B122" s="50" t="s">
        <v>103</v>
      </c>
      <c r="C122" s="50" t="s">
        <v>51</v>
      </c>
      <c r="D122" s="35" t="s">
        <v>112</v>
      </c>
      <c r="E122" s="38">
        <v>12272.84</v>
      </c>
      <c r="F122" s="36">
        <v>40638</v>
      </c>
      <c r="G122" s="37">
        <f t="shared" si="27"/>
        <v>116</v>
      </c>
      <c r="H122" s="33">
        <f t="shared" si="28"/>
        <v>0</v>
      </c>
      <c r="I122" s="33">
        <f t="shared" si="13"/>
        <v>0</v>
      </c>
      <c r="J122" s="33">
        <f t="shared" si="14"/>
        <v>0</v>
      </c>
      <c r="K122" s="33">
        <f t="shared" si="15"/>
        <v>12272.84</v>
      </c>
      <c r="L122" s="33">
        <f t="shared" si="16"/>
        <v>0</v>
      </c>
      <c r="M122" s="16"/>
      <c r="N122" s="13"/>
    </row>
    <row r="123" spans="1:14" s="12" customFormat="1" x14ac:dyDescent="0.25">
      <c r="A123" s="46">
        <v>113</v>
      </c>
      <c r="B123" s="50" t="s">
        <v>305</v>
      </c>
      <c r="C123" s="50" t="s">
        <v>202</v>
      </c>
      <c r="D123" s="34" t="s">
        <v>185</v>
      </c>
      <c r="E123" s="38">
        <v>6258</v>
      </c>
      <c r="F123" s="36">
        <v>40730</v>
      </c>
      <c r="G123" s="37">
        <f t="shared" si="27"/>
        <v>24</v>
      </c>
      <c r="H123" s="33">
        <f t="shared" si="28"/>
        <v>6258</v>
      </c>
      <c r="I123" s="33">
        <f t="shared" si="13"/>
        <v>0</v>
      </c>
      <c r="J123" s="33">
        <f t="shared" si="14"/>
        <v>0</v>
      </c>
      <c r="K123" s="33">
        <f t="shared" si="15"/>
        <v>0</v>
      </c>
      <c r="L123" s="33">
        <f t="shared" si="16"/>
        <v>0</v>
      </c>
      <c r="M123" s="16"/>
      <c r="N123" s="13"/>
    </row>
    <row r="124" spans="1:14" s="12" customFormat="1" x14ac:dyDescent="0.25">
      <c r="A124" s="46">
        <v>114</v>
      </c>
      <c r="B124" s="50" t="s">
        <v>37</v>
      </c>
      <c r="C124" s="45" t="s">
        <v>203</v>
      </c>
      <c r="D124" s="35" t="s">
        <v>112</v>
      </c>
      <c r="E124" s="38">
        <v>2920.5</v>
      </c>
      <c r="F124" s="36">
        <v>40589</v>
      </c>
      <c r="G124" s="37">
        <f t="shared" si="27"/>
        <v>165</v>
      </c>
      <c r="H124" s="33">
        <f t="shared" si="28"/>
        <v>0</v>
      </c>
      <c r="I124" s="33">
        <f t="shared" si="13"/>
        <v>0</v>
      </c>
      <c r="J124" s="33">
        <f t="shared" si="14"/>
        <v>0</v>
      </c>
      <c r="K124" s="33">
        <f t="shared" si="15"/>
        <v>0</v>
      </c>
      <c r="L124" s="33">
        <f t="shared" si="16"/>
        <v>2920.5</v>
      </c>
      <c r="M124" s="16"/>
      <c r="N124" s="13"/>
    </row>
    <row r="125" spans="1:14" s="12" customFormat="1" x14ac:dyDescent="0.25">
      <c r="A125" s="46">
        <v>115</v>
      </c>
      <c r="B125" s="50" t="s">
        <v>306</v>
      </c>
      <c r="C125" s="45" t="s">
        <v>203</v>
      </c>
      <c r="D125" s="35" t="s">
        <v>112</v>
      </c>
      <c r="E125" s="38">
        <v>27376</v>
      </c>
      <c r="F125" s="36">
        <v>40722</v>
      </c>
      <c r="G125" s="37">
        <f t="shared" si="27"/>
        <v>32</v>
      </c>
      <c r="H125" s="33">
        <f t="shared" si="28"/>
        <v>0</v>
      </c>
      <c r="I125" s="33">
        <f t="shared" si="13"/>
        <v>27376</v>
      </c>
      <c r="J125" s="33">
        <f t="shared" si="14"/>
        <v>0</v>
      </c>
      <c r="K125" s="33">
        <f t="shared" si="15"/>
        <v>0</v>
      </c>
      <c r="L125" s="33">
        <f t="shared" si="16"/>
        <v>0</v>
      </c>
      <c r="M125" s="16"/>
      <c r="N125" s="13"/>
    </row>
    <row r="126" spans="1:14" s="12" customFormat="1" x14ac:dyDescent="0.25">
      <c r="A126" s="46">
        <v>116</v>
      </c>
      <c r="B126" s="50" t="s">
        <v>307</v>
      </c>
      <c r="C126" s="45" t="s">
        <v>203</v>
      </c>
      <c r="D126" s="35" t="s">
        <v>112</v>
      </c>
      <c r="E126" s="38">
        <v>3953</v>
      </c>
      <c r="F126" s="36">
        <v>40694</v>
      </c>
      <c r="G126" s="37">
        <f t="shared" si="27"/>
        <v>60</v>
      </c>
      <c r="H126" s="33">
        <f t="shared" si="28"/>
        <v>0</v>
      </c>
      <c r="I126" s="33">
        <f t="shared" si="13"/>
        <v>3953</v>
      </c>
      <c r="J126" s="33">
        <f t="shared" si="14"/>
        <v>0</v>
      </c>
      <c r="K126" s="33">
        <f t="shared" si="15"/>
        <v>0</v>
      </c>
      <c r="L126" s="33">
        <f t="shared" si="16"/>
        <v>0</v>
      </c>
      <c r="M126" s="16"/>
      <c r="N126" s="13"/>
    </row>
    <row r="127" spans="1:14" s="12" customFormat="1" x14ac:dyDescent="0.25">
      <c r="A127" s="46">
        <v>117</v>
      </c>
      <c r="B127" s="50" t="s">
        <v>308</v>
      </c>
      <c r="C127" s="50" t="s">
        <v>39</v>
      </c>
      <c r="D127" s="34" t="s">
        <v>459</v>
      </c>
      <c r="E127" s="38">
        <v>63578.400000000001</v>
      </c>
      <c r="F127" s="36">
        <v>40726</v>
      </c>
      <c r="G127" s="37">
        <f t="shared" si="27"/>
        <v>28</v>
      </c>
      <c r="H127" s="33">
        <f t="shared" si="28"/>
        <v>63578.400000000001</v>
      </c>
      <c r="I127" s="33">
        <f t="shared" si="13"/>
        <v>0</v>
      </c>
      <c r="J127" s="33">
        <f t="shared" si="14"/>
        <v>0</v>
      </c>
      <c r="K127" s="33">
        <f t="shared" si="15"/>
        <v>0</v>
      </c>
      <c r="L127" s="33">
        <f t="shared" si="16"/>
        <v>0</v>
      </c>
      <c r="M127" s="16"/>
      <c r="N127" s="13"/>
    </row>
    <row r="128" spans="1:14" s="12" customFormat="1" x14ac:dyDescent="0.25">
      <c r="A128" s="46">
        <v>118</v>
      </c>
      <c r="B128" s="50" t="s">
        <v>309</v>
      </c>
      <c r="C128" s="50" t="s">
        <v>39</v>
      </c>
      <c r="D128" s="34" t="s">
        <v>459</v>
      </c>
      <c r="E128" s="38">
        <v>24380.720000000001</v>
      </c>
      <c r="F128" s="36">
        <v>40710</v>
      </c>
      <c r="G128" s="37">
        <f t="shared" si="27"/>
        <v>44</v>
      </c>
      <c r="H128" s="33">
        <f t="shared" si="28"/>
        <v>0</v>
      </c>
      <c r="I128" s="33">
        <f t="shared" si="13"/>
        <v>24380.720000000001</v>
      </c>
      <c r="J128" s="33">
        <f t="shared" si="14"/>
        <v>0</v>
      </c>
      <c r="K128" s="33">
        <f t="shared" si="15"/>
        <v>0</v>
      </c>
      <c r="L128" s="33">
        <f t="shared" si="16"/>
        <v>0</v>
      </c>
      <c r="M128" s="16"/>
      <c r="N128" s="13"/>
    </row>
    <row r="129" spans="1:14" s="12" customFormat="1" x14ac:dyDescent="0.25">
      <c r="A129" s="46">
        <v>119</v>
      </c>
      <c r="B129" s="50" t="s">
        <v>310</v>
      </c>
      <c r="C129" s="50" t="s">
        <v>204</v>
      </c>
      <c r="D129" s="34" t="s">
        <v>455</v>
      </c>
      <c r="E129" s="38">
        <v>41459.89</v>
      </c>
      <c r="F129" s="36">
        <v>40708</v>
      </c>
      <c r="G129" s="37">
        <f t="shared" si="27"/>
        <v>46</v>
      </c>
      <c r="H129" s="33">
        <f t="shared" si="28"/>
        <v>0</v>
      </c>
      <c r="I129" s="33">
        <f t="shared" si="13"/>
        <v>41459.89</v>
      </c>
      <c r="J129" s="33">
        <f t="shared" si="14"/>
        <v>0</v>
      </c>
      <c r="K129" s="33">
        <f t="shared" si="15"/>
        <v>0</v>
      </c>
      <c r="L129" s="33">
        <f t="shared" si="16"/>
        <v>0</v>
      </c>
      <c r="M129" s="16"/>
      <c r="N129" s="13"/>
    </row>
    <row r="130" spans="1:14" s="12" customFormat="1" x14ac:dyDescent="0.25">
      <c r="A130" s="46">
        <v>120</v>
      </c>
      <c r="B130" s="50" t="s">
        <v>311</v>
      </c>
      <c r="C130" s="50" t="s">
        <v>204</v>
      </c>
      <c r="D130" s="34" t="s">
        <v>455</v>
      </c>
      <c r="E130" s="38">
        <v>10856</v>
      </c>
      <c r="F130" s="36">
        <v>40738</v>
      </c>
      <c r="G130" s="37">
        <f t="shared" si="27"/>
        <v>16</v>
      </c>
      <c r="H130" s="33">
        <f t="shared" si="28"/>
        <v>10856</v>
      </c>
      <c r="I130" s="33">
        <f t="shared" si="13"/>
        <v>0</v>
      </c>
      <c r="J130" s="33">
        <f t="shared" si="14"/>
        <v>0</v>
      </c>
      <c r="K130" s="33">
        <f t="shared" si="15"/>
        <v>0</v>
      </c>
      <c r="L130" s="33">
        <f t="shared" si="16"/>
        <v>0</v>
      </c>
      <c r="M130" s="16"/>
      <c r="N130" s="13"/>
    </row>
    <row r="131" spans="1:14" s="12" customFormat="1" x14ac:dyDescent="0.25">
      <c r="A131" s="46">
        <v>121</v>
      </c>
      <c r="B131" s="50" t="s">
        <v>312</v>
      </c>
      <c r="C131" s="50" t="s">
        <v>204</v>
      </c>
      <c r="D131" s="34" t="s">
        <v>455</v>
      </c>
      <c r="E131" s="38">
        <v>74906.399999999994</v>
      </c>
      <c r="F131" s="36">
        <v>40725</v>
      </c>
      <c r="G131" s="37">
        <f t="shared" si="27"/>
        <v>29</v>
      </c>
      <c r="H131" s="33">
        <f t="shared" si="28"/>
        <v>74906.399999999994</v>
      </c>
      <c r="I131" s="33">
        <f t="shared" si="13"/>
        <v>0</v>
      </c>
      <c r="J131" s="33">
        <f t="shared" si="14"/>
        <v>0</v>
      </c>
      <c r="K131" s="33">
        <f t="shared" si="15"/>
        <v>0</v>
      </c>
      <c r="L131" s="33">
        <f t="shared" si="16"/>
        <v>0</v>
      </c>
      <c r="M131" s="16"/>
      <c r="N131" s="13"/>
    </row>
    <row r="132" spans="1:14" s="12" customFormat="1" x14ac:dyDescent="0.25">
      <c r="A132" s="46">
        <v>122</v>
      </c>
      <c r="B132" s="50" t="s">
        <v>313</v>
      </c>
      <c r="C132" s="50" t="s">
        <v>204</v>
      </c>
      <c r="D132" s="34" t="s">
        <v>455</v>
      </c>
      <c r="E132" s="38">
        <v>67483.61</v>
      </c>
      <c r="F132" s="36">
        <v>40711</v>
      </c>
      <c r="G132" s="37">
        <f t="shared" si="27"/>
        <v>43</v>
      </c>
      <c r="H132" s="33">
        <f t="shared" si="28"/>
        <v>0</v>
      </c>
      <c r="I132" s="33">
        <f t="shared" si="13"/>
        <v>67483.61</v>
      </c>
      <c r="J132" s="33">
        <f t="shared" si="14"/>
        <v>0</v>
      </c>
      <c r="K132" s="33">
        <f t="shared" si="15"/>
        <v>0</v>
      </c>
      <c r="L132" s="33">
        <f t="shared" si="16"/>
        <v>0</v>
      </c>
      <c r="M132" s="16"/>
      <c r="N132" s="13"/>
    </row>
    <row r="133" spans="1:14" s="12" customFormat="1" x14ac:dyDescent="0.25">
      <c r="A133" s="46">
        <v>123</v>
      </c>
      <c r="B133" s="50" t="s">
        <v>45</v>
      </c>
      <c r="C133" s="50" t="s">
        <v>205</v>
      </c>
      <c r="D133" s="34" t="s">
        <v>185</v>
      </c>
      <c r="E133" s="38">
        <v>112100</v>
      </c>
      <c r="F133" s="36">
        <v>40675</v>
      </c>
      <c r="G133" s="37">
        <f t="shared" si="27"/>
        <v>79</v>
      </c>
      <c r="H133" s="33">
        <f t="shared" si="28"/>
        <v>0</v>
      </c>
      <c r="I133" s="33">
        <f t="shared" si="13"/>
        <v>0</v>
      </c>
      <c r="J133" s="33">
        <f t="shared" si="14"/>
        <v>112100</v>
      </c>
      <c r="K133" s="33">
        <f t="shared" si="15"/>
        <v>0</v>
      </c>
      <c r="L133" s="33">
        <f t="shared" si="16"/>
        <v>0</v>
      </c>
      <c r="M133" s="16"/>
      <c r="N133" s="13"/>
    </row>
    <row r="134" spans="1:14" s="12" customFormat="1" x14ac:dyDescent="0.25">
      <c r="A134" s="46">
        <v>124</v>
      </c>
      <c r="B134" s="50" t="s">
        <v>60</v>
      </c>
      <c r="C134" s="50" t="s">
        <v>205</v>
      </c>
      <c r="D134" s="34" t="s">
        <v>185</v>
      </c>
      <c r="E134" s="38">
        <v>70800</v>
      </c>
      <c r="F134" s="36">
        <v>40675</v>
      </c>
      <c r="G134" s="37">
        <f t="shared" si="27"/>
        <v>79</v>
      </c>
      <c r="H134" s="33">
        <f t="shared" si="28"/>
        <v>0</v>
      </c>
      <c r="I134" s="33">
        <f t="shared" si="13"/>
        <v>0</v>
      </c>
      <c r="J134" s="33">
        <f t="shared" si="14"/>
        <v>70800</v>
      </c>
      <c r="K134" s="33">
        <f t="shared" si="15"/>
        <v>0</v>
      </c>
      <c r="L134" s="33">
        <f t="shared" si="16"/>
        <v>0</v>
      </c>
      <c r="M134" s="16"/>
      <c r="N134" s="13"/>
    </row>
    <row r="135" spans="1:14" s="12" customFormat="1" x14ac:dyDescent="0.25">
      <c r="A135" s="46">
        <v>125</v>
      </c>
      <c r="B135" s="50" t="s">
        <v>274</v>
      </c>
      <c r="C135" s="50" t="s">
        <v>206</v>
      </c>
      <c r="D135" s="34" t="s">
        <v>185</v>
      </c>
      <c r="E135" s="38">
        <v>69856</v>
      </c>
      <c r="F135" s="36">
        <v>40726</v>
      </c>
      <c r="G135" s="37">
        <f t="shared" si="27"/>
        <v>28</v>
      </c>
      <c r="H135" s="33">
        <f t="shared" si="28"/>
        <v>69856</v>
      </c>
      <c r="I135" s="33">
        <f t="shared" si="13"/>
        <v>0</v>
      </c>
      <c r="J135" s="33">
        <f t="shared" si="14"/>
        <v>0</v>
      </c>
      <c r="K135" s="33">
        <f t="shared" si="15"/>
        <v>0</v>
      </c>
      <c r="L135" s="33">
        <f t="shared" si="16"/>
        <v>0</v>
      </c>
      <c r="M135" s="16"/>
      <c r="N135" s="13"/>
    </row>
    <row r="136" spans="1:14" s="12" customFormat="1" x14ac:dyDescent="0.25">
      <c r="A136" s="46">
        <v>126</v>
      </c>
      <c r="B136" s="50" t="s">
        <v>61</v>
      </c>
      <c r="C136" s="50" t="s">
        <v>52</v>
      </c>
      <c r="D136" s="34" t="s">
        <v>185</v>
      </c>
      <c r="E136" s="38">
        <v>18250</v>
      </c>
      <c r="F136" s="36">
        <v>40529</v>
      </c>
      <c r="G136" s="37">
        <f t="shared" si="27"/>
        <v>225</v>
      </c>
      <c r="H136" s="33">
        <f t="shared" si="28"/>
        <v>0</v>
      </c>
      <c r="I136" s="33">
        <f t="shared" si="13"/>
        <v>0</v>
      </c>
      <c r="J136" s="33">
        <f t="shared" si="14"/>
        <v>0</v>
      </c>
      <c r="K136" s="33">
        <f t="shared" si="15"/>
        <v>0</v>
      </c>
      <c r="L136" s="33">
        <f t="shared" si="16"/>
        <v>18250</v>
      </c>
      <c r="M136" s="16"/>
      <c r="N136" s="13"/>
    </row>
    <row r="137" spans="1:14" s="12" customFormat="1" x14ac:dyDescent="0.25">
      <c r="A137" s="46">
        <v>127</v>
      </c>
      <c r="B137" s="50" t="s">
        <v>62</v>
      </c>
      <c r="C137" s="50" t="s">
        <v>52</v>
      </c>
      <c r="D137" s="34" t="s">
        <v>185</v>
      </c>
      <c r="E137" s="38">
        <v>5084.75</v>
      </c>
      <c r="F137" s="36">
        <v>40529</v>
      </c>
      <c r="G137" s="37">
        <f t="shared" si="27"/>
        <v>225</v>
      </c>
      <c r="H137" s="33">
        <f t="shared" si="28"/>
        <v>0</v>
      </c>
      <c r="I137" s="33">
        <f t="shared" si="13"/>
        <v>0</v>
      </c>
      <c r="J137" s="33">
        <f t="shared" si="14"/>
        <v>0</v>
      </c>
      <c r="K137" s="33">
        <f t="shared" si="15"/>
        <v>0</v>
      </c>
      <c r="L137" s="33">
        <f t="shared" si="16"/>
        <v>5084.75</v>
      </c>
      <c r="M137" s="16"/>
      <c r="N137" s="13"/>
    </row>
    <row r="138" spans="1:14" s="12" customFormat="1" x14ac:dyDescent="0.25">
      <c r="A138" s="46">
        <v>128</v>
      </c>
      <c r="B138" s="50" t="s">
        <v>63</v>
      </c>
      <c r="C138" s="50" t="s">
        <v>52</v>
      </c>
      <c r="D138" s="34" t="s">
        <v>185</v>
      </c>
      <c r="E138" s="38">
        <v>5317.8</v>
      </c>
      <c r="F138" s="36">
        <v>40529</v>
      </c>
      <c r="G138" s="37">
        <f t="shared" si="27"/>
        <v>225</v>
      </c>
      <c r="H138" s="33">
        <f t="shared" si="28"/>
        <v>0</v>
      </c>
      <c r="I138" s="33">
        <f t="shared" si="13"/>
        <v>0</v>
      </c>
      <c r="J138" s="33">
        <f t="shared" si="14"/>
        <v>0</v>
      </c>
      <c r="K138" s="33">
        <f t="shared" si="15"/>
        <v>0</v>
      </c>
      <c r="L138" s="33">
        <f t="shared" si="16"/>
        <v>5317.8</v>
      </c>
      <c r="M138" s="16"/>
      <c r="N138" s="13"/>
    </row>
    <row r="139" spans="1:14" s="12" customFormat="1" x14ac:dyDescent="0.25">
      <c r="A139" s="46">
        <v>129</v>
      </c>
      <c r="B139" s="50" t="s">
        <v>64</v>
      </c>
      <c r="C139" s="50" t="s">
        <v>52</v>
      </c>
      <c r="D139" s="34" t="s">
        <v>185</v>
      </c>
      <c r="E139" s="38">
        <v>30110</v>
      </c>
      <c r="F139" s="36">
        <v>40529</v>
      </c>
      <c r="G139" s="37">
        <f t="shared" si="27"/>
        <v>225</v>
      </c>
      <c r="H139" s="33">
        <f t="shared" si="28"/>
        <v>0</v>
      </c>
      <c r="I139" s="33">
        <f t="shared" ref="I139:I202" si="29">IF(G139&lt;61,E139,0)-H139</f>
        <v>0</v>
      </c>
      <c r="J139" s="33">
        <f t="shared" ref="J139:J202" si="30">IF(G139&lt;91,E139,0)-H139-I139</f>
        <v>0</v>
      </c>
      <c r="K139" s="33">
        <f t="shared" ref="K139:K202" si="31">IF(G139&lt;120,E139,0)-H139-I139-J139</f>
        <v>0</v>
      </c>
      <c r="L139" s="33">
        <f t="shared" ref="L139:L202" si="32">IF(G139&gt;120,E139,0)</f>
        <v>30110</v>
      </c>
      <c r="M139" s="16"/>
      <c r="N139" s="13"/>
    </row>
    <row r="140" spans="1:14" s="12" customFormat="1" x14ac:dyDescent="0.25">
      <c r="A140" s="46">
        <v>130</v>
      </c>
      <c r="B140" s="50" t="s">
        <v>65</v>
      </c>
      <c r="C140" s="50" t="s">
        <v>52</v>
      </c>
      <c r="D140" s="34" t="s">
        <v>185</v>
      </c>
      <c r="E140" s="38">
        <v>12902.54</v>
      </c>
      <c r="F140" s="36">
        <v>40538</v>
      </c>
      <c r="G140" s="37">
        <f t="shared" si="27"/>
        <v>216</v>
      </c>
      <c r="H140" s="33">
        <f t="shared" si="28"/>
        <v>0</v>
      </c>
      <c r="I140" s="33">
        <f t="shared" si="29"/>
        <v>0</v>
      </c>
      <c r="J140" s="33">
        <f t="shared" si="30"/>
        <v>0</v>
      </c>
      <c r="K140" s="33">
        <f t="shared" si="31"/>
        <v>0</v>
      </c>
      <c r="L140" s="33">
        <f t="shared" si="32"/>
        <v>12902.54</v>
      </c>
      <c r="M140" s="16"/>
      <c r="N140" s="13"/>
    </row>
    <row r="141" spans="1:14" s="12" customFormat="1" x14ac:dyDescent="0.25">
      <c r="A141" s="46">
        <v>131</v>
      </c>
      <c r="B141" s="50" t="s">
        <v>66</v>
      </c>
      <c r="C141" s="50" t="s">
        <v>52</v>
      </c>
      <c r="D141" s="34" t="s">
        <v>185</v>
      </c>
      <c r="E141" s="38">
        <v>30680</v>
      </c>
      <c r="F141" s="36">
        <v>40503</v>
      </c>
      <c r="G141" s="37">
        <f t="shared" si="27"/>
        <v>251</v>
      </c>
      <c r="H141" s="33">
        <f t="shared" si="28"/>
        <v>0</v>
      </c>
      <c r="I141" s="33">
        <f t="shared" si="29"/>
        <v>0</v>
      </c>
      <c r="J141" s="33">
        <f t="shared" si="30"/>
        <v>0</v>
      </c>
      <c r="K141" s="33">
        <f t="shared" si="31"/>
        <v>0</v>
      </c>
      <c r="L141" s="33">
        <f t="shared" si="32"/>
        <v>30680</v>
      </c>
      <c r="M141" s="16"/>
      <c r="N141" s="13"/>
    </row>
    <row r="142" spans="1:14" s="12" customFormat="1" x14ac:dyDescent="0.25">
      <c r="A142" s="46">
        <v>132</v>
      </c>
      <c r="B142" s="50" t="s">
        <v>314</v>
      </c>
      <c r="C142" s="50" t="s">
        <v>181</v>
      </c>
      <c r="D142" s="35" t="s">
        <v>185</v>
      </c>
      <c r="E142" s="38">
        <v>60321.599999999999</v>
      </c>
      <c r="F142" s="36">
        <v>40724</v>
      </c>
      <c r="G142" s="37">
        <f t="shared" si="27"/>
        <v>30</v>
      </c>
      <c r="H142" s="33">
        <f t="shared" si="28"/>
        <v>0</v>
      </c>
      <c r="I142" s="33">
        <f t="shared" si="29"/>
        <v>60321.599999999999</v>
      </c>
      <c r="J142" s="33">
        <f t="shared" si="30"/>
        <v>0</v>
      </c>
      <c r="K142" s="33">
        <f t="shared" si="31"/>
        <v>0</v>
      </c>
      <c r="L142" s="33">
        <f t="shared" si="32"/>
        <v>0</v>
      </c>
      <c r="M142" s="16"/>
      <c r="N142" s="13"/>
    </row>
    <row r="143" spans="1:14" s="12" customFormat="1" x14ac:dyDescent="0.25">
      <c r="A143" s="46">
        <v>133</v>
      </c>
      <c r="B143" s="50" t="s">
        <v>315</v>
      </c>
      <c r="C143" s="50" t="s">
        <v>181</v>
      </c>
      <c r="D143" s="35" t="s">
        <v>185</v>
      </c>
      <c r="E143" s="38">
        <v>62375.79</v>
      </c>
      <c r="F143" s="36">
        <v>40715</v>
      </c>
      <c r="G143" s="37">
        <f t="shared" si="27"/>
        <v>39</v>
      </c>
      <c r="H143" s="33">
        <f t="shared" si="28"/>
        <v>0</v>
      </c>
      <c r="I143" s="33">
        <f t="shared" si="29"/>
        <v>62375.79</v>
      </c>
      <c r="J143" s="33">
        <f t="shared" si="30"/>
        <v>0</v>
      </c>
      <c r="K143" s="33">
        <f t="shared" si="31"/>
        <v>0</v>
      </c>
      <c r="L143" s="33">
        <f t="shared" si="32"/>
        <v>0</v>
      </c>
      <c r="M143" s="16"/>
      <c r="N143" s="13"/>
    </row>
    <row r="144" spans="1:14" s="12" customFormat="1" x14ac:dyDescent="0.25">
      <c r="A144" s="46">
        <v>134</v>
      </c>
      <c r="B144" s="50" t="s">
        <v>316</v>
      </c>
      <c r="C144" s="50" t="s">
        <v>181</v>
      </c>
      <c r="D144" s="35" t="s">
        <v>185</v>
      </c>
      <c r="E144" s="38">
        <v>12392.36</v>
      </c>
      <c r="F144" s="36">
        <v>40699</v>
      </c>
      <c r="G144" s="37">
        <f t="shared" si="27"/>
        <v>55</v>
      </c>
      <c r="H144" s="33">
        <f t="shared" si="28"/>
        <v>0</v>
      </c>
      <c r="I144" s="33">
        <f t="shared" si="29"/>
        <v>12392.36</v>
      </c>
      <c r="J144" s="33">
        <f t="shared" si="30"/>
        <v>0</v>
      </c>
      <c r="K144" s="33">
        <f t="shared" si="31"/>
        <v>0</v>
      </c>
      <c r="L144" s="33">
        <f t="shared" si="32"/>
        <v>0</v>
      </c>
      <c r="M144" s="16"/>
      <c r="N144" s="13"/>
    </row>
    <row r="145" spans="1:14" s="12" customFormat="1" x14ac:dyDescent="0.25">
      <c r="A145" s="46">
        <v>135</v>
      </c>
      <c r="B145" s="47" t="s">
        <v>475</v>
      </c>
      <c r="C145" s="47" t="s">
        <v>570</v>
      </c>
      <c r="D145" s="34" t="s">
        <v>185</v>
      </c>
      <c r="E145" s="44">
        <v>20555.11</v>
      </c>
      <c r="F145" s="36">
        <v>40738</v>
      </c>
      <c r="G145" s="37">
        <f t="shared" si="27"/>
        <v>16</v>
      </c>
      <c r="H145" s="33"/>
      <c r="I145" s="33">
        <f t="shared" si="29"/>
        <v>20555.11</v>
      </c>
      <c r="J145" s="33">
        <f t="shared" si="30"/>
        <v>0</v>
      </c>
      <c r="K145" s="33">
        <f t="shared" si="31"/>
        <v>0</v>
      </c>
      <c r="L145" s="33">
        <f t="shared" si="32"/>
        <v>0</v>
      </c>
      <c r="M145" s="16"/>
      <c r="N145" s="13"/>
    </row>
    <row r="146" spans="1:14" s="12" customFormat="1" x14ac:dyDescent="0.25">
      <c r="A146" s="46">
        <v>136</v>
      </c>
      <c r="B146" s="50" t="s">
        <v>104</v>
      </c>
      <c r="C146" s="50" t="s">
        <v>91</v>
      </c>
      <c r="D146" s="34" t="s">
        <v>185</v>
      </c>
      <c r="E146" s="38">
        <v>52090.96</v>
      </c>
      <c r="F146" s="36">
        <v>40624</v>
      </c>
      <c r="G146" s="37">
        <f t="shared" si="27"/>
        <v>130</v>
      </c>
      <c r="H146" s="33">
        <f t="shared" ref="H146:H152" si="33">IF(G146&lt;30,E146,0)</f>
        <v>0</v>
      </c>
      <c r="I146" s="33">
        <f t="shared" si="29"/>
        <v>0</v>
      </c>
      <c r="J146" s="33">
        <f t="shared" si="30"/>
        <v>0</v>
      </c>
      <c r="K146" s="33">
        <f t="shared" si="31"/>
        <v>0</v>
      </c>
      <c r="L146" s="33">
        <f t="shared" si="32"/>
        <v>52090.96</v>
      </c>
      <c r="M146" s="16"/>
      <c r="N146" s="13"/>
    </row>
    <row r="147" spans="1:14" s="12" customFormat="1" x14ac:dyDescent="0.25">
      <c r="A147" s="46">
        <v>137</v>
      </c>
      <c r="B147" s="50" t="s">
        <v>317</v>
      </c>
      <c r="C147" s="50" t="s">
        <v>92</v>
      </c>
      <c r="D147" s="35" t="s">
        <v>33</v>
      </c>
      <c r="E147" s="38">
        <v>16670</v>
      </c>
      <c r="F147" s="36">
        <v>40703</v>
      </c>
      <c r="G147" s="37">
        <f t="shared" si="27"/>
        <v>51</v>
      </c>
      <c r="H147" s="33">
        <f t="shared" si="33"/>
        <v>0</v>
      </c>
      <c r="I147" s="33">
        <f t="shared" si="29"/>
        <v>16670</v>
      </c>
      <c r="J147" s="33">
        <f t="shared" si="30"/>
        <v>0</v>
      </c>
      <c r="K147" s="33">
        <f t="shared" si="31"/>
        <v>0</v>
      </c>
      <c r="L147" s="33">
        <f t="shared" si="32"/>
        <v>0</v>
      </c>
      <c r="M147" s="16"/>
      <c r="N147" s="13"/>
    </row>
    <row r="148" spans="1:14" s="12" customFormat="1" x14ac:dyDescent="0.25">
      <c r="A148" s="46">
        <v>138</v>
      </c>
      <c r="B148" s="50" t="s">
        <v>102</v>
      </c>
      <c r="C148" s="50" t="s">
        <v>92</v>
      </c>
      <c r="D148" s="35" t="s">
        <v>33</v>
      </c>
      <c r="E148" s="38">
        <v>24780</v>
      </c>
      <c r="F148" s="36">
        <v>40710</v>
      </c>
      <c r="G148" s="37">
        <f t="shared" si="27"/>
        <v>44</v>
      </c>
      <c r="H148" s="33">
        <f t="shared" si="33"/>
        <v>0</v>
      </c>
      <c r="I148" s="33">
        <f t="shared" si="29"/>
        <v>24780</v>
      </c>
      <c r="J148" s="33">
        <f t="shared" si="30"/>
        <v>0</v>
      </c>
      <c r="K148" s="33">
        <f t="shared" si="31"/>
        <v>0</v>
      </c>
      <c r="L148" s="33">
        <f t="shared" si="32"/>
        <v>0</v>
      </c>
      <c r="M148" s="16"/>
      <c r="N148" s="13"/>
    </row>
    <row r="149" spans="1:14" s="12" customFormat="1" x14ac:dyDescent="0.25">
      <c r="A149" s="46">
        <v>139</v>
      </c>
      <c r="B149" s="50" t="s">
        <v>318</v>
      </c>
      <c r="C149" s="50" t="s">
        <v>207</v>
      </c>
      <c r="D149" s="34" t="s">
        <v>185</v>
      </c>
      <c r="E149" s="38">
        <v>20296</v>
      </c>
      <c r="F149" s="36">
        <v>40684</v>
      </c>
      <c r="G149" s="37">
        <f t="shared" si="27"/>
        <v>70</v>
      </c>
      <c r="H149" s="33">
        <f t="shared" si="33"/>
        <v>0</v>
      </c>
      <c r="I149" s="33">
        <f t="shared" si="29"/>
        <v>0</v>
      </c>
      <c r="J149" s="33">
        <f t="shared" si="30"/>
        <v>20296</v>
      </c>
      <c r="K149" s="33">
        <f t="shared" si="31"/>
        <v>0</v>
      </c>
      <c r="L149" s="33">
        <f t="shared" si="32"/>
        <v>0</v>
      </c>
      <c r="M149" s="16"/>
      <c r="N149" s="13"/>
    </row>
    <row r="150" spans="1:14" s="12" customFormat="1" x14ac:dyDescent="0.25">
      <c r="A150" s="46">
        <v>140</v>
      </c>
      <c r="B150" s="47" t="s">
        <v>476</v>
      </c>
      <c r="C150" s="47" t="s">
        <v>571</v>
      </c>
      <c r="D150" s="34" t="s">
        <v>185</v>
      </c>
      <c r="E150" s="44">
        <v>15340</v>
      </c>
      <c r="F150" s="36">
        <v>40739</v>
      </c>
      <c r="G150" s="37">
        <f t="shared" si="27"/>
        <v>15</v>
      </c>
      <c r="H150" s="33">
        <f t="shared" si="33"/>
        <v>15340</v>
      </c>
      <c r="I150" s="33">
        <f t="shared" si="29"/>
        <v>0</v>
      </c>
      <c r="J150" s="33">
        <f t="shared" si="30"/>
        <v>0</v>
      </c>
      <c r="K150" s="33">
        <f t="shared" si="31"/>
        <v>0</v>
      </c>
      <c r="L150" s="33">
        <f t="shared" si="32"/>
        <v>0</v>
      </c>
      <c r="M150" s="16"/>
      <c r="N150" s="13"/>
    </row>
    <row r="151" spans="1:14" s="12" customFormat="1" x14ac:dyDescent="0.25">
      <c r="A151" s="46">
        <v>141</v>
      </c>
      <c r="B151" s="50" t="s">
        <v>140</v>
      </c>
      <c r="C151" s="50" t="s">
        <v>208</v>
      </c>
      <c r="D151" s="34" t="s">
        <v>185</v>
      </c>
      <c r="E151" s="38">
        <v>94879.08</v>
      </c>
      <c r="F151" s="36">
        <v>40645</v>
      </c>
      <c r="G151" s="37">
        <f t="shared" si="27"/>
        <v>109</v>
      </c>
      <c r="H151" s="33">
        <f t="shared" si="33"/>
        <v>0</v>
      </c>
      <c r="I151" s="33">
        <f t="shared" si="29"/>
        <v>0</v>
      </c>
      <c r="J151" s="33">
        <f t="shared" si="30"/>
        <v>0</v>
      </c>
      <c r="K151" s="33">
        <f t="shared" si="31"/>
        <v>94879.08</v>
      </c>
      <c r="L151" s="33">
        <f t="shared" si="32"/>
        <v>0</v>
      </c>
      <c r="M151" s="16"/>
      <c r="N151" s="13"/>
    </row>
    <row r="152" spans="1:14" s="12" customFormat="1" x14ac:dyDescent="0.25">
      <c r="A152" s="46">
        <v>142</v>
      </c>
      <c r="B152" s="50" t="s">
        <v>85</v>
      </c>
      <c r="C152" s="50" t="s">
        <v>93</v>
      </c>
      <c r="D152" s="34" t="s">
        <v>185</v>
      </c>
      <c r="E152" s="38">
        <v>12980</v>
      </c>
      <c r="F152" s="36">
        <v>40660</v>
      </c>
      <c r="G152" s="37">
        <f t="shared" si="27"/>
        <v>94</v>
      </c>
      <c r="H152" s="33">
        <f t="shared" si="33"/>
        <v>0</v>
      </c>
      <c r="I152" s="33">
        <f t="shared" si="29"/>
        <v>0</v>
      </c>
      <c r="J152" s="33">
        <f t="shared" si="30"/>
        <v>0</v>
      </c>
      <c r="K152" s="33">
        <f t="shared" si="31"/>
        <v>12980</v>
      </c>
      <c r="L152" s="33">
        <f t="shared" si="32"/>
        <v>0</v>
      </c>
      <c r="M152" s="16"/>
      <c r="N152" s="13"/>
    </row>
    <row r="153" spans="1:14" s="12" customFormat="1" x14ac:dyDescent="0.25">
      <c r="A153" s="46">
        <v>143</v>
      </c>
      <c r="B153" s="47" t="s">
        <v>84</v>
      </c>
      <c r="C153" s="47" t="s">
        <v>572</v>
      </c>
      <c r="D153" s="34" t="s">
        <v>185</v>
      </c>
      <c r="E153" s="44">
        <v>52923</v>
      </c>
      <c r="F153" s="36">
        <v>40716</v>
      </c>
      <c r="G153" s="37">
        <f t="shared" ref="G153:G154" si="34">+$E$8-F153</f>
        <v>38</v>
      </c>
      <c r="H153" s="33">
        <f t="shared" ref="H153:H216" si="35">IF(G153&lt;30,E153,0)</f>
        <v>0</v>
      </c>
      <c r="I153" s="33">
        <f t="shared" si="29"/>
        <v>52923</v>
      </c>
      <c r="J153" s="33">
        <f t="shared" si="30"/>
        <v>0</v>
      </c>
      <c r="K153" s="33">
        <f t="shared" si="31"/>
        <v>0</v>
      </c>
      <c r="L153" s="33">
        <f t="shared" si="32"/>
        <v>0</v>
      </c>
      <c r="M153" s="16"/>
      <c r="N153" s="13"/>
    </row>
    <row r="154" spans="1:14" s="12" customFormat="1" x14ac:dyDescent="0.25">
      <c r="A154" s="46">
        <v>144</v>
      </c>
      <c r="B154" s="47" t="s">
        <v>58</v>
      </c>
      <c r="C154" s="47" t="s">
        <v>572</v>
      </c>
      <c r="D154" s="34" t="s">
        <v>185</v>
      </c>
      <c r="E154" s="44">
        <v>674600</v>
      </c>
      <c r="F154" s="36">
        <v>40730</v>
      </c>
      <c r="G154" s="37">
        <f t="shared" si="34"/>
        <v>24</v>
      </c>
      <c r="H154" s="33">
        <f t="shared" si="35"/>
        <v>674600</v>
      </c>
      <c r="I154" s="33">
        <f t="shared" si="29"/>
        <v>0</v>
      </c>
      <c r="J154" s="33">
        <f t="shared" si="30"/>
        <v>0</v>
      </c>
      <c r="K154" s="33">
        <f t="shared" si="31"/>
        <v>0</v>
      </c>
      <c r="L154" s="33">
        <f t="shared" si="32"/>
        <v>0</v>
      </c>
      <c r="M154" s="16"/>
      <c r="N154" s="13"/>
    </row>
    <row r="155" spans="1:14" s="12" customFormat="1" x14ac:dyDescent="0.25">
      <c r="A155" s="46">
        <v>145</v>
      </c>
      <c r="B155" s="50" t="s">
        <v>145</v>
      </c>
      <c r="C155" s="50" t="s">
        <v>94</v>
      </c>
      <c r="D155" s="34" t="s">
        <v>185</v>
      </c>
      <c r="E155" s="38">
        <v>6429.98</v>
      </c>
      <c r="F155" s="36">
        <v>40694</v>
      </c>
      <c r="G155" s="37">
        <f t="shared" ref="G155:G167" si="36">+$E$8-F155</f>
        <v>60</v>
      </c>
      <c r="H155" s="33">
        <f t="shared" si="35"/>
        <v>0</v>
      </c>
      <c r="I155" s="33">
        <f t="shared" si="29"/>
        <v>6429.98</v>
      </c>
      <c r="J155" s="33">
        <f t="shared" si="30"/>
        <v>0</v>
      </c>
      <c r="K155" s="33">
        <f t="shared" si="31"/>
        <v>0</v>
      </c>
      <c r="L155" s="33">
        <f t="shared" si="32"/>
        <v>0</v>
      </c>
      <c r="M155" s="16"/>
      <c r="N155" s="13"/>
    </row>
    <row r="156" spans="1:14" s="12" customFormat="1" x14ac:dyDescent="0.25">
      <c r="A156" s="46">
        <v>146</v>
      </c>
      <c r="B156" s="50" t="s">
        <v>135</v>
      </c>
      <c r="C156" s="50" t="s">
        <v>94</v>
      </c>
      <c r="D156" s="34" t="s">
        <v>185</v>
      </c>
      <c r="E156" s="38">
        <v>10856</v>
      </c>
      <c r="F156" s="36">
        <v>40694</v>
      </c>
      <c r="G156" s="37">
        <f t="shared" si="36"/>
        <v>60</v>
      </c>
      <c r="H156" s="33">
        <f t="shared" si="35"/>
        <v>0</v>
      </c>
      <c r="I156" s="33">
        <f t="shared" si="29"/>
        <v>10856</v>
      </c>
      <c r="J156" s="33">
        <f t="shared" si="30"/>
        <v>0</v>
      </c>
      <c r="K156" s="33">
        <f t="shared" si="31"/>
        <v>0</v>
      </c>
      <c r="L156" s="33">
        <f t="shared" si="32"/>
        <v>0</v>
      </c>
      <c r="M156" s="16"/>
      <c r="N156" s="13"/>
    </row>
    <row r="157" spans="1:14" s="12" customFormat="1" x14ac:dyDescent="0.25">
      <c r="A157" s="46">
        <v>147</v>
      </c>
      <c r="B157" s="50" t="s">
        <v>319</v>
      </c>
      <c r="C157" s="50" t="s">
        <v>209</v>
      </c>
      <c r="D157" s="35" t="s">
        <v>185</v>
      </c>
      <c r="E157" s="38">
        <v>28373.1</v>
      </c>
      <c r="F157" s="36">
        <v>40687</v>
      </c>
      <c r="G157" s="37">
        <f t="shared" si="36"/>
        <v>67</v>
      </c>
      <c r="H157" s="33">
        <f t="shared" si="35"/>
        <v>0</v>
      </c>
      <c r="I157" s="33">
        <f t="shared" si="29"/>
        <v>0</v>
      </c>
      <c r="J157" s="33">
        <f t="shared" si="30"/>
        <v>28373.1</v>
      </c>
      <c r="K157" s="33">
        <f t="shared" si="31"/>
        <v>0</v>
      </c>
      <c r="L157" s="33">
        <f t="shared" si="32"/>
        <v>0</v>
      </c>
      <c r="M157" s="16"/>
      <c r="N157" s="13"/>
    </row>
    <row r="158" spans="1:14" s="12" customFormat="1" x14ac:dyDescent="0.25">
      <c r="A158" s="46">
        <v>148</v>
      </c>
      <c r="B158" s="50" t="s">
        <v>320</v>
      </c>
      <c r="C158" s="50" t="s">
        <v>209</v>
      </c>
      <c r="D158" s="35" t="s">
        <v>185</v>
      </c>
      <c r="E158" s="38">
        <v>5097.6000000000004</v>
      </c>
      <c r="F158" s="36">
        <v>40722</v>
      </c>
      <c r="G158" s="37">
        <f t="shared" si="36"/>
        <v>32</v>
      </c>
      <c r="H158" s="33">
        <f t="shared" si="35"/>
        <v>0</v>
      </c>
      <c r="I158" s="33">
        <f t="shared" si="29"/>
        <v>5097.6000000000004</v>
      </c>
      <c r="J158" s="33">
        <f t="shared" si="30"/>
        <v>0</v>
      </c>
      <c r="K158" s="33">
        <f t="shared" si="31"/>
        <v>0</v>
      </c>
      <c r="L158" s="33">
        <f t="shared" si="32"/>
        <v>0</v>
      </c>
      <c r="M158" s="16"/>
      <c r="N158" s="13"/>
    </row>
    <row r="159" spans="1:14" s="12" customFormat="1" x14ac:dyDescent="0.25">
      <c r="A159" s="46">
        <v>149</v>
      </c>
      <c r="B159" s="50" t="s">
        <v>161</v>
      </c>
      <c r="C159" s="50" t="s">
        <v>209</v>
      </c>
      <c r="D159" s="35" t="s">
        <v>185</v>
      </c>
      <c r="E159" s="38">
        <v>39034.400000000001</v>
      </c>
      <c r="F159" s="36">
        <v>40702</v>
      </c>
      <c r="G159" s="37">
        <f t="shared" si="36"/>
        <v>52</v>
      </c>
      <c r="H159" s="33">
        <f t="shared" si="35"/>
        <v>0</v>
      </c>
      <c r="I159" s="33">
        <f t="shared" si="29"/>
        <v>39034.400000000001</v>
      </c>
      <c r="J159" s="33">
        <f t="shared" si="30"/>
        <v>0</v>
      </c>
      <c r="K159" s="33">
        <f t="shared" si="31"/>
        <v>0</v>
      </c>
      <c r="L159" s="33">
        <f t="shared" si="32"/>
        <v>0</v>
      </c>
      <c r="M159" s="16"/>
      <c r="N159" s="13"/>
    </row>
    <row r="160" spans="1:14" s="12" customFormat="1" x14ac:dyDescent="0.25">
      <c r="A160" s="46">
        <v>150</v>
      </c>
      <c r="B160" s="47" t="s">
        <v>477</v>
      </c>
      <c r="C160" s="47" t="s">
        <v>589</v>
      </c>
      <c r="D160" s="34" t="s">
        <v>185</v>
      </c>
      <c r="E160" s="44">
        <v>12873.8</v>
      </c>
      <c r="F160" s="36">
        <v>40700</v>
      </c>
      <c r="G160" s="37">
        <f t="shared" si="36"/>
        <v>54</v>
      </c>
      <c r="H160" s="33">
        <f t="shared" si="35"/>
        <v>0</v>
      </c>
      <c r="I160" s="33">
        <f t="shared" si="29"/>
        <v>12873.8</v>
      </c>
      <c r="J160" s="33">
        <f t="shared" si="30"/>
        <v>0</v>
      </c>
      <c r="K160" s="33">
        <f t="shared" si="31"/>
        <v>0</v>
      </c>
      <c r="L160" s="33">
        <f t="shared" si="32"/>
        <v>0</v>
      </c>
      <c r="M160" s="16"/>
      <c r="N160" s="13"/>
    </row>
    <row r="161" spans="1:14" s="12" customFormat="1" x14ac:dyDescent="0.25">
      <c r="A161" s="46">
        <v>151</v>
      </c>
      <c r="B161" s="50" t="s">
        <v>321</v>
      </c>
      <c r="C161" s="50" t="s">
        <v>210</v>
      </c>
      <c r="D161" s="35" t="s">
        <v>185</v>
      </c>
      <c r="E161" s="38">
        <v>67254.100000000006</v>
      </c>
      <c r="F161" s="36">
        <v>40711</v>
      </c>
      <c r="G161" s="37">
        <f t="shared" si="36"/>
        <v>43</v>
      </c>
      <c r="H161" s="33">
        <f t="shared" si="35"/>
        <v>0</v>
      </c>
      <c r="I161" s="33">
        <f t="shared" si="29"/>
        <v>67254.100000000006</v>
      </c>
      <c r="J161" s="33">
        <f t="shared" si="30"/>
        <v>0</v>
      </c>
      <c r="K161" s="33">
        <f t="shared" si="31"/>
        <v>0</v>
      </c>
      <c r="L161" s="33">
        <f t="shared" si="32"/>
        <v>0</v>
      </c>
      <c r="M161" s="16"/>
      <c r="N161" s="13"/>
    </row>
    <row r="162" spans="1:14" s="12" customFormat="1" x14ac:dyDescent="0.25">
      <c r="A162" s="46">
        <v>152</v>
      </c>
      <c r="B162" s="50" t="s">
        <v>322</v>
      </c>
      <c r="C162" s="50" t="s">
        <v>210</v>
      </c>
      <c r="D162" s="34" t="s">
        <v>185</v>
      </c>
      <c r="E162" s="38">
        <v>61596</v>
      </c>
      <c r="F162" s="36">
        <v>40723</v>
      </c>
      <c r="G162" s="37">
        <f t="shared" si="36"/>
        <v>31</v>
      </c>
      <c r="H162" s="33">
        <f t="shared" si="35"/>
        <v>0</v>
      </c>
      <c r="I162" s="33">
        <f t="shared" si="29"/>
        <v>61596</v>
      </c>
      <c r="J162" s="33">
        <f t="shared" si="30"/>
        <v>0</v>
      </c>
      <c r="K162" s="33">
        <f t="shared" si="31"/>
        <v>0</v>
      </c>
      <c r="L162" s="33">
        <f t="shared" si="32"/>
        <v>0</v>
      </c>
      <c r="M162" s="16"/>
      <c r="N162" s="13"/>
    </row>
    <row r="163" spans="1:14" s="12" customFormat="1" x14ac:dyDescent="0.25">
      <c r="A163" s="46">
        <v>153</v>
      </c>
      <c r="B163" s="50" t="s">
        <v>137</v>
      </c>
      <c r="C163" s="50" t="s">
        <v>210</v>
      </c>
      <c r="D163" s="34" t="s">
        <v>185</v>
      </c>
      <c r="E163" s="38">
        <v>38532.9</v>
      </c>
      <c r="F163" s="36">
        <v>40703</v>
      </c>
      <c r="G163" s="37">
        <f t="shared" si="36"/>
        <v>51</v>
      </c>
      <c r="H163" s="33">
        <f t="shared" si="35"/>
        <v>0</v>
      </c>
      <c r="I163" s="33">
        <f t="shared" si="29"/>
        <v>38532.9</v>
      </c>
      <c r="J163" s="33">
        <f t="shared" si="30"/>
        <v>0</v>
      </c>
      <c r="K163" s="33">
        <f t="shared" si="31"/>
        <v>0</v>
      </c>
      <c r="L163" s="33">
        <f t="shared" si="32"/>
        <v>0</v>
      </c>
      <c r="M163" s="16"/>
      <c r="N163" s="13"/>
    </row>
    <row r="164" spans="1:14" s="12" customFormat="1" x14ac:dyDescent="0.25">
      <c r="A164" s="46">
        <v>154</v>
      </c>
      <c r="B164" s="50" t="s">
        <v>323</v>
      </c>
      <c r="C164" s="50" t="s">
        <v>211</v>
      </c>
      <c r="D164" s="34" t="s">
        <v>185</v>
      </c>
      <c r="E164" s="38">
        <v>5018</v>
      </c>
      <c r="F164" s="36">
        <v>40704</v>
      </c>
      <c r="G164" s="37">
        <f t="shared" si="36"/>
        <v>50</v>
      </c>
      <c r="H164" s="33">
        <f t="shared" si="35"/>
        <v>0</v>
      </c>
      <c r="I164" s="33">
        <f t="shared" si="29"/>
        <v>5018</v>
      </c>
      <c r="J164" s="33">
        <f t="shared" si="30"/>
        <v>0</v>
      </c>
      <c r="K164" s="33">
        <f t="shared" si="31"/>
        <v>0</v>
      </c>
      <c r="L164" s="33">
        <f t="shared" si="32"/>
        <v>0</v>
      </c>
      <c r="M164" s="16"/>
      <c r="N164" s="13"/>
    </row>
    <row r="165" spans="1:14" s="12" customFormat="1" x14ac:dyDescent="0.25">
      <c r="A165" s="46">
        <v>155</v>
      </c>
      <c r="B165" s="50" t="s">
        <v>123</v>
      </c>
      <c r="C165" s="50" t="s">
        <v>211</v>
      </c>
      <c r="D165" s="34" t="s">
        <v>185</v>
      </c>
      <c r="E165" s="38">
        <v>6791.75</v>
      </c>
      <c r="F165" s="36">
        <v>40710</v>
      </c>
      <c r="G165" s="37">
        <f t="shared" si="36"/>
        <v>44</v>
      </c>
      <c r="H165" s="33">
        <f t="shared" si="35"/>
        <v>0</v>
      </c>
      <c r="I165" s="33">
        <f t="shared" si="29"/>
        <v>6791.75</v>
      </c>
      <c r="J165" s="33">
        <f t="shared" si="30"/>
        <v>0</v>
      </c>
      <c r="K165" s="33">
        <f t="shared" si="31"/>
        <v>0</v>
      </c>
      <c r="L165" s="33">
        <f t="shared" si="32"/>
        <v>0</v>
      </c>
      <c r="M165" s="16"/>
      <c r="N165" s="13"/>
    </row>
    <row r="166" spans="1:14" s="12" customFormat="1" x14ac:dyDescent="0.25">
      <c r="A166" s="46">
        <v>156</v>
      </c>
      <c r="B166" s="50" t="s">
        <v>324</v>
      </c>
      <c r="C166" s="50" t="s">
        <v>211</v>
      </c>
      <c r="D166" s="34" t="s">
        <v>185</v>
      </c>
      <c r="E166" s="38">
        <v>52798</v>
      </c>
      <c r="F166" s="36">
        <v>40712</v>
      </c>
      <c r="G166" s="37">
        <f t="shared" si="36"/>
        <v>42</v>
      </c>
      <c r="H166" s="33">
        <f t="shared" si="35"/>
        <v>0</v>
      </c>
      <c r="I166" s="33">
        <f t="shared" si="29"/>
        <v>52798</v>
      </c>
      <c r="J166" s="33">
        <f t="shared" si="30"/>
        <v>0</v>
      </c>
      <c r="K166" s="33">
        <f t="shared" si="31"/>
        <v>0</v>
      </c>
      <c r="L166" s="33">
        <f t="shared" si="32"/>
        <v>0</v>
      </c>
      <c r="M166" s="16"/>
      <c r="N166" s="13"/>
    </row>
    <row r="167" spans="1:14" s="12" customFormat="1" x14ac:dyDescent="0.25">
      <c r="A167" s="46">
        <v>157</v>
      </c>
      <c r="B167" s="50" t="s">
        <v>153</v>
      </c>
      <c r="C167" s="50" t="s">
        <v>211</v>
      </c>
      <c r="D167" s="34" t="s">
        <v>185</v>
      </c>
      <c r="E167" s="38">
        <v>79152.38</v>
      </c>
      <c r="F167" s="36">
        <v>40712</v>
      </c>
      <c r="G167" s="37">
        <f t="shared" si="36"/>
        <v>42</v>
      </c>
      <c r="H167" s="33">
        <f t="shared" si="35"/>
        <v>0</v>
      </c>
      <c r="I167" s="33">
        <f t="shared" si="29"/>
        <v>79152.38</v>
      </c>
      <c r="J167" s="33">
        <f t="shared" si="30"/>
        <v>0</v>
      </c>
      <c r="K167" s="33">
        <f t="shared" si="31"/>
        <v>0</v>
      </c>
      <c r="L167" s="33">
        <f t="shared" si="32"/>
        <v>0</v>
      </c>
      <c r="M167" s="16"/>
      <c r="N167" s="13"/>
    </row>
    <row r="168" spans="1:14" s="12" customFormat="1" x14ac:dyDescent="0.25">
      <c r="A168" s="46">
        <v>158</v>
      </c>
      <c r="B168" s="47" t="s">
        <v>559</v>
      </c>
      <c r="C168" s="47" t="s">
        <v>583</v>
      </c>
      <c r="D168" s="34" t="s">
        <v>185</v>
      </c>
      <c r="E168" s="44">
        <v>35789.4</v>
      </c>
      <c r="F168" s="36">
        <v>40740</v>
      </c>
      <c r="G168" s="37">
        <f t="shared" ref="G168:G170" si="37">+$E$8-F168</f>
        <v>14</v>
      </c>
      <c r="H168" s="33">
        <f t="shared" si="35"/>
        <v>35789.4</v>
      </c>
      <c r="I168" s="33">
        <f t="shared" si="29"/>
        <v>0</v>
      </c>
      <c r="J168" s="33">
        <f t="shared" si="30"/>
        <v>0</v>
      </c>
      <c r="K168" s="33">
        <f t="shared" si="31"/>
        <v>0</v>
      </c>
      <c r="L168" s="33">
        <f t="shared" si="32"/>
        <v>0</v>
      </c>
      <c r="M168" s="16"/>
      <c r="N168" s="13"/>
    </row>
    <row r="169" spans="1:14" s="12" customFormat="1" x14ac:dyDescent="0.25">
      <c r="A169" s="46">
        <v>159</v>
      </c>
      <c r="B169" s="47" t="s">
        <v>560</v>
      </c>
      <c r="C169" s="47" t="s">
        <v>583</v>
      </c>
      <c r="D169" s="34" t="s">
        <v>185</v>
      </c>
      <c r="E169" s="44">
        <v>35990</v>
      </c>
      <c r="F169" s="36">
        <v>40746</v>
      </c>
      <c r="G169" s="37">
        <f t="shared" si="37"/>
        <v>8</v>
      </c>
      <c r="H169" s="33">
        <f t="shared" si="35"/>
        <v>35990</v>
      </c>
      <c r="I169" s="33">
        <f t="shared" si="29"/>
        <v>0</v>
      </c>
      <c r="J169" s="33">
        <f t="shared" si="30"/>
        <v>0</v>
      </c>
      <c r="K169" s="33">
        <f t="shared" si="31"/>
        <v>0</v>
      </c>
      <c r="L169" s="33">
        <f t="shared" si="32"/>
        <v>0</v>
      </c>
      <c r="M169" s="16"/>
      <c r="N169" s="13"/>
    </row>
    <row r="170" spans="1:14" s="12" customFormat="1" x14ac:dyDescent="0.25">
      <c r="A170" s="46">
        <v>160</v>
      </c>
      <c r="B170" s="47" t="s">
        <v>299</v>
      </c>
      <c r="C170" s="47" t="s">
        <v>583</v>
      </c>
      <c r="D170" s="34" t="s">
        <v>185</v>
      </c>
      <c r="E170" s="44">
        <v>23039.5</v>
      </c>
      <c r="F170" s="36">
        <v>40745</v>
      </c>
      <c r="G170" s="37">
        <f t="shared" si="37"/>
        <v>9</v>
      </c>
      <c r="H170" s="33">
        <f t="shared" si="35"/>
        <v>23039.5</v>
      </c>
      <c r="I170" s="33">
        <f t="shared" si="29"/>
        <v>0</v>
      </c>
      <c r="J170" s="33">
        <f t="shared" si="30"/>
        <v>0</v>
      </c>
      <c r="K170" s="33">
        <f t="shared" si="31"/>
        <v>0</v>
      </c>
      <c r="L170" s="33">
        <f t="shared" si="32"/>
        <v>0</v>
      </c>
      <c r="M170" s="16"/>
      <c r="N170" s="13"/>
    </row>
    <row r="171" spans="1:14" s="12" customFormat="1" x14ac:dyDescent="0.25">
      <c r="A171" s="46">
        <v>161</v>
      </c>
      <c r="B171" s="50" t="s">
        <v>325</v>
      </c>
      <c r="C171" s="50" t="s">
        <v>212</v>
      </c>
      <c r="D171" s="34" t="s">
        <v>185</v>
      </c>
      <c r="E171" s="38">
        <v>107380</v>
      </c>
      <c r="F171" s="36">
        <v>40712</v>
      </c>
      <c r="G171" s="37">
        <f t="shared" ref="G171:G180" si="38">+$E$8-F171</f>
        <v>42</v>
      </c>
      <c r="H171" s="33">
        <f t="shared" si="35"/>
        <v>0</v>
      </c>
      <c r="I171" s="33">
        <f t="shared" si="29"/>
        <v>107380</v>
      </c>
      <c r="J171" s="33">
        <f t="shared" si="30"/>
        <v>0</v>
      </c>
      <c r="K171" s="33">
        <f t="shared" si="31"/>
        <v>0</v>
      </c>
      <c r="L171" s="33">
        <f t="shared" si="32"/>
        <v>0</v>
      </c>
      <c r="M171" s="16"/>
      <c r="N171" s="13"/>
    </row>
    <row r="172" spans="1:14" s="12" customFormat="1" x14ac:dyDescent="0.25">
      <c r="A172" s="46">
        <v>162</v>
      </c>
      <c r="B172" s="50" t="s">
        <v>326</v>
      </c>
      <c r="C172" s="50" t="s">
        <v>212</v>
      </c>
      <c r="D172" s="34" t="s">
        <v>185</v>
      </c>
      <c r="E172" s="38">
        <v>63956</v>
      </c>
      <c r="F172" s="36">
        <v>40712</v>
      </c>
      <c r="G172" s="37">
        <f t="shared" si="38"/>
        <v>42</v>
      </c>
      <c r="H172" s="33">
        <f t="shared" si="35"/>
        <v>0</v>
      </c>
      <c r="I172" s="33">
        <f t="shared" si="29"/>
        <v>63956</v>
      </c>
      <c r="J172" s="33">
        <f t="shared" si="30"/>
        <v>0</v>
      </c>
      <c r="K172" s="33">
        <f t="shared" si="31"/>
        <v>0</v>
      </c>
      <c r="L172" s="33">
        <f t="shared" si="32"/>
        <v>0</v>
      </c>
      <c r="M172" s="16"/>
      <c r="N172" s="13"/>
    </row>
    <row r="173" spans="1:14" s="12" customFormat="1" x14ac:dyDescent="0.25">
      <c r="A173" s="46">
        <v>163</v>
      </c>
      <c r="B173" s="50" t="s">
        <v>327</v>
      </c>
      <c r="C173" s="50" t="s">
        <v>212</v>
      </c>
      <c r="D173" s="34" t="s">
        <v>185</v>
      </c>
      <c r="E173" s="38">
        <v>24249</v>
      </c>
      <c r="F173" s="36">
        <v>40719</v>
      </c>
      <c r="G173" s="37">
        <f t="shared" si="38"/>
        <v>35</v>
      </c>
      <c r="H173" s="33">
        <f t="shared" si="35"/>
        <v>0</v>
      </c>
      <c r="I173" s="33">
        <f t="shared" si="29"/>
        <v>24249</v>
      </c>
      <c r="J173" s="33">
        <f t="shared" si="30"/>
        <v>0</v>
      </c>
      <c r="K173" s="33">
        <f t="shared" si="31"/>
        <v>0</v>
      </c>
      <c r="L173" s="33">
        <f t="shared" si="32"/>
        <v>0</v>
      </c>
      <c r="M173" s="16"/>
      <c r="N173" s="13"/>
    </row>
    <row r="174" spans="1:14" s="12" customFormat="1" x14ac:dyDescent="0.25">
      <c r="A174" s="46">
        <v>164</v>
      </c>
      <c r="B174" s="47" t="s">
        <v>477</v>
      </c>
      <c r="C174" s="47" t="s">
        <v>573</v>
      </c>
      <c r="D174" s="34" t="s">
        <v>458</v>
      </c>
      <c r="E174" s="44">
        <v>5664</v>
      </c>
      <c r="F174" s="36">
        <v>40716</v>
      </c>
      <c r="G174" s="37">
        <f t="shared" si="38"/>
        <v>38</v>
      </c>
      <c r="H174" s="33">
        <f t="shared" si="35"/>
        <v>0</v>
      </c>
      <c r="I174" s="33">
        <f t="shared" si="29"/>
        <v>5664</v>
      </c>
      <c r="J174" s="33">
        <f t="shared" si="30"/>
        <v>0</v>
      </c>
      <c r="K174" s="33">
        <f t="shared" si="31"/>
        <v>0</v>
      </c>
      <c r="L174" s="33">
        <f t="shared" si="32"/>
        <v>0</v>
      </c>
      <c r="M174" s="16"/>
      <c r="N174" s="13"/>
    </row>
    <row r="175" spans="1:14" s="12" customFormat="1" x14ac:dyDescent="0.25">
      <c r="A175" s="46">
        <v>165</v>
      </c>
      <c r="B175" s="50" t="s">
        <v>328</v>
      </c>
      <c r="C175" s="50" t="s">
        <v>213</v>
      </c>
      <c r="D175" s="34" t="s">
        <v>458</v>
      </c>
      <c r="E175" s="38">
        <v>2832</v>
      </c>
      <c r="F175" s="36">
        <v>40715</v>
      </c>
      <c r="G175" s="37">
        <f t="shared" si="38"/>
        <v>39</v>
      </c>
      <c r="H175" s="33">
        <f t="shared" si="35"/>
        <v>0</v>
      </c>
      <c r="I175" s="33">
        <f t="shared" si="29"/>
        <v>2832</v>
      </c>
      <c r="J175" s="33">
        <f t="shared" si="30"/>
        <v>0</v>
      </c>
      <c r="K175" s="33">
        <f t="shared" si="31"/>
        <v>0</v>
      </c>
      <c r="L175" s="33">
        <f t="shared" si="32"/>
        <v>0</v>
      </c>
      <c r="M175" s="16"/>
      <c r="N175" s="13"/>
    </row>
    <row r="176" spans="1:14" s="12" customFormat="1" x14ac:dyDescent="0.25">
      <c r="A176" s="46">
        <v>166</v>
      </c>
      <c r="B176" s="50" t="s">
        <v>320</v>
      </c>
      <c r="C176" s="50" t="s">
        <v>213</v>
      </c>
      <c r="D176" s="34" t="s">
        <v>458</v>
      </c>
      <c r="E176" s="38">
        <v>885</v>
      </c>
      <c r="F176" s="36">
        <v>40715</v>
      </c>
      <c r="G176" s="37">
        <f t="shared" si="38"/>
        <v>39</v>
      </c>
      <c r="H176" s="33">
        <f t="shared" si="35"/>
        <v>0</v>
      </c>
      <c r="I176" s="33">
        <f t="shared" si="29"/>
        <v>885</v>
      </c>
      <c r="J176" s="33">
        <f t="shared" si="30"/>
        <v>0</v>
      </c>
      <c r="K176" s="33">
        <f t="shared" si="31"/>
        <v>0</v>
      </c>
      <c r="L176" s="33">
        <f t="shared" si="32"/>
        <v>0</v>
      </c>
      <c r="M176" s="16"/>
      <c r="N176" s="13"/>
    </row>
    <row r="177" spans="1:14" s="12" customFormat="1" x14ac:dyDescent="0.25">
      <c r="A177" s="46">
        <v>167</v>
      </c>
      <c r="B177" s="50" t="s">
        <v>329</v>
      </c>
      <c r="C177" s="50" t="s">
        <v>213</v>
      </c>
      <c r="D177" s="34" t="s">
        <v>458</v>
      </c>
      <c r="E177" s="38">
        <v>3186</v>
      </c>
      <c r="F177" s="36">
        <v>40701</v>
      </c>
      <c r="G177" s="37">
        <f t="shared" si="38"/>
        <v>53</v>
      </c>
      <c r="H177" s="33">
        <f t="shared" si="35"/>
        <v>0</v>
      </c>
      <c r="I177" s="33">
        <f t="shared" si="29"/>
        <v>3186</v>
      </c>
      <c r="J177" s="33">
        <f t="shared" si="30"/>
        <v>0</v>
      </c>
      <c r="K177" s="33">
        <f t="shared" si="31"/>
        <v>0</v>
      </c>
      <c r="L177" s="33">
        <f t="shared" si="32"/>
        <v>0</v>
      </c>
      <c r="M177" s="16"/>
      <c r="N177" s="13"/>
    </row>
    <row r="178" spans="1:14" s="12" customFormat="1" x14ac:dyDescent="0.25">
      <c r="A178" s="46">
        <v>168</v>
      </c>
      <c r="B178" s="47" t="s">
        <v>478</v>
      </c>
      <c r="C178" s="47" t="s">
        <v>178</v>
      </c>
      <c r="D178" s="34" t="s">
        <v>458</v>
      </c>
      <c r="E178" s="44">
        <v>17464</v>
      </c>
      <c r="F178" s="36">
        <v>40687</v>
      </c>
      <c r="G178" s="37">
        <f t="shared" si="38"/>
        <v>67</v>
      </c>
      <c r="H178" s="33">
        <f t="shared" si="35"/>
        <v>0</v>
      </c>
      <c r="I178" s="33">
        <f t="shared" si="29"/>
        <v>0</v>
      </c>
      <c r="J178" s="33">
        <f t="shared" si="30"/>
        <v>17464</v>
      </c>
      <c r="K178" s="33">
        <f t="shared" si="31"/>
        <v>0</v>
      </c>
      <c r="L178" s="33">
        <f t="shared" si="32"/>
        <v>0</v>
      </c>
      <c r="M178" s="16"/>
      <c r="N178" s="13"/>
    </row>
    <row r="179" spans="1:14" s="12" customFormat="1" x14ac:dyDescent="0.25">
      <c r="A179" s="46">
        <v>169</v>
      </c>
      <c r="B179" s="50" t="s">
        <v>138</v>
      </c>
      <c r="C179" s="50" t="s">
        <v>19</v>
      </c>
      <c r="D179" s="34" t="s">
        <v>458</v>
      </c>
      <c r="E179" s="38">
        <v>14785.4</v>
      </c>
      <c r="F179" s="36">
        <v>40687</v>
      </c>
      <c r="G179" s="37">
        <f t="shared" si="38"/>
        <v>67</v>
      </c>
      <c r="H179" s="33">
        <f t="shared" si="35"/>
        <v>0</v>
      </c>
      <c r="I179" s="33">
        <f t="shared" si="29"/>
        <v>0</v>
      </c>
      <c r="J179" s="33">
        <f t="shared" si="30"/>
        <v>14785.4</v>
      </c>
      <c r="K179" s="33">
        <f t="shared" si="31"/>
        <v>0</v>
      </c>
      <c r="L179" s="33">
        <f t="shared" si="32"/>
        <v>0</v>
      </c>
      <c r="M179" s="16"/>
      <c r="N179" s="13"/>
    </row>
    <row r="180" spans="1:14" s="12" customFormat="1" x14ac:dyDescent="0.25">
      <c r="A180" s="46">
        <v>170</v>
      </c>
      <c r="B180" s="50" t="s">
        <v>330</v>
      </c>
      <c r="C180" s="50" t="s">
        <v>19</v>
      </c>
      <c r="D180" s="34" t="s">
        <v>458</v>
      </c>
      <c r="E180" s="38">
        <v>11505</v>
      </c>
      <c r="F180" s="36">
        <v>40687</v>
      </c>
      <c r="G180" s="37">
        <f t="shared" si="38"/>
        <v>67</v>
      </c>
      <c r="H180" s="33">
        <f t="shared" si="35"/>
        <v>0</v>
      </c>
      <c r="I180" s="33">
        <f t="shared" si="29"/>
        <v>0</v>
      </c>
      <c r="J180" s="33">
        <f t="shared" si="30"/>
        <v>11505</v>
      </c>
      <c r="K180" s="33">
        <f t="shared" si="31"/>
        <v>0</v>
      </c>
      <c r="L180" s="33">
        <f t="shared" si="32"/>
        <v>0</v>
      </c>
      <c r="M180" s="16"/>
      <c r="N180" s="13"/>
    </row>
    <row r="181" spans="1:14" s="12" customFormat="1" x14ac:dyDescent="0.25">
      <c r="A181" s="46">
        <v>171</v>
      </c>
      <c r="B181" s="47" t="s">
        <v>479</v>
      </c>
      <c r="C181" s="47" t="s">
        <v>574</v>
      </c>
      <c r="D181" s="34" t="s">
        <v>458</v>
      </c>
      <c r="E181" s="44">
        <v>29215.5</v>
      </c>
      <c r="F181" s="36">
        <v>40650</v>
      </c>
      <c r="G181" s="37">
        <f t="shared" ref="G181:G182" si="39">+$E$8-F181</f>
        <v>104</v>
      </c>
      <c r="H181" s="33">
        <f t="shared" si="35"/>
        <v>0</v>
      </c>
      <c r="I181" s="33">
        <f t="shared" si="29"/>
        <v>0</v>
      </c>
      <c r="J181" s="33">
        <f t="shared" si="30"/>
        <v>0</v>
      </c>
      <c r="K181" s="33">
        <f t="shared" si="31"/>
        <v>29215.5</v>
      </c>
      <c r="L181" s="33">
        <f t="shared" si="32"/>
        <v>0</v>
      </c>
      <c r="M181" s="16"/>
      <c r="N181" s="13"/>
    </row>
    <row r="182" spans="1:14" s="12" customFormat="1" x14ac:dyDescent="0.25">
      <c r="A182" s="46">
        <v>172</v>
      </c>
      <c r="B182" s="47" t="s">
        <v>142</v>
      </c>
      <c r="C182" s="47" t="s">
        <v>574</v>
      </c>
      <c r="D182" s="34" t="s">
        <v>458</v>
      </c>
      <c r="E182" s="44">
        <v>10545.9</v>
      </c>
      <c r="F182" s="36">
        <v>40682</v>
      </c>
      <c r="G182" s="37">
        <f t="shared" si="39"/>
        <v>72</v>
      </c>
      <c r="H182" s="33">
        <f t="shared" si="35"/>
        <v>0</v>
      </c>
      <c r="I182" s="33">
        <f t="shared" si="29"/>
        <v>0</v>
      </c>
      <c r="J182" s="33">
        <f t="shared" si="30"/>
        <v>10545.9</v>
      </c>
      <c r="K182" s="33">
        <f t="shared" si="31"/>
        <v>0</v>
      </c>
      <c r="L182" s="33">
        <f t="shared" si="32"/>
        <v>0</v>
      </c>
      <c r="M182" s="16"/>
      <c r="N182" s="13"/>
    </row>
    <row r="183" spans="1:14" s="12" customFormat="1" x14ac:dyDescent="0.25">
      <c r="A183" s="46">
        <v>173</v>
      </c>
      <c r="B183" s="50" t="s">
        <v>331</v>
      </c>
      <c r="C183" s="50" t="s">
        <v>214</v>
      </c>
      <c r="D183" s="35" t="s">
        <v>185</v>
      </c>
      <c r="E183" s="38">
        <v>77691.199999999997</v>
      </c>
      <c r="F183" s="36">
        <v>40689</v>
      </c>
      <c r="G183" s="37">
        <f t="shared" ref="G183:G203" si="40">+$E$8-F183</f>
        <v>65</v>
      </c>
      <c r="H183" s="33">
        <f t="shared" si="35"/>
        <v>0</v>
      </c>
      <c r="I183" s="33">
        <f t="shared" si="29"/>
        <v>0</v>
      </c>
      <c r="J183" s="33">
        <f t="shared" si="30"/>
        <v>77691.199999999997</v>
      </c>
      <c r="K183" s="33">
        <f t="shared" si="31"/>
        <v>0</v>
      </c>
      <c r="L183" s="33">
        <f t="shared" si="32"/>
        <v>0</v>
      </c>
      <c r="M183" s="16"/>
      <c r="N183" s="13"/>
    </row>
    <row r="184" spans="1:14" s="12" customFormat="1" x14ac:dyDescent="0.25">
      <c r="A184" s="46">
        <v>174</v>
      </c>
      <c r="B184" s="50" t="s">
        <v>332</v>
      </c>
      <c r="C184" s="50" t="s">
        <v>214</v>
      </c>
      <c r="D184" s="35" t="s">
        <v>185</v>
      </c>
      <c r="E184" s="38">
        <v>71431.3</v>
      </c>
      <c r="F184" s="36">
        <v>40705</v>
      </c>
      <c r="G184" s="37">
        <f t="shared" si="40"/>
        <v>49</v>
      </c>
      <c r="H184" s="33">
        <f t="shared" si="35"/>
        <v>0</v>
      </c>
      <c r="I184" s="33">
        <f t="shared" si="29"/>
        <v>71431.3</v>
      </c>
      <c r="J184" s="33">
        <f t="shared" si="30"/>
        <v>0</v>
      </c>
      <c r="K184" s="33">
        <f t="shared" si="31"/>
        <v>0</v>
      </c>
      <c r="L184" s="33">
        <f t="shared" si="32"/>
        <v>0</v>
      </c>
      <c r="M184" s="16"/>
      <c r="N184" s="13"/>
    </row>
    <row r="185" spans="1:14" s="12" customFormat="1" x14ac:dyDescent="0.25">
      <c r="A185" s="46">
        <v>175</v>
      </c>
      <c r="B185" s="50" t="s">
        <v>333</v>
      </c>
      <c r="C185" s="50" t="s">
        <v>214</v>
      </c>
      <c r="D185" s="35" t="s">
        <v>185</v>
      </c>
      <c r="E185" s="38">
        <v>13971.2</v>
      </c>
      <c r="F185" s="36">
        <v>40723</v>
      </c>
      <c r="G185" s="37">
        <f t="shared" si="40"/>
        <v>31</v>
      </c>
      <c r="H185" s="33">
        <f t="shared" si="35"/>
        <v>0</v>
      </c>
      <c r="I185" s="33">
        <f t="shared" si="29"/>
        <v>13971.2</v>
      </c>
      <c r="J185" s="33">
        <f t="shared" si="30"/>
        <v>0</v>
      </c>
      <c r="K185" s="33">
        <f t="shared" si="31"/>
        <v>0</v>
      </c>
      <c r="L185" s="33">
        <f t="shared" si="32"/>
        <v>0</v>
      </c>
      <c r="M185" s="16"/>
      <c r="N185" s="13"/>
    </row>
    <row r="186" spans="1:14" s="12" customFormat="1" x14ac:dyDescent="0.25">
      <c r="A186" s="46">
        <v>176</v>
      </c>
      <c r="B186" s="50" t="s">
        <v>147</v>
      </c>
      <c r="C186" s="50" t="s">
        <v>214</v>
      </c>
      <c r="D186" s="35" t="s">
        <v>185</v>
      </c>
      <c r="E186" s="38">
        <v>116501.4</v>
      </c>
      <c r="F186" s="36">
        <v>40695</v>
      </c>
      <c r="G186" s="37">
        <f t="shared" si="40"/>
        <v>59</v>
      </c>
      <c r="H186" s="33">
        <f t="shared" si="35"/>
        <v>0</v>
      </c>
      <c r="I186" s="33">
        <f t="shared" si="29"/>
        <v>116501.4</v>
      </c>
      <c r="J186" s="33">
        <f t="shared" si="30"/>
        <v>0</v>
      </c>
      <c r="K186" s="33">
        <f t="shared" si="31"/>
        <v>0</v>
      </c>
      <c r="L186" s="33">
        <f t="shared" si="32"/>
        <v>0</v>
      </c>
      <c r="M186" s="16"/>
      <c r="N186" s="13"/>
    </row>
    <row r="187" spans="1:14" s="12" customFormat="1" x14ac:dyDescent="0.25">
      <c r="A187" s="46">
        <v>177</v>
      </c>
      <c r="B187" s="47" t="s">
        <v>69</v>
      </c>
      <c r="C187" s="47" t="s">
        <v>575</v>
      </c>
      <c r="D187" s="34" t="s">
        <v>185</v>
      </c>
      <c r="E187" s="44">
        <v>713310</v>
      </c>
      <c r="F187" s="36">
        <v>40603</v>
      </c>
      <c r="G187" s="37">
        <f t="shared" si="40"/>
        <v>151</v>
      </c>
      <c r="H187" s="33">
        <f t="shared" si="35"/>
        <v>0</v>
      </c>
      <c r="I187" s="33">
        <f t="shared" si="29"/>
        <v>0</v>
      </c>
      <c r="J187" s="33">
        <f t="shared" si="30"/>
        <v>0</v>
      </c>
      <c r="K187" s="33">
        <f t="shared" si="31"/>
        <v>0</v>
      </c>
      <c r="L187" s="33">
        <f t="shared" si="32"/>
        <v>713310</v>
      </c>
      <c r="M187" s="16"/>
      <c r="N187" s="13"/>
    </row>
    <row r="188" spans="1:14" s="12" customFormat="1" x14ac:dyDescent="0.25">
      <c r="A188" s="46">
        <v>178</v>
      </c>
      <c r="B188" s="50" t="s">
        <v>41</v>
      </c>
      <c r="C188" s="50" t="s">
        <v>95</v>
      </c>
      <c r="D188" s="35" t="s">
        <v>185</v>
      </c>
      <c r="E188" s="38">
        <v>32013.4</v>
      </c>
      <c r="F188" s="36">
        <v>40617</v>
      </c>
      <c r="G188" s="37">
        <f t="shared" si="40"/>
        <v>137</v>
      </c>
      <c r="H188" s="33">
        <f t="shared" si="35"/>
        <v>0</v>
      </c>
      <c r="I188" s="33">
        <f t="shared" si="29"/>
        <v>0</v>
      </c>
      <c r="J188" s="33">
        <f t="shared" si="30"/>
        <v>0</v>
      </c>
      <c r="K188" s="33">
        <f t="shared" si="31"/>
        <v>0</v>
      </c>
      <c r="L188" s="33">
        <f t="shared" si="32"/>
        <v>32013.4</v>
      </c>
      <c r="M188" s="16"/>
      <c r="N188" s="13"/>
    </row>
    <row r="189" spans="1:14" s="12" customFormat="1" x14ac:dyDescent="0.25">
      <c r="A189" s="46">
        <v>179</v>
      </c>
      <c r="B189" s="47" t="s">
        <v>566</v>
      </c>
      <c r="C189" s="47" t="s">
        <v>588</v>
      </c>
      <c r="D189" s="34" t="s">
        <v>185</v>
      </c>
      <c r="E189" s="44">
        <v>55950.05</v>
      </c>
      <c r="F189" s="36">
        <v>40716</v>
      </c>
      <c r="G189" s="37">
        <f t="shared" si="40"/>
        <v>38</v>
      </c>
      <c r="H189" s="33">
        <f t="shared" si="35"/>
        <v>0</v>
      </c>
      <c r="I189" s="33">
        <f t="shared" si="29"/>
        <v>55950.05</v>
      </c>
      <c r="J189" s="33">
        <f t="shared" si="30"/>
        <v>0</v>
      </c>
      <c r="K189" s="33">
        <f t="shared" si="31"/>
        <v>0</v>
      </c>
      <c r="L189" s="33">
        <f t="shared" si="32"/>
        <v>0</v>
      </c>
      <c r="M189" s="16"/>
      <c r="N189" s="13"/>
    </row>
    <row r="190" spans="1:14" s="12" customFormat="1" x14ac:dyDescent="0.25">
      <c r="A190" s="46">
        <v>180</v>
      </c>
      <c r="B190" s="50" t="s">
        <v>334</v>
      </c>
      <c r="C190" s="50" t="s">
        <v>215</v>
      </c>
      <c r="D190" s="35" t="s">
        <v>185</v>
      </c>
      <c r="E190" s="38">
        <v>4366</v>
      </c>
      <c r="F190" s="36">
        <v>40724</v>
      </c>
      <c r="G190" s="37">
        <f t="shared" si="40"/>
        <v>30</v>
      </c>
      <c r="H190" s="33">
        <f t="shared" si="35"/>
        <v>0</v>
      </c>
      <c r="I190" s="33">
        <f t="shared" si="29"/>
        <v>4366</v>
      </c>
      <c r="J190" s="33">
        <f t="shared" si="30"/>
        <v>0</v>
      </c>
      <c r="K190" s="33">
        <f t="shared" si="31"/>
        <v>0</v>
      </c>
      <c r="L190" s="33">
        <f t="shared" si="32"/>
        <v>0</v>
      </c>
      <c r="M190" s="16"/>
      <c r="N190" s="13"/>
    </row>
    <row r="191" spans="1:14" s="12" customFormat="1" x14ac:dyDescent="0.25">
      <c r="A191" s="46">
        <v>181</v>
      </c>
      <c r="B191" s="50" t="s">
        <v>335</v>
      </c>
      <c r="C191" s="50" t="s">
        <v>216</v>
      </c>
      <c r="D191" s="34" t="s">
        <v>32</v>
      </c>
      <c r="E191" s="38">
        <v>39328</v>
      </c>
      <c r="F191" s="36">
        <v>40750</v>
      </c>
      <c r="G191" s="37">
        <f t="shared" si="40"/>
        <v>4</v>
      </c>
      <c r="H191" s="33">
        <f t="shared" si="35"/>
        <v>39328</v>
      </c>
      <c r="I191" s="33">
        <f t="shared" si="29"/>
        <v>0</v>
      </c>
      <c r="J191" s="33">
        <f t="shared" si="30"/>
        <v>0</v>
      </c>
      <c r="K191" s="33">
        <f t="shared" si="31"/>
        <v>0</v>
      </c>
      <c r="L191" s="33">
        <f t="shared" si="32"/>
        <v>0</v>
      </c>
      <c r="M191" s="16"/>
      <c r="N191" s="13"/>
    </row>
    <row r="192" spans="1:14" s="12" customFormat="1" x14ac:dyDescent="0.25">
      <c r="A192" s="46">
        <v>182</v>
      </c>
      <c r="B192" s="50" t="s">
        <v>336</v>
      </c>
      <c r="C192" s="50" t="s">
        <v>180</v>
      </c>
      <c r="D192" s="34" t="s">
        <v>185</v>
      </c>
      <c r="E192" s="38">
        <v>42885.919999999998</v>
      </c>
      <c r="F192" s="36">
        <v>40675</v>
      </c>
      <c r="G192" s="37">
        <f t="shared" si="40"/>
        <v>79</v>
      </c>
      <c r="H192" s="33">
        <f t="shared" si="35"/>
        <v>0</v>
      </c>
      <c r="I192" s="33">
        <f t="shared" si="29"/>
        <v>0</v>
      </c>
      <c r="J192" s="33">
        <f t="shared" si="30"/>
        <v>42885.919999999998</v>
      </c>
      <c r="K192" s="33">
        <f t="shared" si="31"/>
        <v>0</v>
      </c>
      <c r="L192" s="33">
        <f t="shared" si="32"/>
        <v>0</v>
      </c>
      <c r="M192" s="16"/>
      <c r="N192" s="13"/>
    </row>
    <row r="193" spans="1:14" s="12" customFormat="1" x14ac:dyDescent="0.25">
      <c r="A193" s="46">
        <v>183</v>
      </c>
      <c r="B193" s="50" t="s">
        <v>337</v>
      </c>
      <c r="C193" s="50" t="s">
        <v>180</v>
      </c>
      <c r="D193" s="34" t="s">
        <v>185</v>
      </c>
      <c r="E193" s="38">
        <v>33984</v>
      </c>
      <c r="F193" s="36">
        <v>40710</v>
      </c>
      <c r="G193" s="37">
        <f t="shared" si="40"/>
        <v>44</v>
      </c>
      <c r="H193" s="33">
        <f t="shared" si="35"/>
        <v>0</v>
      </c>
      <c r="I193" s="33">
        <f t="shared" si="29"/>
        <v>33984</v>
      </c>
      <c r="J193" s="33">
        <f t="shared" si="30"/>
        <v>0</v>
      </c>
      <c r="K193" s="33">
        <f t="shared" si="31"/>
        <v>0</v>
      </c>
      <c r="L193" s="33">
        <f t="shared" si="32"/>
        <v>0</v>
      </c>
      <c r="M193" s="16"/>
      <c r="N193" s="13"/>
    </row>
    <row r="194" spans="1:14" s="12" customFormat="1" x14ac:dyDescent="0.25">
      <c r="A194" s="46">
        <v>184</v>
      </c>
      <c r="B194" s="50" t="s">
        <v>338</v>
      </c>
      <c r="C194" s="50" t="s">
        <v>180</v>
      </c>
      <c r="D194" s="34" t="s">
        <v>185</v>
      </c>
      <c r="E194" s="38">
        <v>2832</v>
      </c>
      <c r="F194" s="36">
        <v>40710</v>
      </c>
      <c r="G194" s="37">
        <f t="shared" si="40"/>
        <v>44</v>
      </c>
      <c r="H194" s="33">
        <f t="shared" si="35"/>
        <v>0</v>
      </c>
      <c r="I194" s="33">
        <f t="shared" si="29"/>
        <v>2832</v>
      </c>
      <c r="J194" s="33">
        <f t="shared" si="30"/>
        <v>0</v>
      </c>
      <c r="K194" s="33">
        <f t="shared" si="31"/>
        <v>0</v>
      </c>
      <c r="L194" s="33">
        <f t="shared" si="32"/>
        <v>0</v>
      </c>
      <c r="M194" s="16"/>
      <c r="N194" s="13"/>
    </row>
    <row r="195" spans="1:14" s="12" customFormat="1" x14ac:dyDescent="0.25">
      <c r="A195" s="46">
        <v>185</v>
      </c>
      <c r="B195" s="50" t="s">
        <v>119</v>
      </c>
      <c r="C195" s="50" t="s">
        <v>180</v>
      </c>
      <c r="D195" s="34" t="s">
        <v>185</v>
      </c>
      <c r="E195" s="38">
        <v>53100</v>
      </c>
      <c r="F195" s="36">
        <v>40683</v>
      </c>
      <c r="G195" s="37">
        <f t="shared" si="40"/>
        <v>71</v>
      </c>
      <c r="H195" s="33">
        <f t="shared" si="35"/>
        <v>0</v>
      </c>
      <c r="I195" s="33">
        <f t="shared" si="29"/>
        <v>0</v>
      </c>
      <c r="J195" s="33">
        <f t="shared" si="30"/>
        <v>53100</v>
      </c>
      <c r="K195" s="33">
        <f t="shared" si="31"/>
        <v>0</v>
      </c>
      <c r="L195" s="33">
        <f t="shared" si="32"/>
        <v>0</v>
      </c>
      <c r="M195" s="16"/>
      <c r="N195" s="13"/>
    </row>
    <row r="196" spans="1:14" s="12" customFormat="1" x14ac:dyDescent="0.25">
      <c r="A196" s="46">
        <v>186</v>
      </c>
      <c r="B196" s="50" t="s">
        <v>339</v>
      </c>
      <c r="C196" s="50" t="s">
        <v>180</v>
      </c>
      <c r="D196" s="34" t="s">
        <v>185</v>
      </c>
      <c r="E196" s="38">
        <v>20650</v>
      </c>
      <c r="F196" s="36">
        <v>40683</v>
      </c>
      <c r="G196" s="37">
        <f t="shared" si="40"/>
        <v>71</v>
      </c>
      <c r="H196" s="33">
        <f t="shared" si="35"/>
        <v>0</v>
      </c>
      <c r="I196" s="33">
        <f t="shared" si="29"/>
        <v>0</v>
      </c>
      <c r="J196" s="33">
        <f t="shared" si="30"/>
        <v>20650</v>
      </c>
      <c r="K196" s="33">
        <f t="shared" si="31"/>
        <v>0</v>
      </c>
      <c r="L196" s="33">
        <f t="shared" si="32"/>
        <v>0</v>
      </c>
      <c r="M196" s="16"/>
      <c r="N196" s="13"/>
    </row>
    <row r="197" spans="1:14" s="12" customFormat="1" x14ac:dyDescent="0.25">
      <c r="A197" s="46">
        <v>187</v>
      </c>
      <c r="B197" s="50" t="s">
        <v>124</v>
      </c>
      <c r="C197" s="50" t="s">
        <v>180</v>
      </c>
      <c r="D197" s="34" t="s">
        <v>185</v>
      </c>
      <c r="E197" s="38">
        <v>59000</v>
      </c>
      <c r="F197" s="36">
        <v>40710</v>
      </c>
      <c r="G197" s="37">
        <f t="shared" si="40"/>
        <v>44</v>
      </c>
      <c r="H197" s="33">
        <f t="shared" si="35"/>
        <v>0</v>
      </c>
      <c r="I197" s="33">
        <f t="shared" si="29"/>
        <v>59000</v>
      </c>
      <c r="J197" s="33">
        <f t="shared" si="30"/>
        <v>0</v>
      </c>
      <c r="K197" s="33">
        <f t="shared" si="31"/>
        <v>0</v>
      </c>
      <c r="L197" s="33">
        <f t="shared" si="32"/>
        <v>0</v>
      </c>
      <c r="M197" s="16"/>
      <c r="N197" s="13"/>
    </row>
    <row r="198" spans="1:14" s="12" customFormat="1" x14ac:dyDescent="0.25">
      <c r="A198" s="46">
        <v>188</v>
      </c>
      <c r="B198" s="50" t="s">
        <v>340</v>
      </c>
      <c r="C198" s="50" t="s">
        <v>217</v>
      </c>
      <c r="D198" s="34" t="s">
        <v>185</v>
      </c>
      <c r="E198" s="38">
        <v>14400</v>
      </c>
      <c r="F198" s="36">
        <v>40598</v>
      </c>
      <c r="G198" s="37">
        <f t="shared" si="40"/>
        <v>156</v>
      </c>
      <c r="H198" s="33">
        <f t="shared" si="35"/>
        <v>0</v>
      </c>
      <c r="I198" s="33">
        <f t="shared" si="29"/>
        <v>0</v>
      </c>
      <c r="J198" s="33">
        <f t="shared" si="30"/>
        <v>0</v>
      </c>
      <c r="K198" s="33">
        <f t="shared" si="31"/>
        <v>0</v>
      </c>
      <c r="L198" s="33">
        <f t="shared" si="32"/>
        <v>14400</v>
      </c>
      <c r="M198" s="16"/>
      <c r="N198" s="13"/>
    </row>
    <row r="199" spans="1:14" s="12" customFormat="1" x14ac:dyDescent="0.25">
      <c r="A199" s="46">
        <v>189</v>
      </c>
      <c r="B199" s="50" t="s">
        <v>341</v>
      </c>
      <c r="C199" s="50" t="s">
        <v>217</v>
      </c>
      <c r="D199" s="34" t="s">
        <v>185</v>
      </c>
      <c r="E199" s="38">
        <v>14400</v>
      </c>
      <c r="F199" s="36">
        <v>40719</v>
      </c>
      <c r="G199" s="37">
        <f t="shared" si="40"/>
        <v>35</v>
      </c>
      <c r="H199" s="33">
        <f t="shared" si="35"/>
        <v>0</v>
      </c>
      <c r="I199" s="33">
        <f t="shared" si="29"/>
        <v>14400</v>
      </c>
      <c r="J199" s="33">
        <f t="shared" si="30"/>
        <v>0</v>
      </c>
      <c r="K199" s="33">
        <f t="shared" si="31"/>
        <v>0</v>
      </c>
      <c r="L199" s="33">
        <f t="shared" si="32"/>
        <v>0</v>
      </c>
      <c r="M199" s="16"/>
      <c r="N199" s="13"/>
    </row>
    <row r="200" spans="1:14" s="12" customFormat="1" x14ac:dyDescent="0.25">
      <c r="A200" s="46">
        <v>190</v>
      </c>
      <c r="B200" s="50" t="s">
        <v>146</v>
      </c>
      <c r="C200" s="50" t="s">
        <v>218</v>
      </c>
      <c r="D200" s="34" t="s">
        <v>185</v>
      </c>
      <c r="E200" s="38">
        <v>165649.88</v>
      </c>
      <c r="F200" s="36">
        <v>40673</v>
      </c>
      <c r="G200" s="37">
        <f t="shared" si="40"/>
        <v>81</v>
      </c>
      <c r="H200" s="33">
        <f t="shared" si="35"/>
        <v>0</v>
      </c>
      <c r="I200" s="33">
        <f t="shared" si="29"/>
        <v>0</v>
      </c>
      <c r="J200" s="33">
        <f t="shared" si="30"/>
        <v>165649.88</v>
      </c>
      <c r="K200" s="33">
        <f t="shared" si="31"/>
        <v>0</v>
      </c>
      <c r="L200" s="33">
        <f t="shared" si="32"/>
        <v>0</v>
      </c>
      <c r="M200" s="16"/>
      <c r="N200" s="13"/>
    </row>
    <row r="201" spans="1:14" s="12" customFormat="1" x14ac:dyDescent="0.25">
      <c r="A201" s="46">
        <v>191</v>
      </c>
      <c r="B201" s="50" t="s">
        <v>342</v>
      </c>
      <c r="C201" s="50" t="s">
        <v>219</v>
      </c>
      <c r="D201" s="35" t="s">
        <v>185</v>
      </c>
      <c r="E201" s="38">
        <v>5000</v>
      </c>
      <c r="F201" s="36">
        <v>40715</v>
      </c>
      <c r="G201" s="37">
        <f t="shared" si="40"/>
        <v>39</v>
      </c>
      <c r="H201" s="33">
        <f t="shared" si="35"/>
        <v>0</v>
      </c>
      <c r="I201" s="33">
        <f t="shared" si="29"/>
        <v>5000</v>
      </c>
      <c r="J201" s="33">
        <f t="shared" si="30"/>
        <v>0</v>
      </c>
      <c r="K201" s="33">
        <f t="shared" si="31"/>
        <v>0</v>
      </c>
      <c r="L201" s="33">
        <f t="shared" si="32"/>
        <v>0</v>
      </c>
      <c r="M201" s="16"/>
      <c r="N201" s="13"/>
    </row>
    <row r="202" spans="1:14" s="12" customFormat="1" x14ac:dyDescent="0.25">
      <c r="A202" s="46">
        <v>192</v>
      </c>
      <c r="B202" s="50" t="s">
        <v>160</v>
      </c>
      <c r="C202" s="50" t="s">
        <v>219</v>
      </c>
      <c r="D202" s="35" t="s">
        <v>185</v>
      </c>
      <c r="E202" s="38">
        <v>5000</v>
      </c>
      <c r="F202" s="36">
        <v>40709</v>
      </c>
      <c r="G202" s="37">
        <f t="shared" si="40"/>
        <v>45</v>
      </c>
      <c r="H202" s="33">
        <f t="shared" si="35"/>
        <v>0</v>
      </c>
      <c r="I202" s="33">
        <f t="shared" si="29"/>
        <v>5000</v>
      </c>
      <c r="J202" s="33">
        <f t="shared" si="30"/>
        <v>0</v>
      </c>
      <c r="K202" s="33">
        <f t="shared" si="31"/>
        <v>0</v>
      </c>
      <c r="L202" s="33">
        <f t="shared" si="32"/>
        <v>0</v>
      </c>
      <c r="M202" s="16"/>
      <c r="N202" s="13"/>
    </row>
    <row r="203" spans="1:14" s="12" customFormat="1" x14ac:dyDescent="0.25">
      <c r="A203" s="46">
        <v>193</v>
      </c>
      <c r="B203" s="50" t="s">
        <v>101</v>
      </c>
      <c r="C203" s="50" t="s">
        <v>220</v>
      </c>
      <c r="D203" s="35" t="s">
        <v>31</v>
      </c>
      <c r="E203" s="38">
        <v>67319</v>
      </c>
      <c r="F203" s="36">
        <v>40694</v>
      </c>
      <c r="G203" s="37">
        <f t="shared" si="40"/>
        <v>60</v>
      </c>
      <c r="H203" s="33">
        <f t="shared" si="35"/>
        <v>0</v>
      </c>
      <c r="I203" s="33">
        <f t="shared" ref="I203:I266" si="41">IF(G203&lt;61,E203,0)-H203</f>
        <v>67319</v>
      </c>
      <c r="J203" s="33">
        <f t="shared" ref="J203:J266" si="42">IF(G203&lt;91,E203,0)-H203-I203</f>
        <v>0</v>
      </c>
      <c r="K203" s="33">
        <f t="shared" ref="K203:K266" si="43">IF(G203&lt;120,E203,0)-H203-I203-J203</f>
        <v>0</v>
      </c>
      <c r="L203" s="33">
        <f t="shared" ref="L203:L266" si="44">IF(G203&gt;120,E203,0)</f>
        <v>0</v>
      </c>
      <c r="M203" s="16"/>
      <c r="N203" s="13"/>
    </row>
    <row r="204" spans="1:14" s="12" customFormat="1" x14ac:dyDescent="0.25">
      <c r="A204" s="46">
        <v>194</v>
      </c>
      <c r="B204" s="51" t="s">
        <v>480</v>
      </c>
      <c r="C204" s="47" t="s">
        <v>576</v>
      </c>
      <c r="D204" s="34" t="s">
        <v>112</v>
      </c>
      <c r="E204" s="48">
        <v>8114.86</v>
      </c>
      <c r="F204" s="36">
        <v>40690</v>
      </c>
      <c r="G204" s="37">
        <f t="shared" ref="G204:G267" si="45">+$E$8-F204</f>
        <v>64</v>
      </c>
      <c r="H204" s="33">
        <f t="shared" si="35"/>
        <v>0</v>
      </c>
      <c r="I204" s="33">
        <f t="shared" si="41"/>
        <v>0</v>
      </c>
      <c r="J204" s="33">
        <f t="shared" si="42"/>
        <v>8114.86</v>
      </c>
      <c r="K204" s="33">
        <f t="shared" si="43"/>
        <v>0</v>
      </c>
      <c r="L204" s="33">
        <f t="shared" si="44"/>
        <v>0</v>
      </c>
      <c r="M204" s="16"/>
      <c r="N204" s="13"/>
    </row>
    <row r="205" spans="1:14" s="12" customFormat="1" x14ac:dyDescent="0.25">
      <c r="A205" s="46">
        <v>195</v>
      </c>
      <c r="B205" s="51" t="s">
        <v>481</v>
      </c>
      <c r="C205" s="47" t="s">
        <v>576</v>
      </c>
      <c r="D205" s="34" t="s">
        <v>112</v>
      </c>
      <c r="E205" s="48">
        <v>8114.86</v>
      </c>
      <c r="F205" s="36">
        <v>40690</v>
      </c>
      <c r="G205" s="37">
        <f t="shared" si="45"/>
        <v>64</v>
      </c>
      <c r="H205" s="33">
        <f t="shared" si="35"/>
        <v>0</v>
      </c>
      <c r="I205" s="33">
        <f t="shared" si="41"/>
        <v>0</v>
      </c>
      <c r="J205" s="33">
        <f t="shared" si="42"/>
        <v>8114.86</v>
      </c>
      <c r="K205" s="33">
        <f t="shared" si="43"/>
        <v>0</v>
      </c>
      <c r="L205" s="33">
        <f t="shared" si="44"/>
        <v>0</v>
      </c>
      <c r="M205" s="16"/>
      <c r="N205" s="13"/>
    </row>
    <row r="206" spans="1:14" s="12" customFormat="1" x14ac:dyDescent="0.25">
      <c r="A206" s="46">
        <v>196</v>
      </c>
      <c r="B206" s="51" t="s">
        <v>482</v>
      </c>
      <c r="C206" s="47" t="s">
        <v>576</v>
      </c>
      <c r="D206" s="34" t="s">
        <v>112</v>
      </c>
      <c r="E206" s="48">
        <v>14200.97</v>
      </c>
      <c r="F206" s="36">
        <v>40690</v>
      </c>
      <c r="G206" s="37">
        <f t="shared" si="45"/>
        <v>64</v>
      </c>
      <c r="H206" s="33">
        <f t="shared" si="35"/>
        <v>0</v>
      </c>
      <c r="I206" s="33">
        <f t="shared" si="41"/>
        <v>0</v>
      </c>
      <c r="J206" s="33">
        <f t="shared" si="42"/>
        <v>14200.97</v>
      </c>
      <c r="K206" s="33">
        <f t="shared" si="43"/>
        <v>0</v>
      </c>
      <c r="L206" s="33">
        <f t="shared" si="44"/>
        <v>0</v>
      </c>
      <c r="M206" s="16"/>
      <c r="N206" s="13"/>
    </row>
    <row r="207" spans="1:14" s="12" customFormat="1" x14ac:dyDescent="0.25">
      <c r="A207" s="46">
        <v>197</v>
      </c>
      <c r="B207" s="51" t="s">
        <v>483</v>
      </c>
      <c r="C207" s="47" t="s">
        <v>576</v>
      </c>
      <c r="D207" s="34" t="s">
        <v>112</v>
      </c>
      <c r="E207" s="48">
        <v>14200.97</v>
      </c>
      <c r="F207" s="36">
        <v>40690</v>
      </c>
      <c r="G207" s="37">
        <f t="shared" si="45"/>
        <v>64</v>
      </c>
      <c r="H207" s="33">
        <f t="shared" si="35"/>
        <v>0</v>
      </c>
      <c r="I207" s="33">
        <f t="shared" si="41"/>
        <v>0</v>
      </c>
      <c r="J207" s="33">
        <f t="shared" si="42"/>
        <v>14200.97</v>
      </c>
      <c r="K207" s="33">
        <f t="shared" si="43"/>
        <v>0</v>
      </c>
      <c r="L207" s="33">
        <f t="shared" si="44"/>
        <v>0</v>
      </c>
      <c r="M207" s="16"/>
      <c r="N207" s="13"/>
    </row>
    <row r="208" spans="1:14" s="12" customFormat="1" x14ac:dyDescent="0.25">
      <c r="A208" s="46">
        <v>198</v>
      </c>
      <c r="B208" s="51" t="s">
        <v>484</v>
      </c>
      <c r="C208" s="47" t="s">
        <v>576</v>
      </c>
      <c r="D208" s="34" t="s">
        <v>112</v>
      </c>
      <c r="E208" s="48">
        <v>14661.2</v>
      </c>
      <c r="F208" s="36">
        <v>40690</v>
      </c>
      <c r="G208" s="37">
        <f t="shared" si="45"/>
        <v>64</v>
      </c>
      <c r="H208" s="33">
        <f t="shared" si="35"/>
        <v>0</v>
      </c>
      <c r="I208" s="33">
        <f t="shared" si="41"/>
        <v>0</v>
      </c>
      <c r="J208" s="33">
        <f t="shared" si="42"/>
        <v>14661.2</v>
      </c>
      <c r="K208" s="33">
        <f t="shared" si="43"/>
        <v>0</v>
      </c>
      <c r="L208" s="33">
        <f t="shared" si="44"/>
        <v>0</v>
      </c>
      <c r="M208" s="16"/>
      <c r="N208" s="13"/>
    </row>
    <row r="209" spans="1:14" s="12" customFormat="1" x14ac:dyDescent="0.25">
      <c r="A209" s="46">
        <v>199</v>
      </c>
      <c r="B209" s="51" t="s">
        <v>485</v>
      </c>
      <c r="C209" s="47" t="s">
        <v>576</v>
      </c>
      <c r="D209" s="34" t="s">
        <v>112</v>
      </c>
      <c r="E209" s="48">
        <v>8114.86</v>
      </c>
      <c r="F209" s="36">
        <v>40690</v>
      </c>
      <c r="G209" s="37">
        <f t="shared" si="45"/>
        <v>64</v>
      </c>
      <c r="H209" s="33">
        <f t="shared" si="35"/>
        <v>0</v>
      </c>
      <c r="I209" s="33">
        <f t="shared" si="41"/>
        <v>0</v>
      </c>
      <c r="J209" s="33">
        <f t="shared" si="42"/>
        <v>8114.86</v>
      </c>
      <c r="K209" s="33">
        <f t="shared" si="43"/>
        <v>0</v>
      </c>
      <c r="L209" s="33">
        <f t="shared" si="44"/>
        <v>0</v>
      </c>
      <c r="M209" s="16"/>
      <c r="N209" s="13"/>
    </row>
    <row r="210" spans="1:14" s="12" customFormat="1" x14ac:dyDescent="0.25">
      <c r="A210" s="46">
        <v>200</v>
      </c>
      <c r="B210" s="51" t="s">
        <v>486</v>
      </c>
      <c r="C210" s="47" t="s">
        <v>576</v>
      </c>
      <c r="D210" s="34" t="s">
        <v>112</v>
      </c>
      <c r="E210" s="48">
        <v>8114.86</v>
      </c>
      <c r="F210" s="36">
        <v>40690</v>
      </c>
      <c r="G210" s="37">
        <f t="shared" si="45"/>
        <v>64</v>
      </c>
      <c r="H210" s="33">
        <f t="shared" si="35"/>
        <v>0</v>
      </c>
      <c r="I210" s="33">
        <f t="shared" si="41"/>
        <v>0</v>
      </c>
      <c r="J210" s="33">
        <f t="shared" si="42"/>
        <v>8114.86</v>
      </c>
      <c r="K210" s="33">
        <f t="shared" si="43"/>
        <v>0</v>
      </c>
      <c r="L210" s="33">
        <f t="shared" si="44"/>
        <v>0</v>
      </c>
      <c r="M210" s="16"/>
      <c r="N210" s="13"/>
    </row>
    <row r="211" spans="1:14" s="12" customFormat="1" x14ac:dyDescent="0.25">
      <c r="A211" s="46">
        <v>201</v>
      </c>
      <c r="B211" s="51" t="s">
        <v>487</v>
      </c>
      <c r="C211" s="47" t="s">
        <v>576</v>
      </c>
      <c r="D211" s="34" t="s">
        <v>112</v>
      </c>
      <c r="E211" s="48">
        <v>14200.97</v>
      </c>
      <c r="F211" s="36">
        <v>40690</v>
      </c>
      <c r="G211" s="37">
        <f t="shared" si="45"/>
        <v>64</v>
      </c>
      <c r="H211" s="33">
        <f t="shared" si="35"/>
        <v>0</v>
      </c>
      <c r="I211" s="33">
        <f t="shared" si="41"/>
        <v>0</v>
      </c>
      <c r="J211" s="33">
        <f t="shared" si="42"/>
        <v>14200.97</v>
      </c>
      <c r="K211" s="33">
        <f t="shared" si="43"/>
        <v>0</v>
      </c>
      <c r="L211" s="33">
        <f t="shared" si="44"/>
        <v>0</v>
      </c>
      <c r="M211" s="16"/>
      <c r="N211" s="13"/>
    </row>
    <row r="212" spans="1:14" s="12" customFormat="1" x14ac:dyDescent="0.25">
      <c r="A212" s="46">
        <v>202</v>
      </c>
      <c r="B212" s="51" t="s">
        <v>488</v>
      </c>
      <c r="C212" s="47" t="s">
        <v>576</v>
      </c>
      <c r="D212" s="34" t="s">
        <v>112</v>
      </c>
      <c r="E212" s="48">
        <v>14200.97</v>
      </c>
      <c r="F212" s="36">
        <v>40690</v>
      </c>
      <c r="G212" s="37">
        <f t="shared" si="45"/>
        <v>64</v>
      </c>
      <c r="H212" s="33">
        <f t="shared" si="35"/>
        <v>0</v>
      </c>
      <c r="I212" s="33">
        <f t="shared" si="41"/>
        <v>0</v>
      </c>
      <c r="J212" s="33">
        <f t="shared" si="42"/>
        <v>14200.97</v>
      </c>
      <c r="K212" s="33">
        <f t="shared" si="43"/>
        <v>0</v>
      </c>
      <c r="L212" s="33">
        <f t="shared" si="44"/>
        <v>0</v>
      </c>
      <c r="M212" s="16"/>
      <c r="N212" s="13"/>
    </row>
    <row r="213" spans="1:14" s="12" customFormat="1" x14ac:dyDescent="0.25">
      <c r="A213" s="46">
        <v>203</v>
      </c>
      <c r="B213" s="51" t="s">
        <v>489</v>
      </c>
      <c r="C213" s="47" t="s">
        <v>576</v>
      </c>
      <c r="D213" s="34" t="s">
        <v>112</v>
      </c>
      <c r="E213" s="48">
        <v>8114.86</v>
      </c>
      <c r="F213" s="36">
        <v>40690</v>
      </c>
      <c r="G213" s="37">
        <f t="shared" si="45"/>
        <v>64</v>
      </c>
      <c r="H213" s="33">
        <f t="shared" si="35"/>
        <v>0</v>
      </c>
      <c r="I213" s="33">
        <f t="shared" si="41"/>
        <v>0</v>
      </c>
      <c r="J213" s="33">
        <f t="shared" si="42"/>
        <v>8114.86</v>
      </c>
      <c r="K213" s="33">
        <f t="shared" si="43"/>
        <v>0</v>
      </c>
      <c r="L213" s="33">
        <f t="shared" si="44"/>
        <v>0</v>
      </c>
      <c r="M213" s="16"/>
      <c r="N213" s="13"/>
    </row>
    <row r="214" spans="1:14" s="12" customFormat="1" x14ac:dyDescent="0.25">
      <c r="A214" s="46">
        <v>204</v>
      </c>
      <c r="B214" s="51" t="s">
        <v>490</v>
      </c>
      <c r="C214" s="47" t="s">
        <v>576</v>
      </c>
      <c r="D214" s="34" t="s">
        <v>112</v>
      </c>
      <c r="E214" s="48">
        <v>8114.86</v>
      </c>
      <c r="F214" s="36">
        <v>40690</v>
      </c>
      <c r="G214" s="37">
        <f t="shared" si="45"/>
        <v>64</v>
      </c>
      <c r="H214" s="33">
        <f t="shared" si="35"/>
        <v>0</v>
      </c>
      <c r="I214" s="33">
        <f t="shared" si="41"/>
        <v>0</v>
      </c>
      <c r="J214" s="33">
        <f t="shared" si="42"/>
        <v>8114.86</v>
      </c>
      <c r="K214" s="33">
        <f t="shared" si="43"/>
        <v>0</v>
      </c>
      <c r="L214" s="33">
        <f t="shared" si="44"/>
        <v>0</v>
      </c>
      <c r="M214" s="16"/>
      <c r="N214" s="13"/>
    </row>
    <row r="215" spans="1:14" s="12" customFormat="1" x14ac:dyDescent="0.25">
      <c r="A215" s="46">
        <v>205</v>
      </c>
      <c r="B215" s="51" t="s">
        <v>491</v>
      </c>
      <c r="C215" s="47" t="s">
        <v>576</v>
      </c>
      <c r="D215" s="34" t="s">
        <v>112</v>
      </c>
      <c r="E215" s="48">
        <v>8114.86</v>
      </c>
      <c r="F215" s="36">
        <v>40690</v>
      </c>
      <c r="G215" s="37">
        <f t="shared" si="45"/>
        <v>64</v>
      </c>
      <c r="H215" s="33">
        <f t="shared" si="35"/>
        <v>0</v>
      </c>
      <c r="I215" s="33">
        <f t="shared" si="41"/>
        <v>0</v>
      </c>
      <c r="J215" s="33">
        <f t="shared" si="42"/>
        <v>8114.86</v>
      </c>
      <c r="K215" s="33">
        <f t="shared" si="43"/>
        <v>0</v>
      </c>
      <c r="L215" s="33">
        <f t="shared" si="44"/>
        <v>0</v>
      </c>
      <c r="M215" s="16"/>
      <c r="N215" s="13"/>
    </row>
    <row r="216" spans="1:14" s="12" customFormat="1" x14ac:dyDescent="0.25">
      <c r="A216" s="46">
        <v>206</v>
      </c>
      <c r="B216" s="51" t="s">
        <v>492</v>
      </c>
      <c r="C216" s="47" t="s">
        <v>576</v>
      </c>
      <c r="D216" s="34" t="s">
        <v>112</v>
      </c>
      <c r="E216" s="48">
        <v>8114.86</v>
      </c>
      <c r="F216" s="36">
        <v>40690</v>
      </c>
      <c r="G216" s="37">
        <f t="shared" si="45"/>
        <v>64</v>
      </c>
      <c r="H216" s="33">
        <f t="shared" si="35"/>
        <v>0</v>
      </c>
      <c r="I216" s="33">
        <f t="shared" si="41"/>
        <v>0</v>
      </c>
      <c r="J216" s="33">
        <f t="shared" si="42"/>
        <v>8114.86</v>
      </c>
      <c r="K216" s="33">
        <f t="shared" si="43"/>
        <v>0</v>
      </c>
      <c r="L216" s="33">
        <f t="shared" si="44"/>
        <v>0</v>
      </c>
      <c r="M216" s="16"/>
      <c r="N216" s="13"/>
    </row>
    <row r="217" spans="1:14" s="12" customFormat="1" x14ac:dyDescent="0.25">
      <c r="A217" s="46">
        <v>207</v>
      </c>
      <c r="B217" s="51" t="s">
        <v>493</v>
      </c>
      <c r="C217" s="47" t="s">
        <v>576</v>
      </c>
      <c r="D217" s="34" t="s">
        <v>112</v>
      </c>
      <c r="E217" s="48">
        <v>8114.86</v>
      </c>
      <c r="F217" s="36">
        <v>40690</v>
      </c>
      <c r="G217" s="37">
        <f t="shared" si="45"/>
        <v>64</v>
      </c>
      <c r="H217" s="33">
        <f t="shared" ref="H217:H280" si="46">IF(G217&lt;30,E217,0)</f>
        <v>0</v>
      </c>
      <c r="I217" s="33">
        <f t="shared" si="41"/>
        <v>0</v>
      </c>
      <c r="J217" s="33">
        <f t="shared" si="42"/>
        <v>8114.86</v>
      </c>
      <c r="K217" s="33">
        <f t="shared" si="43"/>
        <v>0</v>
      </c>
      <c r="L217" s="33">
        <f t="shared" si="44"/>
        <v>0</v>
      </c>
      <c r="M217" s="16"/>
      <c r="N217" s="13"/>
    </row>
    <row r="218" spans="1:14" s="12" customFormat="1" x14ac:dyDescent="0.25">
      <c r="A218" s="46">
        <v>208</v>
      </c>
      <c r="B218" s="51" t="s">
        <v>494</v>
      </c>
      <c r="C218" s="47" t="s">
        <v>576</v>
      </c>
      <c r="D218" s="34" t="s">
        <v>112</v>
      </c>
      <c r="E218" s="48">
        <v>8114.86</v>
      </c>
      <c r="F218" s="36">
        <v>40690</v>
      </c>
      <c r="G218" s="37">
        <f t="shared" si="45"/>
        <v>64</v>
      </c>
      <c r="H218" s="33">
        <f t="shared" si="46"/>
        <v>0</v>
      </c>
      <c r="I218" s="33">
        <f t="shared" si="41"/>
        <v>0</v>
      </c>
      <c r="J218" s="33">
        <f t="shared" si="42"/>
        <v>8114.86</v>
      </c>
      <c r="K218" s="33">
        <f t="shared" si="43"/>
        <v>0</v>
      </c>
      <c r="L218" s="33">
        <f t="shared" si="44"/>
        <v>0</v>
      </c>
      <c r="M218" s="16"/>
      <c r="N218" s="13"/>
    </row>
    <row r="219" spans="1:14" s="12" customFormat="1" x14ac:dyDescent="0.25">
      <c r="A219" s="46">
        <v>209</v>
      </c>
      <c r="B219" s="51" t="s">
        <v>495</v>
      </c>
      <c r="C219" s="47" t="s">
        <v>576</v>
      </c>
      <c r="D219" s="34" t="s">
        <v>112</v>
      </c>
      <c r="E219" s="48">
        <v>8114.86</v>
      </c>
      <c r="F219" s="36">
        <v>40690</v>
      </c>
      <c r="G219" s="37">
        <f t="shared" si="45"/>
        <v>64</v>
      </c>
      <c r="H219" s="33">
        <f t="shared" si="46"/>
        <v>0</v>
      </c>
      <c r="I219" s="33">
        <f t="shared" si="41"/>
        <v>0</v>
      </c>
      <c r="J219" s="33">
        <f t="shared" si="42"/>
        <v>8114.86</v>
      </c>
      <c r="K219" s="33">
        <f t="shared" si="43"/>
        <v>0</v>
      </c>
      <c r="L219" s="33">
        <f t="shared" si="44"/>
        <v>0</v>
      </c>
      <c r="M219" s="16"/>
      <c r="N219" s="13"/>
    </row>
    <row r="220" spans="1:14" s="12" customFormat="1" x14ac:dyDescent="0.25">
      <c r="A220" s="46">
        <v>210</v>
      </c>
      <c r="B220" s="51" t="s">
        <v>496</v>
      </c>
      <c r="C220" s="47" t="s">
        <v>576</v>
      </c>
      <c r="D220" s="34" t="s">
        <v>112</v>
      </c>
      <c r="E220" s="48">
        <v>8114.86</v>
      </c>
      <c r="F220" s="36">
        <v>40690</v>
      </c>
      <c r="G220" s="37">
        <f t="shared" si="45"/>
        <v>64</v>
      </c>
      <c r="H220" s="33">
        <f t="shared" si="46"/>
        <v>0</v>
      </c>
      <c r="I220" s="33">
        <f t="shared" si="41"/>
        <v>0</v>
      </c>
      <c r="J220" s="33">
        <f t="shared" si="42"/>
        <v>8114.86</v>
      </c>
      <c r="K220" s="33">
        <f t="shared" si="43"/>
        <v>0</v>
      </c>
      <c r="L220" s="33">
        <f t="shared" si="44"/>
        <v>0</v>
      </c>
      <c r="M220" s="16"/>
      <c r="N220" s="13"/>
    </row>
    <row r="221" spans="1:14" s="12" customFormat="1" x14ac:dyDescent="0.25">
      <c r="A221" s="46">
        <v>211</v>
      </c>
      <c r="B221" s="51" t="s">
        <v>497</v>
      </c>
      <c r="C221" s="47" t="s">
        <v>576</v>
      </c>
      <c r="D221" s="34" t="s">
        <v>112</v>
      </c>
      <c r="E221" s="48">
        <v>8114.86</v>
      </c>
      <c r="F221" s="36">
        <v>40690</v>
      </c>
      <c r="G221" s="37">
        <f t="shared" si="45"/>
        <v>64</v>
      </c>
      <c r="H221" s="33">
        <f t="shared" si="46"/>
        <v>0</v>
      </c>
      <c r="I221" s="33">
        <f t="shared" si="41"/>
        <v>0</v>
      </c>
      <c r="J221" s="33">
        <f t="shared" si="42"/>
        <v>8114.86</v>
      </c>
      <c r="K221" s="33">
        <f t="shared" si="43"/>
        <v>0</v>
      </c>
      <c r="L221" s="33">
        <f t="shared" si="44"/>
        <v>0</v>
      </c>
      <c r="M221" s="16"/>
      <c r="N221" s="13"/>
    </row>
    <row r="222" spans="1:14" s="12" customFormat="1" x14ac:dyDescent="0.25">
      <c r="A222" s="46">
        <v>212</v>
      </c>
      <c r="B222" s="52" t="s">
        <v>498</v>
      </c>
      <c r="C222" s="47" t="s">
        <v>576</v>
      </c>
      <c r="D222" s="34" t="s">
        <v>112</v>
      </c>
      <c r="E222" s="48">
        <v>8114.86</v>
      </c>
      <c r="F222" s="36">
        <v>40690</v>
      </c>
      <c r="G222" s="37">
        <f t="shared" si="45"/>
        <v>64</v>
      </c>
      <c r="H222" s="33">
        <f t="shared" si="46"/>
        <v>0</v>
      </c>
      <c r="I222" s="33">
        <f t="shared" si="41"/>
        <v>0</v>
      </c>
      <c r="J222" s="33">
        <f t="shared" si="42"/>
        <v>8114.86</v>
      </c>
      <c r="K222" s="33">
        <f t="shared" si="43"/>
        <v>0</v>
      </c>
      <c r="L222" s="33">
        <f t="shared" si="44"/>
        <v>0</v>
      </c>
      <c r="M222" s="16"/>
      <c r="N222" s="13"/>
    </row>
    <row r="223" spans="1:14" s="12" customFormat="1" x14ac:dyDescent="0.25">
      <c r="A223" s="46">
        <v>213</v>
      </c>
      <c r="B223" s="52" t="s">
        <v>499</v>
      </c>
      <c r="C223" s="47" t="s">
        <v>576</v>
      </c>
      <c r="D223" s="34" t="s">
        <v>112</v>
      </c>
      <c r="E223" s="48">
        <v>8114.86</v>
      </c>
      <c r="F223" s="36">
        <v>40690</v>
      </c>
      <c r="G223" s="37">
        <f t="shared" si="45"/>
        <v>64</v>
      </c>
      <c r="H223" s="33">
        <f t="shared" si="46"/>
        <v>0</v>
      </c>
      <c r="I223" s="33">
        <f t="shared" si="41"/>
        <v>0</v>
      </c>
      <c r="J223" s="33">
        <f t="shared" si="42"/>
        <v>8114.86</v>
      </c>
      <c r="K223" s="33">
        <f t="shared" si="43"/>
        <v>0</v>
      </c>
      <c r="L223" s="33">
        <f t="shared" si="44"/>
        <v>0</v>
      </c>
      <c r="M223" s="16"/>
      <c r="N223" s="13"/>
    </row>
    <row r="224" spans="1:14" s="12" customFormat="1" x14ac:dyDescent="0.25">
      <c r="A224" s="46">
        <v>214</v>
      </c>
      <c r="B224" s="51" t="s">
        <v>500</v>
      </c>
      <c r="C224" s="47" t="s">
        <v>576</v>
      </c>
      <c r="D224" s="34" t="s">
        <v>112</v>
      </c>
      <c r="E224" s="48">
        <v>8114.86</v>
      </c>
      <c r="F224" s="36">
        <v>40695</v>
      </c>
      <c r="G224" s="37">
        <f t="shared" si="45"/>
        <v>59</v>
      </c>
      <c r="H224" s="33">
        <f t="shared" si="46"/>
        <v>0</v>
      </c>
      <c r="I224" s="33">
        <f t="shared" si="41"/>
        <v>8114.86</v>
      </c>
      <c r="J224" s="33">
        <f t="shared" si="42"/>
        <v>0</v>
      </c>
      <c r="K224" s="33">
        <f t="shared" si="43"/>
        <v>0</v>
      </c>
      <c r="L224" s="33">
        <f t="shared" si="44"/>
        <v>0</v>
      </c>
      <c r="M224" s="16"/>
      <c r="N224" s="13"/>
    </row>
    <row r="225" spans="1:14" s="12" customFormat="1" x14ac:dyDescent="0.25">
      <c r="A225" s="46">
        <v>215</v>
      </c>
      <c r="B225" s="51" t="s">
        <v>501</v>
      </c>
      <c r="C225" s="47" t="s">
        <v>576</v>
      </c>
      <c r="D225" s="34" t="s">
        <v>112</v>
      </c>
      <c r="E225" s="48">
        <v>6086.2</v>
      </c>
      <c r="F225" s="36">
        <v>40695</v>
      </c>
      <c r="G225" s="37">
        <f t="shared" si="45"/>
        <v>59</v>
      </c>
      <c r="H225" s="33">
        <f t="shared" si="46"/>
        <v>0</v>
      </c>
      <c r="I225" s="33">
        <f t="shared" si="41"/>
        <v>6086.2</v>
      </c>
      <c r="J225" s="33">
        <f t="shared" si="42"/>
        <v>0</v>
      </c>
      <c r="K225" s="33">
        <f t="shared" si="43"/>
        <v>0</v>
      </c>
      <c r="L225" s="33">
        <f t="shared" si="44"/>
        <v>0</v>
      </c>
      <c r="M225" s="16"/>
      <c r="N225" s="13"/>
    </row>
    <row r="226" spans="1:14" s="12" customFormat="1" x14ac:dyDescent="0.25">
      <c r="A226" s="46">
        <v>216</v>
      </c>
      <c r="B226" s="51" t="s">
        <v>502</v>
      </c>
      <c r="C226" s="47" t="s">
        <v>576</v>
      </c>
      <c r="D226" s="34" t="s">
        <v>112</v>
      </c>
      <c r="E226" s="48">
        <v>6086.2</v>
      </c>
      <c r="F226" s="36">
        <v>40695</v>
      </c>
      <c r="G226" s="37">
        <f t="shared" si="45"/>
        <v>59</v>
      </c>
      <c r="H226" s="33">
        <f t="shared" si="46"/>
        <v>0</v>
      </c>
      <c r="I226" s="33">
        <f t="shared" si="41"/>
        <v>6086.2</v>
      </c>
      <c r="J226" s="33">
        <f t="shared" si="42"/>
        <v>0</v>
      </c>
      <c r="K226" s="33">
        <f t="shared" si="43"/>
        <v>0</v>
      </c>
      <c r="L226" s="33">
        <f t="shared" si="44"/>
        <v>0</v>
      </c>
      <c r="M226" s="16"/>
      <c r="N226" s="13"/>
    </row>
    <row r="227" spans="1:14" s="12" customFormat="1" x14ac:dyDescent="0.25">
      <c r="A227" s="46">
        <v>217</v>
      </c>
      <c r="B227" s="51" t="s">
        <v>503</v>
      </c>
      <c r="C227" s="47" t="s">
        <v>576</v>
      </c>
      <c r="D227" s="34" t="s">
        <v>112</v>
      </c>
      <c r="E227" s="48">
        <v>8114.86</v>
      </c>
      <c r="F227" s="36">
        <v>40695</v>
      </c>
      <c r="G227" s="37">
        <f t="shared" si="45"/>
        <v>59</v>
      </c>
      <c r="H227" s="33">
        <f t="shared" si="46"/>
        <v>0</v>
      </c>
      <c r="I227" s="33">
        <f t="shared" si="41"/>
        <v>8114.86</v>
      </c>
      <c r="J227" s="33">
        <f t="shared" si="42"/>
        <v>0</v>
      </c>
      <c r="K227" s="33">
        <f t="shared" si="43"/>
        <v>0</v>
      </c>
      <c r="L227" s="33">
        <f t="shared" si="44"/>
        <v>0</v>
      </c>
      <c r="M227" s="16"/>
      <c r="N227" s="13"/>
    </row>
    <row r="228" spans="1:14" s="12" customFormat="1" x14ac:dyDescent="0.25">
      <c r="A228" s="46">
        <v>218</v>
      </c>
      <c r="B228" s="51" t="s">
        <v>504</v>
      </c>
      <c r="C228" s="47" t="s">
        <v>576</v>
      </c>
      <c r="D228" s="34" t="s">
        <v>112</v>
      </c>
      <c r="E228" s="48">
        <v>8114.86</v>
      </c>
      <c r="F228" s="36">
        <v>40695</v>
      </c>
      <c r="G228" s="37">
        <f t="shared" si="45"/>
        <v>59</v>
      </c>
      <c r="H228" s="33">
        <f t="shared" si="46"/>
        <v>0</v>
      </c>
      <c r="I228" s="33">
        <f t="shared" si="41"/>
        <v>8114.86</v>
      </c>
      <c r="J228" s="33">
        <f t="shared" si="42"/>
        <v>0</v>
      </c>
      <c r="K228" s="33">
        <f t="shared" si="43"/>
        <v>0</v>
      </c>
      <c r="L228" s="33">
        <f t="shared" si="44"/>
        <v>0</v>
      </c>
      <c r="M228" s="16"/>
      <c r="N228" s="13"/>
    </row>
    <row r="229" spans="1:14" s="12" customFormat="1" x14ac:dyDescent="0.25">
      <c r="A229" s="46">
        <v>219</v>
      </c>
      <c r="B229" s="51" t="s">
        <v>505</v>
      </c>
      <c r="C229" s="47" t="s">
        <v>576</v>
      </c>
      <c r="D229" s="34" t="s">
        <v>112</v>
      </c>
      <c r="E229" s="49">
        <v>10143.58</v>
      </c>
      <c r="F229" s="36">
        <v>40695</v>
      </c>
      <c r="G229" s="37">
        <f t="shared" si="45"/>
        <v>59</v>
      </c>
      <c r="H229" s="33">
        <f t="shared" si="46"/>
        <v>0</v>
      </c>
      <c r="I229" s="33">
        <f t="shared" si="41"/>
        <v>10143.58</v>
      </c>
      <c r="J229" s="33">
        <f t="shared" si="42"/>
        <v>0</v>
      </c>
      <c r="K229" s="33">
        <f t="shared" si="43"/>
        <v>0</v>
      </c>
      <c r="L229" s="33">
        <f t="shared" si="44"/>
        <v>0</v>
      </c>
      <c r="M229" s="16"/>
      <c r="N229" s="13"/>
    </row>
    <row r="230" spans="1:14" s="12" customFormat="1" x14ac:dyDescent="0.25">
      <c r="A230" s="46">
        <v>220</v>
      </c>
      <c r="B230" s="51" t="s">
        <v>506</v>
      </c>
      <c r="C230" s="47" t="s">
        <v>576</v>
      </c>
      <c r="D230" s="34" t="s">
        <v>112</v>
      </c>
      <c r="E230" s="49">
        <v>8114.78</v>
      </c>
      <c r="F230" s="36">
        <v>40695</v>
      </c>
      <c r="G230" s="37">
        <f t="shared" si="45"/>
        <v>59</v>
      </c>
      <c r="H230" s="33">
        <f t="shared" si="46"/>
        <v>0</v>
      </c>
      <c r="I230" s="33">
        <f t="shared" si="41"/>
        <v>8114.78</v>
      </c>
      <c r="J230" s="33">
        <f t="shared" si="42"/>
        <v>0</v>
      </c>
      <c r="K230" s="33">
        <f t="shared" si="43"/>
        <v>0</v>
      </c>
      <c r="L230" s="33">
        <f t="shared" si="44"/>
        <v>0</v>
      </c>
      <c r="M230" s="16"/>
      <c r="N230" s="13"/>
    </row>
    <row r="231" spans="1:14" s="12" customFormat="1" x14ac:dyDescent="0.25">
      <c r="A231" s="46">
        <v>221</v>
      </c>
      <c r="B231" s="51" t="s">
        <v>507</v>
      </c>
      <c r="C231" s="47" t="s">
        <v>576</v>
      </c>
      <c r="D231" s="34" t="s">
        <v>112</v>
      </c>
      <c r="E231" s="49">
        <v>8114.78</v>
      </c>
      <c r="F231" s="36">
        <v>40695</v>
      </c>
      <c r="G231" s="37">
        <f t="shared" si="45"/>
        <v>59</v>
      </c>
      <c r="H231" s="33">
        <f t="shared" si="46"/>
        <v>0</v>
      </c>
      <c r="I231" s="33">
        <f t="shared" si="41"/>
        <v>8114.78</v>
      </c>
      <c r="J231" s="33">
        <f t="shared" si="42"/>
        <v>0</v>
      </c>
      <c r="K231" s="33">
        <f t="shared" si="43"/>
        <v>0</v>
      </c>
      <c r="L231" s="33">
        <f t="shared" si="44"/>
        <v>0</v>
      </c>
      <c r="M231" s="16"/>
      <c r="N231" s="13"/>
    </row>
    <row r="232" spans="1:14" s="12" customFormat="1" x14ac:dyDescent="0.25">
      <c r="A232" s="46">
        <v>222</v>
      </c>
      <c r="B232" s="51" t="s">
        <v>508</v>
      </c>
      <c r="C232" s="47" t="s">
        <v>576</v>
      </c>
      <c r="D232" s="34" t="s">
        <v>112</v>
      </c>
      <c r="E232" s="49">
        <v>8114.33</v>
      </c>
      <c r="F232" s="36">
        <v>40695</v>
      </c>
      <c r="G232" s="37">
        <f t="shared" si="45"/>
        <v>59</v>
      </c>
      <c r="H232" s="33">
        <f t="shared" si="46"/>
        <v>0</v>
      </c>
      <c r="I232" s="33">
        <f t="shared" si="41"/>
        <v>8114.33</v>
      </c>
      <c r="J232" s="33">
        <f t="shared" si="42"/>
        <v>0</v>
      </c>
      <c r="K232" s="33">
        <f t="shared" si="43"/>
        <v>0</v>
      </c>
      <c r="L232" s="33">
        <f t="shared" si="44"/>
        <v>0</v>
      </c>
      <c r="M232" s="16"/>
      <c r="N232" s="13"/>
    </row>
    <row r="233" spans="1:14" s="12" customFormat="1" x14ac:dyDescent="0.25">
      <c r="A233" s="46">
        <v>223</v>
      </c>
      <c r="B233" s="52" t="s">
        <v>509</v>
      </c>
      <c r="C233" s="47" t="s">
        <v>576</v>
      </c>
      <c r="D233" s="34" t="s">
        <v>112</v>
      </c>
      <c r="E233" s="48">
        <v>8114.86</v>
      </c>
      <c r="F233" s="36">
        <v>40699</v>
      </c>
      <c r="G233" s="37">
        <f t="shared" si="45"/>
        <v>55</v>
      </c>
      <c r="H233" s="33">
        <f t="shared" si="46"/>
        <v>0</v>
      </c>
      <c r="I233" s="33">
        <f t="shared" si="41"/>
        <v>8114.86</v>
      </c>
      <c r="J233" s="33">
        <f t="shared" si="42"/>
        <v>0</v>
      </c>
      <c r="K233" s="33">
        <f t="shared" si="43"/>
        <v>0</v>
      </c>
      <c r="L233" s="33">
        <f t="shared" si="44"/>
        <v>0</v>
      </c>
      <c r="M233" s="16"/>
      <c r="N233" s="13"/>
    </row>
    <row r="234" spans="1:14" s="12" customFormat="1" x14ac:dyDescent="0.25">
      <c r="A234" s="46">
        <v>224</v>
      </c>
      <c r="B234" s="52" t="s">
        <v>510</v>
      </c>
      <c r="C234" s="47" t="s">
        <v>576</v>
      </c>
      <c r="D234" s="34" t="s">
        <v>112</v>
      </c>
      <c r="E234" s="48">
        <v>8114.86</v>
      </c>
      <c r="F234" s="36">
        <v>40699</v>
      </c>
      <c r="G234" s="37">
        <f t="shared" si="45"/>
        <v>55</v>
      </c>
      <c r="H234" s="33">
        <f t="shared" si="46"/>
        <v>0</v>
      </c>
      <c r="I234" s="33">
        <f t="shared" si="41"/>
        <v>8114.86</v>
      </c>
      <c r="J234" s="33">
        <f t="shared" si="42"/>
        <v>0</v>
      </c>
      <c r="K234" s="33">
        <f t="shared" si="43"/>
        <v>0</v>
      </c>
      <c r="L234" s="33">
        <f t="shared" si="44"/>
        <v>0</v>
      </c>
      <c r="M234" s="16"/>
      <c r="N234" s="13"/>
    </row>
    <row r="235" spans="1:14" s="12" customFormat="1" x14ac:dyDescent="0.25">
      <c r="A235" s="46">
        <v>225</v>
      </c>
      <c r="B235" s="52" t="s">
        <v>511</v>
      </c>
      <c r="C235" s="47" t="s">
        <v>576</v>
      </c>
      <c r="D235" s="34" t="s">
        <v>112</v>
      </c>
      <c r="E235" s="48">
        <v>8114.86</v>
      </c>
      <c r="F235" s="36">
        <v>40699</v>
      </c>
      <c r="G235" s="37">
        <f t="shared" si="45"/>
        <v>55</v>
      </c>
      <c r="H235" s="33">
        <f t="shared" si="46"/>
        <v>0</v>
      </c>
      <c r="I235" s="33">
        <f t="shared" si="41"/>
        <v>8114.86</v>
      </c>
      <c r="J235" s="33">
        <f t="shared" si="42"/>
        <v>0</v>
      </c>
      <c r="K235" s="33">
        <f t="shared" si="43"/>
        <v>0</v>
      </c>
      <c r="L235" s="33">
        <f t="shared" si="44"/>
        <v>0</v>
      </c>
      <c r="M235" s="16"/>
      <c r="N235" s="13"/>
    </row>
    <row r="236" spans="1:14" s="12" customFormat="1" x14ac:dyDescent="0.25">
      <c r="A236" s="46">
        <v>226</v>
      </c>
      <c r="B236" s="52" t="s">
        <v>512</v>
      </c>
      <c r="C236" s="47" t="s">
        <v>576</v>
      </c>
      <c r="D236" s="34" t="s">
        <v>112</v>
      </c>
      <c r="E236" s="48">
        <v>8114.86</v>
      </c>
      <c r="F236" s="36">
        <v>40699</v>
      </c>
      <c r="G236" s="37">
        <f t="shared" si="45"/>
        <v>55</v>
      </c>
      <c r="H236" s="33">
        <f t="shared" si="46"/>
        <v>0</v>
      </c>
      <c r="I236" s="33">
        <f t="shared" si="41"/>
        <v>8114.86</v>
      </c>
      <c r="J236" s="33">
        <f t="shared" si="42"/>
        <v>0</v>
      </c>
      <c r="K236" s="33">
        <f t="shared" si="43"/>
        <v>0</v>
      </c>
      <c r="L236" s="33">
        <f t="shared" si="44"/>
        <v>0</v>
      </c>
      <c r="M236" s="16"/>
      <c r="N236" s="13"/>
    </row>
    <row r="237" spans="1:14" s="12" customFormat="1" x14ac:dyDescent="0.25">
      <c r="A237" s="46">
        <v>227</v>
      </c>
      <c r="B237" s="52" t="s">
        <v>513</v>
      </c>
      <c r="C237" s="47" t="s">
        <v>576</v>
      </c>
      <c r="D237" s="34" t="s">
        <v>112</v>
      </c>
      <c r="E237" s="48">
        <v>8114.86</v>
      </c>
      <c r="F237" s="36">
        <v>40699</v>
      </c>
      <c r="G237" s="37">
        <f t="shared" si="45"/>
        <v>55</v>
      </c>
      <c r="H237" s="33">
        <f t="shared" si="46"/>
        <v>0</v>
      </c>
      <c r="I237" s="33">
        <f t="shared" si="41"/>
        <v>8114.86</v>
      </c>
      <c r="J237" s="33">
        <f t="shared" si="42"/>
        <v>0</v>
      </c>
      <c r="K237" s="33">
        <f t="shared" si="43"/>
        <v>0</v>
      </c>
      <c r="L237" s="33">
        <f t="shared" si="44"/>
        <v>0</v>
      </c>
      <c r="M237" s="16"/>
      <c r="N237" s="13"/>
    </row>
    <row r="238" spans="1:14" s="12" customFormat="1" x14ac:dyDescent="0.25">
      <c r="A238" s="46">
        <v>228</v>
      </c>
      <c r="B238" s="52" t="s">
        <v>514</v>
      </c>
      <c r="C238" s="47" t="s">
        <v>576</v>
      </c>
      <c r="D238" s="34" t="s">
        <v>112</v>
      </c>
      <c r="E238" s="48">
        <v>4057.43</v>
      </c>
      <c r="F238" s="36">
        <v>40704</v>
      </c>
      <c r="G238" s="37">
        <f t="shared" si="45"/>
        <v>50</v>
      </c>
      <c r="H238" s="33">
        <f t="shared" si="46"/>
        <v>0</v>
      </c>
      <c r="I238" s="33">
        <f t="shared" si="41"/>
        <v>4057.43</v>
      </c>
      <c r="J238" s="33">
        <f t="shared" si="42"/>
        <v>0</v>
      </c>
      <c r="K238" s="33">
        <f t="shared" si="43"/>
        <v>0</v>
      </c>
      <c r="L238" s="33">
        <f t="shared" si="44"/>
        <v>0</v>
      </c>
      <c r="M238" s="16"/>
      <c r="N238" s="13"/>
    </row>
    <row r="239" spans="1:14" s="12" customFormat="1" x14ac:dyDescent="0.25">
      <c r="A239" s="46">
        <v>229</v>
      </c>
      <c r="B239" s="52" t="s">
        <v>515</v>
      </c>
      <c r="C239" s="47" t="s">
        <v>576</v>
      </c>
      <c r="D239" s="34" t="s">
        <v>112</v>
      </c>
      <c r="E239" s="48">
        <v>6086.15</v>
      </c>
      <c r="F239" s="36">
        <v>40705</v>
      </c>
      <c r="G239" s="37">
        <f t="shared" si="45"/>
        <v>49</v>
      </c>
      <c r="H239" s="33">
        <f t="shared" si="46"/>
        <v>0</v>
      </c>
      <c r="I239" s="33">
        <f t="shared" si="41"/>
        <v>6086.15</v>
      </c>
      <c r="J239" s="33">
        <f t="shared" si="42"/>
        <v>0</v>
      </c>
      <c r="K239" s="33">
        <f t="shared" si="43"/>
        <v>0</v>
      </c>
      <c r="L239" s="33">
        <f t="shared" si="44"/>
        <v>0</v>
      </c>
      <c r="M239" s="16"/>
      <c r="N239" s="13"/>
    </row>
    <row r="240" spans="1:14" s="12" customFormat="1" x14ac:dyDescent="0.25">
      <c r="A240" s="46">
        <v>230</v>
      </c>
      <c r="B240" s="52" t="s">
        <v>516</v>
      </c>
      <c r="C240" s="47" t="s">
        <v>576</v>
      </c>
      <c r="D240" s="34" t="s">
        <v>112</v>
      </c>
      <c r="E240" s="48">
        <v>6086.2</v>
      </c>
      <c r="F240" s="36">
        <v>40705</v>
      </c>
      <c r="G240" s="37">
        <f t="shared" si="45"/>
        <v>49</v>
      </c>
      <c r="H240" s="33">
        <f t="shared" si="46"/>
        <v>0</v>
      </c>
      <c r="I240" s="33">
        <f t="shared" si="41"/>
        <v>6086.2</v>
      </c>
      <c r="J240" s="33">
        <f t="shared" si="42"/>
        <v>0</v>
      </c>
      <c r="K240" s="33">
        <f t="shared" si="43"/>
        <v>0</v>
      </c>
      <c r="L240" s="33">
        <f t="shared" si="44"/>
        <v>0</v>
      </c>
      <c r="M240" s="16"/>
      <c r="N240" s="13"/>
    </row>
    <row r="241" spans="1:14" s="12" customFormat="1" x14ac:dyDescent="0.25">
      <c r="A241" s="46">
        <v>231</v>
      </c>
      <c r="B241" s="52" t="s">
        <v>517</v>
      </c>
      <c r="C241" s="47" t="s">
        <v>576</v>
      </c>
      <c r="D241" s="34" t="s">
        <v>112</v>
      </c>
      <c r="E241" s="48">
        <v>8114.86</v>
      </c>
      <c r="F241" s="36">
        <v>40706</v>
      </c>
      <c r="G241" s="37">
        <f t="shared" si="45"/>
        <v>48</v>
      </c>
      <c r="H241" s="33">
        <f t="shared" si="46"/>
        <v>0</v>
      </c>
      <c r="I241" s="33">
        <f t="shared" si="41"/>
        <v>8114.86</v>
      </c>
      <c r="J241" s="33">
        <f t="shared" si="42"/>
        <v>0</v>
      </c>
      <c r="K241" s="33">
        <f t="shared" si="43"/>
        <v>0</v>
      </c>
      <c r="L241" s="33">
        <f t="shared" si="44"/>
        <v>0</v>
      </c>
      <c r="M241" s="16"/>
      <c r="N241" s="13"/>
    </row>
    <row r="242" spans="1:14" s="12" customFormat="1" x14ac:dyDescent="0.25">
      <c r="A242" s="46">
        <v>232</v>
      </c>
      <c r="B242" s="52" t="s">
        <v>518</v>
      </c>
      <c r="C242" s="47" t="s">
        <v>576</v>
      </c>
      <c r="D242" s="34" t="s">
        <v>112</v>
      </c>
      <c r="E242" s="48">
        <v>8114.86</v>
      </c>
      <c r="F242" s="36">
        <v>40706</v>
      </c>
      <c r="G242" s="37">
        <f t="shared" si="45"/>
        <v>48</v>
      </c>
      <c r="H242" s="33">
        <f t="shared" si="46"/>
        <v>0</v>
      </c>
      <c r="I242" s="33">
        <f t="shared" si="41"/>
        <v>8114.86</v>
      </c>
      <c r="J242" s="33">
        <f t="shared" si="42"/>
        <v>0</v>
      </c>
      <c r="K242" s="33">
        <f t="shared" si="43"/>
        <v>0</v>
      </c>
      <c r="L242" s="33">
        <f t="shared" si="44"/>
        <v>0</v>
      </c>
      <c r="M242" s="16"/>
      <c r="N242" s="13"/>
    </row>
    <row r="243" spans="1:14" s="12" customFormat="1" x14ac:dyDescent="0.25">
      <c r="A243" s="46">
        <v>233</v>
      </c>
      <c r="B243" s="52" t="s">
        <v>519</v>
      </c>
      <c r="C243" s="47" t="s">
        <v>576</v>
      </c>
      <c r="D243" s="34" t="s">
        <v>112</v>
      </c>
      <c r="E243" s="48">
        <v>8114.86</v>
      </c>
      <c r="F243" s="36">
        <v>40706</v>
      </c>
      <c r="G243" s="37">
        <f t="shared" si="45"/>
        <v>48</v>
      </c>
      <c r="H243" s="33">
        <f t="shared" si="46"/>
        <v>0</v>
      </c>
      <c r="I243" s="33">
        <f t="shared" si="41"/>
        <v>8114.86</v>
      </c>
      <c r="J243" s="33">
        <f t="shared" si="42"/>
        <v>0</v>
      </c>
      <c r="K243" s="33">
        <f t="shared" si="43"/>
        <v>0</v>
      </c>
      <c r="L243" s="33">
        <f t="shared" si="44"/>
        <v>0</v>
      </c>
      <c r="M243" s="16"/>
      <c r="N243" s="13"/>
    </row>
    <row r="244" spans="1:14" s="12" customFormat="1" x14ac:dyDescent="0.25">
      <c r="A244" s="46">
        <v>234</v>
      </c>
      <c r="B244" s="52" t="s">
        <v>520</v>
      </c>
      <c r="C244" s="47" t="s">
        <v>576</v>
      </c>
      <c r="D244" s="34" t="s">
        <v>112</v>
      </c>
      <c r="E244" s="48">
        <v>8114.86</v>
      </c>
      <c r="F244" s="36">
        <v>40706</v>
      </c>
      <c r="G244" s="37">
        <f t="shared" si="45"/>
        <v>48</v>
      </c>
      <c r="H244" s="33">
        <f t="shared" si="46"/>
        <v>0</v>
      </c>
      <c r="I244" s="33">
        <f t="shared" si="41"/>
        <v>8114.86</v>
      </c>
      <c r="J244" s="33">
        <f t="shared" si="42"/>
        <v>0</v>
      </c>
      <c r="K244" s="33">
        <f t="shared" si="43"/>
        <v>0</v>
      </c>
      <c r="L244" s="33">
        <f t="shared" si="44"/>
        <v>0</v>
      </c>
      <c r="M244" s="16"/>
      <c r="N244" s="13"/>
    </row>
    <row r="245" spans="1:14" s="12" customFormat="1" x14ac:dyDescent="0.25">
      <c r="A245" s="46">
        <v>235</v>
      </c>
      <c r="B245" s="52" t="s">
        <v>521</v>
      </c>
      <c r="C245" s="47" t="s">
        <v>576</v>
      </c>
      <c r="D245" s="34" t="s">
        <v>112</v>
      </c>
      <c r="E245" s="48">
        <v>8114.86</v>
      </c>
      <c r="F245" s="36">
        <v>40706</v>
      </c>
      <c r="G245" s="37">
        <f t="shared" si="45"/>
        <v>48</v>
      </c>
      <c r="H245" s="33">
        <f t="shared" si="46"/>
        <v>0</v>
      </c>
      <c r="I245" s="33">
        <f t="shared" si="41"/>
        <v>8114.86</v>
      </c>
      <c r="J245" s="33">
        <f t="shared" si="42"/>
        <v>0</v>
      </c>
      <c r="K245" s="33">
        <f t="shared" si="43"/>
        <v>0</v>
      </c>
      <c r="L245" s="33">
        <f t="shared" si="44"/>
        <v>0</v>
      </c>
      <c r="M245" s="16"/>
      <c r="N245" s="13"/>
    </row>
    <row r="246" spans="1:14" s="12" customFormat="1" x14ac:dyDescent="0.25">
      <c r="A246" s="46">
        <v>236</v>
      </c>
      <c r="B246" s="52" t="s">
        <v>522</v>
      </c>
      <c r="C246" s="47" t="s">
        <v>576</v>
      </c>
      <c r="D246" s="34" t="s">
        <v>112</v>
      </c>
      <c r="E246" s="48">
        <v>8114.86</v>
      </c>
      <c r="F246" s="36">
        <v>40713</v>
      </c>
      <c r="G246" s="37">
        <f t="shared" si="45"/>
        <v>41</v>
      </c>
      <c r="H246" s="33">
        <f t="shared" si="46"/>
        <v>0</v>
      </c>
      <c r="I246" s="33">
        <f t="shared" si="41"/>
        <v>8114.86</v>
      </c>
      <c r="J246" s="33">
        <f t="shared" si="42"/>
        <v>0</v>
      </c>
      <c r="K246" s="33">
        <f t="shared" si="43"/>
        <v>0</v>
      </c>
      <c r="L246" s="33">
        <f t="shared" si="44"/>
        <v>0</v>
      </c>
      <c r="M246" s="16"/>
      <c r="N246" s="13"/>
    </row>
    <row r="247" spans="1:14" s="12" customFormat="1" x14ac:dyDescent="0.25">
      <c r="A247" s="46">
        <v>237</v>
      </c>
      <c r="B247" s="52" t="s">
        <v>523</v>
      </c>
      <c r="C247" s="47" t="s">
        <v>576</v>
      </c>
      <c r="D247" s="34" t="s">
        <v>112</v>
      </c>
      <c r="E247" s="48">
        <v>8114.86</v>
      </c>
      <c r="F247" s="36">
        <v>40713</v>
      </c>
      <c r="G247" s="37">
        <f t="shared" si="45"/>
        <v>41</v>
      </c>
      <c r="H247" s="33">
        <f t="shared" si="46"/>
        <v>0</v>
      </c>
      <c r="I247" s="33">
        <f t="shared" si="41"/>
        <v>8114.86</v>
      </c>
      <c r="J247" s="33">
        <f t="shared" si="42"/>
        <v>0</v>
      </c>
      <c r="K247" s="33">
        <f t="shared" si="43"/>
        <v>0</v>
      </c>
      <c r="L247" s="33">
        <f t="shared" si="44"/>
        <v>0</v>
      </c>
      <c r="M247" s="16"/>
      <c r="N247" s="13"/>
    </row>
    <row r="248" spans="1:14" s="12" customFormat="1" x14ac:dyDescent="0.25">
      <c r="A248" s="46">
        <v>238</v>
      </c>
      <c r="B248" s="52" t="s">
        <v>524</v>
      </c>
      <c r="C248" s="47" t="s">
        <v>576</v>
      </c>
      <c r="D248" s="34" t="s">
        <v>112</v>
      </c>
      <c r="E248" s="48">
        <v>8114.86</v>
      </c>
      <c r="F248" s="36">
        <v>40713</v>
      </c>
      <c r="G248" s="37">
        <f t="shared" si="45"/>
        <v>41</v>
      </c>
      <c r="H248" s="33">
        <f t="shared" si="46"/>
        <v>0</v>
      </c>
      <c r="I248" s="33">
        <f t="shared" si="41"/>
        <v>8114.86</v>
      </c>
      <c r="J248" s="33">
        <f t="shared" si="42"/>
        <v>0</v>
      </c>
      <c r="K248" s="33">
        <f t="shared" si="43"/>
        <v>0</v>
      </c>
      <c r="L248" s="33">
        <f t="shared" si="44"/>
        <v>0</v>
      </c>
      <c r="M248" s="16"/>
      <c r="N248" s="13"/>
    </row>
    <row r="249" spans="1:14" s="12" customFormat="1" x14ac:dyDescent="0.25">
      <c r="A249" s="46">
        <v>239</v>
      </c>
      <c r="B249" s="52" t="s">
        <v>525</v>
      </c>
      <c r="C249" s="47" t="s">
        <v>576</v>
      </c>
      <c r="D249" s="34" t="s">
        <v>112</v>
      </c>
      <c r="E249" s="48">
        <v>8114.86</v>
      </c>
      <c r="F249" s="36">
        <v>40713</v>
      </c>
      <c r="G249" s="37">
        <f t="shared" si="45"/>
        <v>41</v>
      </c>
      <c r="H249" s="33">
        <f t="shared" si="46"/>
        <v>0</v>
      </c>
      <c r="I249" s="33">
        <f t="shared" si="41"/>
        <v>8114.86</v>
      </c>
      <c r="J249" s="33">
        <f t="shared" si="42"/>
        <v>0</v>
      </c>
      <c r="K249" s="33">
        <f t="shared" si="43"/>
        <v>0</v>
      </c>
      <c r="L249" s="33">
        <f t="shared" si="44"/>
        <v>0</v>
      </c>
      <c r="M249" s="16"/>
      <c r="N249" s="13"/>
    </row>
    <row r="250" spans="1:14" s="12" customFormat="1" x14ac:dyDescent="0.25">
      <c r="A250" s="46">
        <v>240</v>
      </c>
      <c r="B250" s="52" t="s">
        <v>526</v>
      </c>
      <c r="C250" s="47" t="s">
        <v>576</v>
      </c>
      <c r="D250" s="34" t="s">
        <v>112</v>
      </c>
      <c r="E250" s="48">
        <v>8114.86</v>
      </c>
      <c r="F250" s="36">
        <v>40713</v>
      </c>
      <c r="G250" s="37">
        <f t="shared" si="45"/>
        <v>41</v>
      </c>
      <c r="H250" s="33">
        <f t="shared" si="46"/>
        <v>0</v>
      </c>
      <c r="I250" s="33">
        <f t="shared" si="41"/>
        <v>8114.86</v>
      </c>
      <c r="J250" s="33">
        <f t="shared" si="42"/>
        <v>0</v>
      </c>
      <c r="K250" s="33">
        <f t="shared" si="43"/>
        <v>0</v>
      </c>
      <c r="L250" s="33">
        <f t="shared" si="44"/>
        <v>0</v>
      </c>
      <c r="M250" s="16"/>
      <c r="N250" s="13"/>
    </row>
    <row r="251" spans="1:14" s="12" customFormat="1" x14ac:dyDescent="0.25">
      <c r="A251" s="46">
        <v>241</v>
      </c>
      <c r="B251" s="52" t="s">
        <v>527</v>
      </c>
      <c r="C251" s="47" t="s">
        <v>576</v>
      </c>
      <c r="D251" s="34" t="s">
        <v>112</v>
      </c>
      <c r="E251" s="48">
        <v>8114.86</v>
      </c>
      <c r="F251" s="36">
        <v>40713</v>
      </c>
      <c r="G251" s="37">
        <f t="shared" si="45"/>
        <v>41</v>
      </c>
      <c r="H251" s="33">
        <f t="shared" si="46"/>
        <v>0</v>
      </c>
      <c r="I251" s="33">
        <f t="shared" si="41"/>
        <v>8114.86</v>
      </c>
      <c r="J251" s="33">
        <f t="shared" si="42"/>
        <v>0</v>
      </c>
      <c r="K251" s="33">
        <f t="shared" si="43"/>
        <v>0</v>
      </c>
      <c r="L251" s="33">
        <f t="shared" si="44"/>
        <v>0</v>
      </c>
      <c r="M251" s="16"/>
      <c r="N251" s="13"/>
    </row>
    <row r="252" spans="1:14" s="12" customFormat="1" x14ac:dyDescent="0.25">
      <c r="A252" s="46">
        <v>242</v>
      </c>
      <c r="B252" s="52" t="s">
        <v>528</v>
      </c>
      <c r="C252" s="47" t="s">
        <v>576</v>
      </c>
      <c r="D252" s="34" t="s">
        <v>112</v>
      </c>
      <c r="E252" s="48">
        <v>8114.86</v>
      </c>
      <c r="F252" s="36">
        <v>40713</v>
      </c>
      <c r="G252" s="37">
        <f t="shared" si="45"/>
        <v>41</v>
      </c>
      <c r="H252" s="33">
        <f t="shared" si="46"/>
        <v>0</v>
      </c>
      <c r="I252" s="33">
        <f t="shared" si="41"/>
        <v>8114.86</v>
      </c>
      <c r="J252" s="33">
        <f t="shared" si="42"/>
        <v>0</v>
      </c>
      <c r="K252" s="33">
        <f t="shared" si="43"/>
        <v>0</v>
      </c>
      <c r="L252" s="33">
        <f t="shared" si="44"/>
        <v>0</v>
      </c>
      <c r="M252" s="16"/>
      <c r="N252" s="13"/>
    </row>
    <row r="253" spans="1:14" s="12" customFormat="1" x14ac:dyDescent="0.25">
      <c r="A253" s="46">
        <v>243</v>
      </c>
      <c r="B253" s="52" t="s">
        <v>529</v>
      </c>
      <c r="C253" s="47" t="s">
        <v>576</v>
      </c>
      <c r="D253" s="34" t="s">
        <v>112</v>
      </c>
      <c r="E253" s="48">
        <v>8114.86</v>
      </c>
      <c r="F253" s="36">
        <v>40720</v>
      </c>
      <c r="G253" s="37">
        <f t="shared" si="45"/>
        <v>34</v>
      </c>
      <c r="H253" s="33">
        <f t="shared" si="46"/>
        <v>0</v>
      </c>
      <c r="I253" s="33">
        <f t="shared" si="41"/>
        <v>8114.86</v>
      </c>
      <c r="J253" s="33">
        <f t="shared" si="42"/>
        <v>0</v>
      </c>
      <c r="K253" s="33">
        <f t="shared" si="43"/>
        <v>0</v>
      </c>
      <c r="L253" s="33">
        <f t="shared" si="44"/>
        <v>0</v>
      </c>
      <c r="M253" s="16"/>
      <c r="N253" s="13"/>
    </row>
    <row r="254" spans="1:14" s="12" customFormat="1" x14ac:dyDescent="0.25">
      <c r="A254" s="46">
        <v>244</v>
      </c>
      <c r="B254" s="52" t="s">
        <v>530</v>
      </c>
      <c r="C254" s="47" t="s">
        <v>576</v>
      </c>
      <c r="D254" s="34" t="s">
        <v>112</v>
      </c>
      <c r="E254" s="48">
        <v>8114.86</v>
      </c>
      <c r="F254" s="36">
        <v>40720</v>
      </c>
      <c r="G254" s="37">
        <f t="shared" si="45"/>
        <v>34</v>
      </c>
      <c r="H254" s="33">
        <f t="shared" si="46"/>
        <v>0</v>
      </c>
      <c r="I254" s="33">
        <f t="shared" si="41"/>
        <v>8114.86</v>
      </c>
      <c r="J254" s="33">
        <f t="shared" si="42"/>
        <v>0</v>
      </c>
      <c r="K254" s="33">
        <f t="shared" si="43"/>
        <v>0</v>
      </c>
      <c r="L254" s="33">
        <f t="shared" si="44"/>
        <v>0</v>
      </c>
      <c r="M254" s="16"/>
      <c r="N254" s="13"/>
    </row>
    <row r="255" spans="1:14" s="12" customFormat="1" x14ac:dyDescent="0.25">
      <c r="A255" s="46">
        <v>245</v>
      </c>
      <c r="B255" s="52" t="s">
        <v>531</v>
      </c>
      <c r="C255" s="47" t="s">
        <v>576</v>
      </c>
      <c r="D255" s="34" t="s">
        <v>112</v>
      </c>
      <c r="E255" s="48">
        <v>8114.86</v>
      </c>
      <c r="F255" s="36">
        <v>40720</v>
      </c>
      <c r="G255" s="37">
        <f t="shared" si="45"/>
        <v>34</v>
      </c>
      <c r="H255" s="33">
        <f t="shared" si="46"/>
        <v>0</v>
      </c>
      <c r="I255" s="33">
        <f t="shared" si="41"/>
        <v>8114.86</v>
      </c>
      <c r="J255" s="33">
        <f t="shared" si="42"/>
        <v>0</v>
      </c>
      <c r="K255" s="33">
        <f t="shared" si="43"/>
        <v>0</v>
      </c>
      <c r="L255" s="33">
        <f t="shared" si="44"/>
        <v>0</v>
      </c>
      <c r="M255" s="16"/>
      <c r="N255" s="13"/>
    </row>
    <row r="256" spans="1:14" s="12" customFormat="1" x14ac:dyDescent="0.25">
      <c r="A256" s="46">
        <v>246</v>
      </c>
      <c r="B256" s="52" t="s">
        <v>532</v>
      </c>
      <c r="C256" s="47" t="s">
        <v>576</v>
      </c>
      <c r="D256" s="34" t="s">
        <v>112</v>
      </c>
      <c r="E256" s="48">
        <v>8114.86</v>
      </c>
      <c r="F256" s="36">
        <v>40720</v>
      </c>
      <c r="G256" s="37">
        <f t="shared" si="45"/>
        <v>34</v>
      </c>
      <c r="H256" s="33">
        <f t="shared" si="46"/>
        <v>0</v>
      </c>
      <c r="I256" s="33">
        <f t="shared" si="41"/>
        <v>8114.86</v>
      </c>
      <c r="J256" s="33">
        <f t="shared" si="42"/>
        <v>0</v>
      </c>
      <c r="K256" s="33">
        <f t="shared" si="43"/>
        <v>0</v>
      </c>
      <c r="L256" s="33">
        <f t="shared" si="44"/>
        <v>0</v>
      </c>
      <c r="M256" s="16"/>
      <c r="N256" s="13"/>
    </row>
    <row r="257" spans="1:14" s="12" customFormat="1" x14ac:dyDescent="0.25">
      <c r="A257" s="46">
        <v>247</v>
      </c>
      <c r="B257" s="52" t="s">
        <v>533</v>
      </c>
      <c r="C257" s="47" t="s">
        <v>576</v>
      </c>
      <c r="D257" s="34" t="s">
        <v>112</v>
      </c>
      <c r="E257" s="48">
        <v>20287.150000000001</v>
      </c>
      <c r="F257" s="36">
        <v>40726</v>
      </c>
      <c r="G257" s="37">
        <f t="shared" si="45"/>
        <v>28</v>
      </c>
      <c r="H257" s="33">
        <f t="shared" si="46"/>
        <v>20287.150000000001</v>
      </c>
      <c r="I257" s="33">
        <f t="shared" si="41"/>
        <v>0</v>
      </c>
      <c r="J257" s="33">
        <f t="shared" si="42"/>
        <v>0</v>
      </c>
      <c r="K257" s="33">
        <f t="shared" si="43"/>
        <v>0</v>
      </c>
      <c r="L257" s="33">
        <f t="shared" si="44"/>
        <v>0</v>
      </c>
      <c r="M257" s="16"/>
      <c r="N257" s="13"/>
    </row>
    <row r="258" spans="1:14" s="12" customFormat="1" x14ac:dyDescent="0.25">
      <c r="A258" s="46">
        <v>248</v>
      </c>
      <c r="B258" s="52" t="s">
        <v>534</v>
      </c>
      <c r="C258" s="47" t="s">
        <v>576</v>
      </c>
      <c r="D258" s="34" t="s">
        <v>112</v>
      </c>
      <c r="E258" s="48">
        <v>8114.86</v>
      </c>
      <c r="F258" s="36">
        <v>40730</v>
      </c>
      <c r="G258" s="37">
        <f t="shared" si="45"/>
        <v>24</v>
      </c>
      <c r="H258" s="33">
        <f t="shared" si="46"/>
        <v>8114.86</v>
      </c>
      <c r="I258" s="33">
        <f t="shared" si="41"/>
        <v>0</v>
      </c>
      <c r="J258" s="33">
        <f t="shared" si="42"/>
        <v>0</v>
      </c>
      <c r="K258" s="33">
        <f t="shared" si="43"/>
        <v>0</v>
      </c>
      <c r="L258" s="33">
        <f t="shared" si="44"/>
        <v>0</v>
      </c>
      <c r="M258" s="16"/>
      <c r="N258" s="13"/>
    </row>
    <row r="259" spans="1:14" s="12" customFormat="1" x14ac:dyDescent="0.25">
      <c r="A259" s="46">
        <v>249</v>
      </c>
      <c r="B259" s="52" t="s">
        <v>535</v>
      </c>
      <c r="C259" s="47" t="s">
        <v>576</v>
      </c>
      <c r="D259" s="34" t="s">
        <v>112</v>
      </c>
      <c r="E259" s="48">
        <v>8114.86</v>
      </c>
      <c r="F259" s="36">
        <v>40730</v>
      </c>
      <c r="G259" s="37">
        <f t="shared" si="45"/>
        <v>24</v>
      </c>
      <c r="H259" s="33">
        <f t="shared" si="46"/>
        <v>8114.86</v>
      </c>
      <c r="I259" s="33">
        <f t="shared" si="41"/>
        <v>0</v>
      </c>
      <c r="J259" s="33">
        <f t="shared" si="42"/>
        <v>0</v>
      </c>
      <c r="K259" s="33">
        <f t="shared" si="43"/>
        <v>0</v>
      </c>
      <c r="L259" s="33">
        <f t="shared" si="44"/>
        <v>0</v>
      </c>
      <c r="M259" s="16"/>
      <c r="N259" s="13"/>
    </row>
    <row r="260" spans="1:14" s="12" customFormat="1" x14ac:dyDescent="0.25">
      <c r="A260" s="46">
        <v>250</v>
      </c>
      <c r="B260" s="52" t="s">
        <v>536</v>
      </c>
      <c r="C260" s="47" t="s">
        <v>576</v>
      </c>
      <c r="D260" s="34" t="s">
        <v>112</v>
      </c>
      <c r="E260" s="48">
        <v>8114.86</v>
      </c>
      <c r="F260" s="36">
        <v>40730</v>
      </c>
      <c r="G260" s="37">
        <f t="shared" si="45"/>
        <v>24</v>
      </c>
      <c r="H260" s="33">
        <f t="shared" si="46"/>
        <v>8114.86</v>
      </c>
      <c r="I260" s="33">
        <f t="shared" si="41"/>
        <v>0</v>
      </c>
      <c r="J260" s="33">
        <f t="shared" si="42"/>
        <v>0</v>
      </c>
      <c r="K260" s="33">
        <f t="shared" si="43"/>
        <v>0</v>
      </c>
      <c r="L260" s="33">
        <f t="shared" si="44"/>
        <v>0</v>
      </c>
      <c r="M260" s="16"/>
      <c r="N260" s="13"/>
    </row>
    <row r="261" spans="1:14" s="12" customFormat="1" x14ac:dyDescent="0.25">
      <c r="A261" s="46">
        <v>251</v>
      </c>
      <c r="B261" s="52" t="s">
        <v>537</v>
      </c>
      <c r="C261" s="47" t="s">
        <v>576</v>
      </c>
      <c r="D261" s="34" t="s">
        <v>112</v>
      </c>
      <c r="E261" s="48">
        <v>8114.86</v>
      </c>
      <c r="F261" s="36">
        <v>40730</v>
      </c>
      <c r="G261" s="37">
        <f t="shared" si="45"/>
        <v>24</v>
      </c>
      <c r="H261" s="33">
        <f t="shared" si="46"/>
        <v>8114.86</v>
      </c>
      <c r="I261" s="33">
        <f t="shared" si="41"/>
        <v>0</v>
      </c>
      <c r="J261" s="33">
        <f t="shared" si="42"/>
        <v>0</v>
      </c>
      <c r="K261" s="33">
        <f t="shared" si="43"/>
        <v>0</v>
      </c>
      <c r="L261" s="33">
        <f t="shared" si="44"/>
        <v>0</v>
      </c>
      <c r="M261" s="16"/>
      <c r="N261" s="13"/>
    </row>
    <row r="262" spans="1:14" s="12" customFormat="1" x14ac:dyDescent="0.25">
      <c r="A262" s="46">
        <v>252</v>
      </c>
      <c r="B262" s="52" t="s">
        <v>538</v>
      </c>
      <c r="C262" s="47" t="s">
        <v>576</v>
      </c>
      <c r="D262" s="34" t="s">
        <v>112</v>
      </c>
      <c r="E262" s="48">
        <v>8114.86</v>
      </c>
      <c r="F262" s="36">
        <v>40730</v>
      </c>
      <c r="G262" s="37">
        <f t="shared" si="45"/>
        <v>24</v>
      </c>
      <c r="H262" s="33">
        <f t="shared" si="46"/>
        <v>8114.86</v>
      </c>
      <c r="I262" s="33">
        <f t="shared" si="41"/>
        <v>0</v>
      </c>
      <c r="J262" s="33">
        <f t="shared" si="42"/>
        <v>0</v>
      </c>
      <c r="K262" s="33">
        <f t="shared" si="43"/>
        <v>0</v>
      </c>
      <c r="L262" s="33">
        <f t="shared" si="44"/>
        <v>0</v>
      </c>
      <c r="M262" s="16"/>
      <c r="N262" s="13"/>
    </row>
    <row r="263" spans="1:14" s="12" customFormat="1" x14ac:dyDescent="0.25">
      <c r="A263" s="46">
        <v>253</v>
      </c>
      <c r="B263" s="52" t="s">
        <v>539</v>
      </c>
      <c r="C263" s="47" t="s">
        <v>576</v>
      </c>
      <c r="D263" s="34" t="s">
        <v>112</v>
      </c>
      <c r="E263" s="48">
        <v>8114.86</v>
      </c>
      <c r="F263" s="36">
        <v>40730</v>
      </c>
      <c r="G263" s="37">
        <f t="shared" si="45"/>
        <v>24</v>
      </c>
      <c r="H263" s="33">
        <f t="shared" si="46"/>
        <v>8114.86</v>
      </c>
      <c r="I263" s="33">
        <f t="shared" si="41"/>
        <v>0</v>
      </c>
      <c r="J263" s="33">
        <f t="shared" si="42"/>
        <v>0</v>
      </c>
      <c r="K263" s="33">
        <f t="shared" si="43"/>
        <v>0</v>
      </c>
      <c r="L263" s="33">
        <f t="shared" si="44"/>
        <v>0</v>
      </c>
      <c r="M263" s="16"/>
      <c r="N263" s="13"/>
    </row>
    <row r="264" spans="1:14" s="12" customFormat="1" x14ac:dyDescent="0.25">
      <c r="A264" s="46">
        <v>254</v>
      </c>
      <c r="B264" s="52" t="s">
        <v>540</v>
      </c>
      <c r="C264" s="47" t="s">
        <v>576</v>
      </c>
      <c r="D264" s="34" t="s">
        <v>112</v>
      </c>
      <c r="E264" s="48">
        <v>8114.86</v>
      </c>
      <c r="F264" s="36">
        <v>40730</v>
      </c>
      <c r="G264" s="37">
        <f t="shared" si="45"/>
        <v>24</v>
      </c>
      <c r="H264" s="33">
        <f t="shared" si="46"/>
        <v>8114.86</v>
      </c>
      <c r="I264" s="33">
        <f t="shared" si="41"/>
        <v>0</v>
      </c>
      <c r="J264" s="33">
        <f t="shared" si="42"/>
        <v>0</v>
      </c>
      <c r="K264" s="33">
        <f t="shared" si="43"/>
        <v>0</v>
      </c>
      <c r="L264" s="33">
        <f t="shared" si="44"/>
        <v>0</v>
      </c>
      <c r="M264" s="16"/>
      <c r="N264" s="13"/>
    </row>
    <row r="265" spans="1:14" s="12" customFormat="1" x14ac:dyDescent="0.25">
      <c r="A265" s="46">
        <v>255</v>
      </c>
      <c r="B265" s="52" t="s">
        <v>541</v>
      </c>
      <c r="C265" s="47" t="s">
        <v>576</v>
      </c>
      <c r="D265" s="34" t="s">
        <v>112</v>
      </c>
      <c r="E265" s="48">
        <v>8114.86</v>
      </c>
      <c r="F265" s="36">
        <v>40730</v>
      </c>
      <c r="G265" s="37">
        <f t="shared" si="45"/>
        <v>24</v>
      </c>
      <c r="H265" s="33">
        <f t="shared" si="46"/>
        <v>8114.86</v>
      </c>
      <c r="I265" s="33">
        <f t="shared" si="41"/>
        <v>0</v>
      </c>
      <c r="J265" s="33">
        <f t="shared" si="42"/>
        <v>0</v>
      </c>
      <c r="K265" s="33">
        <f t="shared" si="43"/>
        <v>0</v>
      </c>
      <c r="L265" s="33">
        <f t="shared" si="44"/>
        <v>0</v>
      </c>
      <c r="M265" s="16"/>
      <c r="N265" s="13"/>
    </row>
    <row r="266" spans="1:14" s="12" customFormat="1" x14ac:dyDescent="0.25">
      <c r="A266" s="46">
        <v>256</v>
      </c>
      <c r="B266" s="52" t="s">
        <v>542</v>
      </c>
      <c r="C266" s="47" t="s">
        <v>576</v>
      </c>
      <c r="D266" s="34" t="s">
        <v>112</v>
      </c>
      <c r="E266" s="48">
        <v>8114.86</v>
      </c>
      <c r="F266" s="36">
        <v>40730</v>
      </c>
      <c r="G266" s="37">
        <f t="shared" si="45"/>
        <v>24</v>
      </c>
      <c r="H266" s="33">
        <f t="shared" si="46"/>
        <v>8114.86</v>
      </c>
      <c r="I266" s="33">
        <f t="shared" si="41"/>
        <v>0</v>
      </c>
      <c r="J266" s="33">
        <f t="shared" si="42"/>
        <v>0</v>
      </c>
      <c r="K266" s="33">
        <f t="shared" si="43"/>
        <v>0</v>
      </c>
      <c r="L266" s="33">
        <f t="shared" si="44"/>
        <v>0</v>
      </c>
      <c r="M266" s="16"/>
      <c r="N266" s="13"/>
    </row>
    <row r="267" spans="1:14" s="12" customFormat="1" x14ac:dyDescent="0.25">
      <c r="A267" s="46">
        <v>257</v>
      </c>
      <c r="B267" s="52" t="s">
        <v>543</v>
      </c>
      <c r="C267" s="47" t="s">
        <v>576</v>
      </c>
      <c r="D267" s="34" t="s">
        <v>112</v>
      </c>
      <c r="E267" s="48">
        <v>8114.86</v>
      </c>
      <c r="F267" s="36">
        <v>40741</v>
      </c>
      <c r="G267" s="37">
        <f t="shared" si="45"/>
        <v>13</v>
      </c>
      <c r="H267" s="33">
        <f t="shared" si="46"/>
        <v>8114.86</v>
      </c>
      <c r="I267" s="33">
        <f t="shared" ref="I267:I330" si="47">IF(G267&lt;61,E267,0)-H267</f>
        <v>0</v>
      </c>
      <c r="J267" s="33">
        <f t="shared" ref="J267:J330" si="48">IF(G267&lt;91,E267,0)-H267-I267</f>
        <v>0</v>
      </c>
      <c r="K267" s="33">
        <f t="shared" ref="K267:K330" si="49">IF(G267&lt;120,E267,0)-H267-I267-J267</f>
        <v>0</v>
      </c>
      <c r="L267" s="33">
        <f t="shared" ref="L267:L330" si="50">IF(G267&gt;120,E267,0)</f>
        <v>0</v>
      </c>
      <c r="M267" s="16"/>
      <c r="N267" s="13"/>
    </row>
    <row r="268" spans="1:14" s="12" customFormat="1" x14ac:dyDescent="0.25">
      <c r="A268" s="46">
        <v>258</v>
      </c>
      <c r="B268" s="52" t="s">
        <v>544</v>
      </c>
      <c r="C268" s="47" t="s">
        <v>576</v>
      </c>
      <c r="D268" s="34" t="s">
        <v>112</v>
      </c>
      <c r="E268" s="48">
        <v>8114.86</v>
      </c>
      <c r="F268" s="36">
        <v>40741</v>
      </c>
      <c r="G268" s="37">
        <f t="shared" ref="G268:G278" si="51">+$E$8-F268</f>
        <v>13</v>
      </c>
      <c r="H268" s="33">
        <f t="shared" si="46"/>
        <v>8114.86</v>
      </c>
      <c r="I268" s="33">
        <f t="shared" si="47"/>
        <v>0</v>
      </c>
      <c r="J268" s="33">
        <f t="shared" si="48"/>
        <v>0</v>
      </c>
      <c r="K268" s="33">
        <f t="shared" si="49"/>
        <v>0</v>
      </c>
      <c r="L268" s="33">
        <f t="shared" si="50"/>
        <v>0</v>
      </c>
      <c r="M268" s="16"/>
      <c r="N268" s="13"/>
    </row>
    <row r="269" spans="1:14" s="12" customFormat="1" x14ac:dyDescent="0.25">
      <c r="A269" s="46">
        <v>259</v>
      </c>
      <c r="B269" s="52" t="s">
        <v>545</v>
      </c>
      <c r="C269" s="47" t="s">
        <v>576</v>
      </c>
      <c r="D269" s="34" t="s">
        <v>112</v>
      </c>
      <c r="E269" s="48">
        <v>8114.86</v>
      </c>
      <c r="F269" s="36">
        <v>40741</v>
      </c>
      <c r="G269" s="37">
        <f t="shared" si="51"/>
        <v>13</v>
      </c>
      <c r="H269" s="33">
        <f t="shared" si="46"/>
        <v>8114.86</v>
      </c>
      <c r="I269" s="33">
        <f t="shared" si="47"/>
        <v>0</v>
      </c>
      <c r="J269" s="33">
        <f t="shared" si="48"/>
        <v>0</v>
      </c>
      <c r="K269" s="33">
        <f t="shared" si="49"/>
        <v>0</v>
      </c>
      <c r="L269" s="33">
        <f t="shared" si="50"/>
        <v>0</v>
      </c>
      <c r="M269" s="16"/>
      <c r="N269" s="13"/>
    </row>
    <row r="270" spans="1:14" s="12" customFormat="1" x14ac:dyDescent="0.25">
      <c r="A270" s="46">
        <v>260</v>
      </c>
      <c r="B270" s="52" t="s">
        <v>546</v>
      </c>
      <c r="C270" s="47" t="s">
        <v>576</v>
      </c>
      <c r="D270" s="34" t="s">
        <v>112</v>
      </c>
      <c r="E270" s="48">
        <v>8114.86</v>
      </c>
      <c r="F270" s="36">
        <v>40741</v>
      </c>
      <c r="G270" s="37">
        <f t="shared" si="51"/>
        <v>13</v>
      </c>
      <c r="H270" s="33">
        <f t="shared" si="46"/>
        <v>8114.86</v>
      </c>
      <c r="I270" s="33">
        <f t="shared" si="47"/>
        <v>0</v>
      </c>
      <c r="J270" s="33">
        <f t="shared" si="48"/>
        <v>0</v>
      </c>
      <c r="K270" s="33">
        <f t="shared" si="49"/>
        <v>0</v>
      </c>
      <c r="L270" s="33">
        <f t="shared" si="50"/>
        <v>0</v>
      </c>
      <c r="M270" s="16"/>
      <c r="N270" s="13"/>
    </row>
    <row r="271" spans="1:14" s="12" customFormat="1" x14ac:dyDescent="0.25">
      <c r="A271" s="46">
        <v>261</v>
      </c>
      <c r="B271" s="52" t="s">
        <v>547</v>
      </c>
      <c r="C271" s="47" t="s">
        <v>576</v>
      </c>
      <c r="D271" s="34" t="s">
        <v>112</v>
      </c>
      <c r="E271" s="48">
        <v>8114.86</v>
      </c>
      <c r="F271" s="36">
        <v>40741</v>
      </c>
      <c r="G271" s="37">
        <f t="shared" si="51"/>
        <v>13</v>
      </c>
      <c r="H271" s="33">
        <f t="shared" si="46"/>
        <v>8114.86</v>
      </c>
      <c r="I271" s="33">
        <f t="shared" si="47"/>
        <v>0</v>
      </c>
      <c r="J271" s="33">
        <f t="shared" si="48"/>
        <v>0</v>
      </c>
      <c r="K271" s="33">
        <f t="shared" si="49"/>
        <v>0</v>
      </c>
      <c r="L271" s="33">
        <f t="shared" si="50"/>
        <v>0</v>
      </c>
      <c r="M271" s="16"/>
      <c r="N271" s="13"/>
    </row>
    <row r="272" spans="1:14" s="12" customFormat="1" x14ac:dyDescent="0.25">
      <c r="A272" s="46">
        <v>262</v>
      </c>
      <c r="B272" s="52" t="s">
        <v>548</v>
      </c>
      <c r="C272" s="47" t="s">
        <v>576</v>
      </c>
      <c r="D272" s="34" t="s">
        <v>112</v>
      </c>
      <c r="E272" s="48">
        <v>8114.86</v>
      </c>
      <c r="F272" s="36">
        <v>40748</v>
      </c>
      <c r="G272" s="37">
        <f t="shared" si="51"/>
        <v>6</v>
      </c>
      <c r="H272" s="33">
        <f t="shared" si="46"/>
        <v>8114.86</v>
      </c>
      <c r="I272" s="33">
        <f t="shared" si="47"/>
        <v>0</v>
      </c>
      <c r="J272" s="33">
        <f t="shared" si="48"/>
        <v>0</v>
      </c>
      <c r="K272" s="33">
        <f t="shared" si="49"/>
        <v>0</v>
      </c>
      <c r="L272" s="33">
        <f t="shared" si="50"/>
        <v>0</v>
      </c>
      <c r="M272" s="16"/>
      <c r="N272" s="13"/>
    </row>
    <row r="273" spans="1:14" s="12" customFormat="1" x14ac:dyDescent="0.25">
      <c r="A273" s="46">
        <v>263</v>
      </c>
      <c r="B273" s="52" t="s">
        <v>549</v>
      </c>
      <c r="C273" s="47" t="s">
        <v>576</v>
      </c>
      <c r="D273" s="34" t="s">
        <v>112</v>
      </c>
      <c r="E273" s="48">
        <v>8114.86</v>
      </c>
      <c r="F273" s="36">
        <v>40748</v>
      </c>
      <c r="G273" s="37">
        <f t="shared" si="51"/>
        <v>6</v>
      </c>
      <c r="H273" s="33">
        <f t="shared" si="46"/>
        <v>8114.86</v>
      </c>
      <c r="I273" s="33">
        <f t="shared" si="47"/>
        <v>0</v>
      </c>
      <c r="J273" s="33">
        <f t="shared" si="48"/>
        <v>0</v>
      </c>
      <c r="K273" s="33">
        <f t="shared" si="49"/>
        <v>0</v>
      </c>
      <c r="L273" s="33">
        <f t="shared" si="50"/>
        <v>0</v>
      </c>
      <c r="M273" s="16"/>
      <c r="N273" s="13"/>
    </row>
    <row r="274" spans="1:14" s="12" customFormat="1" x14ac:dyDescent="0.25">
      <c r="A274" s="46">
        <v>264</v>
      </c>
      <c r="B274" s="52" t="s">
        <v>550</v>
      </c>
      <c r="C274" s="47" t="s">
        <v>576</v>
      </c>
      <c r="D274" s="34" t="s">
        <v>112</v>
      </c>
      <c r="E274" s="48">
        <v>8114.86</v>
      </c>
      <c r="F274" s="36">
        <v>40748</v>
      </c>
      <c r="G274" s="37">
        <f t="shared" si="51"/>
        <v>6</v>
      </c>
      <c r="H274" s="33">
        <f t="shared" si="46"/>
        <v>8114.86</v>
      </c>
      <c r="I274" s="33">
        <f t="shared" si="47"/>
        <v>0</v>
      </c>
      <c r="J274" s="33">
        <f t="shared" si="48"/>
        <v>0</v>
      </c>
      <c r="K274" s="33">
        <f t="shared" si="49"/>
        <v>0</v>
      </c>
      <c r="L274" s="33">
        <f t="shared" si="50"/>
        <v>0</v>
      </c>
      <c r="M274" s="16"/>
      <c r="N274" s="13"/>
    </row>
    <row r="275" spans="1:14" s="12" customFormat="1" x14ac:dyDescent="0.25">
      <c r="A275" s="46">
        <v>265</v>
      </c>
      <c r="B275" s="52" t="s">
        <v>551</v>
      </c>
      <c r="C275" s="47" t="s">
        <v>576</v>
      </c>
      <c r="D275" s="34" t="s">
        <v>112</v>
      </c>
      <c r="E275" s="48">
        <v>8114.86</v>
      </c>
      <c r="F275" s="36">
        <v>40748</v>
      </c>
      <c r="G275" s="37">
        <f t="shared" si="51"/>
        <v>6</v>
      </c>
      <c r="H275" s="33">
        <f t="shared" si="46"/>
        <v>8114.86</v>
      </c>
      <c r="I275" s="33">
        <f t="shared" si="47"/>
        <v>0</v>
      </c>
      <c r="J275" s="33">
        <f t="shared" si="48"/>
        <v>0</v>
      </c>
      <c r="K275" s="33">
        <f t="shared" si="49"/>
        <v>0</v>
      </c>
      <c r="L275" s="33">
        <f t="shared" si="50"/>
        <v>0</v>
      </c>
      <c r="M275" s="16"/>
      <c r="N275" s="13"/>
    </row>
    <row r="276" spans="1:14" s="12" customFormat="1" x14ac:dyDescent="0.25">
      <c r="A276" s="46">
        <v>266</v>
      </c>
      <c r="B276" s="52" t="s">
        <v>552</v>
      </c>
      <c r="C276" s="47" t="s">
        <v>576</v>
      </c>
      <c r="D276" s="34" t="s">
        <v>112</v>
      </c>
      <c r="E276" s="48">
        <v>8114.86</v>
      </c>
      <c r="F276" s="36">
        <v>40748</v>
      </c>
      <c r="G276" s="37">
        <f t="shared" si="51"/>
        <v>6</v>
      </c>
      <c r="H276" s="33">
        <f t="shared" si="46"/>
        <v>8114.86</v>
      </c>
      <c r="I276" s="33">
        <f t="shared" si="47"/>
        <v>0</v>
      </c>
      <c r="J276" s="33">
        <f t="shared" si="48"/>
        <v>0</v>
      </c>
      <c r="K276" s="33">
        <f t="shared" si="49"/>
        <v>0</v>
      </c>
      <c r="L276" s="33">
        <f t="shared" si="50"/>
        <v>0</v>
      </c>
      <c r="M276" s="16"/>
      <c r="N276" s="13"/>
    </row>
    <row r="277" spans="1:14" s="12" customFormat="1" x14ac:dyDescent="0.25">
      <c r="A277" s="46">
        <v>267</v>
      </c>
      <c r="B277" s="52" t="s">
        <v>553</v>
      </c>
      <c r="C277" s="47" t="s">
        <v>576</v>
      </c>
      <c r="D277" s="34" t="s">
        <v>112</v>
      </c>
      <c r="E277" s="48">
        <v>4057.43</v>
      </c>
      <c r="F277" s="36">
        <v>40748</v>
      </c>
      <c r="G277" s="37">
        <f t="shared" si="51"/>
        <v>6</v>
      </c>
      <c r="H277" s="33">
        <f t="shared" si="46"/>
        <v>4057.43</v>
      </c>
      <c r="I277" s="33">
        <f t="shared" si="47"/>
        <v>0</v>
      </c>
      <c r="J277" s="33">
        <f t="shared" si="48"/>
        <v>0</v>
      </c>
      <c r="K277" s="33">
        <f t="shared" si="49"/>
        <v>0</v>
      </c>
      <c r="L277" s="33">
        <f t="shared" si="50"/>
        <v>0</v>
      </c>
      <c r="M277" s="16"/>
      <c r="N277" s="13"/>
    </row>
    <row r="278" spans="1:14" s="12" customFormat="1" x14ac:dyDescent="0.25">
      <c r="A278" s="46">
        <v>268</v>
      </c>
      <c r="B278" s="52" t="s">
        <v>554</v>
      </c>
      <c r="C278" s="47" t="s">
        <v>576</v>
      </c>
      <c r="D278" s="34" t="s">
        <v>112</v>
      </c>
      <c r="E278" s="48">
        <v>4057.43</v>
      </c>
      <c r="F278" s="36">
        <v>40748</v>
      </c>
      <c r="G278" s="37">
        <f t="shared" si="51"/>
        <v>6</v>
      </c>
      <c r="H278" s="33">
        <f t="shared" si="46"/>
        <v>4057.43</v>
      </c>
      <c r="I278" s="33">
        <f t="shared" si="47"/>
        <v>0</v>
      </c>
      <c r="J278" s="33">
        <f t="shared" si="48"/>
        <v>0</v>
      </c>
      <c r="K278" s="33">
        <f t="shared" si="49"/>
        <v>0</v>
      </c>
      <c r="L278" s="33">
        <f t="shared" si="50"/>
        <v>0</v>
      </c>
      <c r="M278" s="16"/>
      <c r="N278" s="13"/>
    </row>
    <row r="279" spans="1:14" s="12" customFormat="1" x14ac:dyDescent="0.25">
      <c r="A279" s="46">
        <v>269</v>
      </c>
      <c r="B279" s="50" t="s">
        <v>343</v>
      </c>
      <c r="C279" s="50" t="s">
        <v>179</v>
      </c>
      <c r="D279" s="35" t="s">
        <v>184</v>
      </c>
      <c r="E279" s="38">
        <v>9286.4</v>
      </c>
      <c r="F279" s="36">
        <v>40604</v>
      </c>
      <c r="G279" s="37">
        <f t="shared" ref="G279:G310" si="52">+$E$8-F279</f>
        <v>150</v>
      </c>
      <c r="H279" s="33">
        <f t="shared" si="46"/>
        <v>0</v>
      </c>
      <c r="I279" s="33">
        <f t="shared" si="47"/>
        <v>0</v>
      </c>
      <c r="J279" s="33">
        <f t="shared" si="48"/>
        <v>0</v>
      </c>
      <c r="K279" s="33">
        <f t="shared" si="49"/>
        <v>0</v>
      </c>
      <c r="L279" s="33">
        <f t="shared" si="50"/>
        <v>9286.4</v>
      </c>
      <c r="M279" s="16"/>
      <c r="N279" s="13"/>
    </row>
    <row r="280" spans="1:14" s="12" customFormat="1" x14ac:dyDescent="0.25">
      <c r="A280" s="46">
        <v>270</v>
      </c>
      <c r="B280" s="50" t="s">
        <v>167</v>
      </c>
      <c r="C280" s="50" t="s">
        <v>179</v>
      </c>
      <c r="D280" s="35" t="s">
        <v>184</v>
      </c>
      <c r="E280" s="38">
        <v>10800</v>
      </c>
      <c r="F280" s="36">
        <v>40645</v>
      </c>
      <c r="G280" s="37">
        <f t="shared" si="52"/>
        <v>109</v>
      </c>
      <c r="H280" s="33">
        <f t="shared" si="46"/>
        <v>0</v>
      </c>
      <c r="I280" s="33">
        <f t="shared" si="47"/>
        <v>0</v>
      </c>
      <c r="J280" s="33">
        <f t="shared" si="48"/>
        <v>0</v>
      </c>
      <c r="K280" s="33">
        <f t="shared" si="49"/>
        <v>10800</v>
      </c>
      <c r="L280" s="33">
        <f t="shared" si="50"/>
        <v>0</v>
      </c>
      <c r="M280" s="16"/>
      <c r="N280" s="13"/>
    </row>
    <row r="281" spans="1:14" s="12" customFormat="1" x14ac:dyDescent="0.25">
      <c r="A281" s="46">
        <v>271</v>
      </c>
      <c r="B281" s="50" t="s">
        <v>174</v>
      </c>
      <c r="C281" s="50" t="s">
        <v>179</v>
      </c>
      <c r="D281" s="35" t="s">
        <v>184</v>
      </c>
      <c r="E281" s="38">
        <v>10800</v>
      </c>
      <c r="F281" s="36">
        <v>40645</v>
      </c>
      <c r="G281" s="37">
        <f t="shared" si="52"/>
        <v>109</v>
      </c>
      <c r="H281" s="33">
        <f t="shared" ref="H281:H343" si="53">IF(G281&lt;30,E281,0)</f>
        <v>0</v>
      </c>
      <c r="I281" s="33">
        <f t="shared" si="47"/>
        <v>0</v>
      </c>
      <c r="J281" s="33">
        <f t="shared" si="48"/>
        <v>0</v>
      </c>
      <c r="K281" s="33">
        <f t="shared" si="49"/>
        <v>10800</v>
      </c>
      <c r="L281" s="33">
        <f t="shared" si="50"/>
        <v>0</v>
      </c>
      <c r="M281" s="16"/>
      <c r="N281" s="13"/>
    </row>
    <row r="282" spans="1:14" s="12" customFormat="1" x14ac:dyDescent="0.25">
      <c r="A282" s="46">
        <v>272</v>
      </c>
      <c r="B282" s="50" t="s">
        <v>168</v>
      </c>
      <c r="C282" s="50" t="s">
        <v>179</v>
      </c>
      <c r="D282" s="35" t="s">
        <v>184</v>
      </c>
      <c r="E282" s="38">
        <v>13500</v>
      </c>
      <c r="F282" s="36">
        <v>40645</v>
      </c>
      <c r="G282" s="37">
        <f t="shared" si="52"/>
        <v>109</v>
      </c>
      <c r="H282" s="33">
        <f t="shared" si="53"/>
        <v>0</v>
      </c>
      <c r="I282" s="33">
        <f t="shared" si="47"/>
        <v>0</v>
      </c>
      <c r="J282" s="33">
        <f t="shared" si="48"/>
        <v>0</v>
      </c>
      <c r="K282" s="33">
        <f t="shared" si="49"/>
        <v>13500</v>
      </c>
      <c r="L282" s="33">
        <f t="shared" si="50"/>
        <v>0</v>
      </c>
      <c r="M282" s="16"/>
      <c r="N282" s="13"/>
    </row>
    <row r="283" spans="1:14" s="12" customFormat="1" x14ac:dyDescent="0.25">
      <c r="A283" s="46">
        <v>273</v>
      </c>
      <c r="B283" s="50" t="s">
        <v>169</v>
      </c>
      <c r="C283" s="50" t="s">
        <v>179</v>
      </c>
      <c r="D283" s="35" t="s">
        <v>184</v>
      </c>
      <c r="E283" s="38">
        <v>10800</v>
      </c>
      <c r="F283" s="36">
        <v>40645</v>
      </c>
      <c r="G283" s="37">
        <f t="shared" si="52"/>
        <v>109</v>
      </c>
      <c r="H283" s="33">
        <f t="shared" si="53"/>
        <v>0</v>
      </c>
      <c r="I283" s="33">
        <f t="shared" si="47"/>
        <v>0</v>
      </c>
      <c r="J283" s="33">
        <f t="shared" si="48"/>
        <v>0</v>
      </c>
      <c r="K283" s="33">
        <f t="shared" si="49"/>
        <v>10800</v>
      </c>
      <c r="L283" s="33">
        <f t="shared" si="50"/>
        <v>0</v>
      </c>
      <c r="M283" s="16"/>
      <c r="N283" s="13"/>
    </row>
    <row r="284" spans="1:14" s="12" customFormat="1" x14ac:dyDescent="0.25">
      <c r="A284" s="46">
        <v>274</v>
      </c>
      <c r="B284" s="50" t="s">
        <v>170</v>
      </c>
      <c r="C284" s="50" t="s">
        <v>179</v>
      </c>
      <c r="D284" s="35" t="s">
        <v>184</v>
      </c>
      <c r="E284" s="38">
        <v>10800</v>
      </c>
      <c r="F284" s="36">
        <v>40645</v>
      </c>
      <c r="G284" s="37">
        <f t="shared" si="52"/>
        <v>109</v>
      </c>
      <c r="H284" s="33">
        <f t="shared" si="53"/>
        <v>0</v>
      </c>
      <c r="I284" s="33">
        <f t="shared" si="47"/>
        <v>0</v>
      </c>
      <c r="J284" s="33">
        <f t="shared" si="48"/>
        <v>0</v>
      </c>
      <c r="K284" s="33">
        <f t="shared" si="49"/>
        <v>10800</v>
      </c>
      <c r="L284" s="33">
        <f t="shared" si="50"/>
        <v>0</v>
      </c>
      <c r="M284" s="16"/>
      <c r="N284" s="13"/>
    </row>
    <row r="285" spans="1:14" s="12" customFormat="1" x14ac:dyDescent="0.25">
      <c r="A285" s="46">
        <v>275</v>
      </c>
      <c r="B285" s="50" t="s">
        <v>171</v>
      </c>
      <c r="C285" s="50" t="s">
        <v>179</v>
      </c>
      <c r="D285" s="35" t="s">
        <v>184</v>
      </c>
      <c r="E285" s="38">
        <v>10800</v>
      </c>
      <c r="F285" s="36">
        <v>40645</v>
      </c>
      <c r="G285" s="37">
        <f t="shared" si="52"/>
        <v>109</v>
      </c>
      <c r="H285" s="33">
        <f t="shared" si="53"/>
        <v>0</v>
      </c>
      <c r="I285" s="33">
        <f t="shared" si="47"/>
        <v>0</v>
      </c>
      <c r="J285" s="33">
        <f t="shared" si="48"/>
        <v>0</v>
      </c>
      <c r="K285" s="33">
        <f t="shared" si="49"/>
        <v>10800</v>
      </c>
      <c r="L285" s="33">
        <f t="shared" si="50"/>
        <v>0</v>
      </c>
      <c r="M285" s="16"/>
      <c r="N285" s="13"/>
    </row>
    <row r="286" spans="1:14" s="12" customFormat="1" x14ac:dyDescent="0.25">
      <c r="A286" s="46">
        <v>276</v>
      </c>
      <c r="B286" s="50" t="s">
        <v>172</v>
      </c>
      <c r="C286" s="50" t="s">
        <v>179</v>
      </c>
      <c r="D286" s="35" t="s">
        <v>184</v>
      </c>
      <c r="E286" s="38">
        <v>10800</v>
      </c>
      <c r="F286" s="36">
        <v>40645</v>
      </c>
      <c r="G286" s="37">
        <f t="shared" si="52"/>
        <v>109</v>
      </c>
      <c r="H286" s="33">
        <f t="shared" si="53"/>
        <v>0</v>
      </c>
      <c r="I286" s="33">
        <f t="shared" si="47"/>
        <v>0</v>
      </c>
      <c r="J286" s="33">
        <f t="shared" si="48"/>
        <v>0</v>
      </c>
      <c r="K286" s="33">
        <f t="shared" si="49"/>
        <v>10800</v>
      </c>
      <c r="L286" s="33">
        <f t="shared" si="50"/>
        <v>0</v>
      </c>
      <c r="M286" s="16"/>
      <c r="N286" s="13"/>
    </row>
    <row r="287" spans="1:14" s="12" customFormat="1" x14ac:dyDescent="0.25">
      <c r="A287" s="46">
        <v>277</v>
      </c>
      <c r="B287" s="50" t="s">
        <v>173</v>
      </c>
      <c r="C287" s="50" t="s">
        <v>179</v>
      </c>
      <c r="D287" s="35" t="s">
        <v>184</v>
      </c>
      <c r="E287" s="38">
        <v>10800</v>
      </c>
      <c r="F287" s="36">
        <v>40645</v>
      </c>
      <c r="G287" s="37">
        <f t="shared" si="52"/>
        <v>109</v>
      </c>
      <c r="H287" s="33">
        <f t="shared" si="53"/>
        <v>0</v>
      </c>
      <c r="I287" s="33">
        <f t="shared" si="47"/>
        <v>0</v>
      </c>
      <c r="J287" s="33">
        <f t="shared" si="48"/>
        <v>0</v>
      </c>
      <c r="K287" s="33">
        <f t="shared" si="49"/>
        <v>10800</v>
      </c>
      <c r="L287" s="33">
        <f t="shared" si="50"/>
        <v>0</v>
      </c>
      <c r="M287" s="16"/>
      <c r="N287" s="13"/>
    </row>
    <row r="288" spans="1:14" s="12" customFormat="1" x14ac:dyDescent="0.25">
      <c r="A288" s="46">
        <v>278</v>
      </c>
      <c r="B288" s="47" t="s">
        <v>555</v>
      </c>
      <c r="C288" s="47" t="s">
        <v>183</v>
      </c>
      <c r="D288" s="34" t="s">
        <v>185</v>
      </c>
      <c r="E288" s="44">
        <v>2950</v>
      </c>
      <c r="F288" s="36">
        <v>40722</v>
      </c>
      <c r="G288" s="37">
        <f t="shared" si="52"/>
        <v>32</v>
      </c>
      <c r="H288" s="33">
        <f t="shared" si="53"/>
        <v>0</v>
      </c>
      <c r="I288" s="33">
        <f t="shared" si="47"/>
        <v>2950</v>
      </c>
      <c r="J288" s="33">
        <f t="shared" si="48"/>
        <v>0</v>
      </c>
      <c r="K288" s="33">
        <f t="shared" si="49"/>
        <v>0</v>
      </c>
      <c r="L288" s="33">
        <f t="shared" si="50"/>
        <v>0</v>
      </c>
      <c r="M288" s="16"/>
      <c r="N288" s="13"/>
    </row>
    <row r="289" spans="1:14" s="12" customFormat="1" x14ac:dyDescent="0.25">
      <c r="A289" s="46">
        <v>279</v>
      </c>
      <c r="B289" s="50" t="s">
        <v>344</v>
      </c>
      <c r="C289" s="50" t="s">
        <v>221</v>
      </c>
      <c r="D289" s="35" t="s">
        <v>184</v>
      </c>
      <c r="E289" s="38">
        <v>67278.880000000005</v>
      </c>
      <c r="F289" s="36">
        <v>40507</v>
      </c>
      <c r="G289" s="37">
        <f t="shared" si="52"/>
        <v>247</v>
      </c>
      <c r="H289" s="33">
        <f t="shared" si="53"/>
        <v>0</v>
      </c>
      <c r="I289" s="33">
        <f t="shared" si="47"/>
        <v>0</v>
      </c>
      <c r="J289" s="33">
        <f t="shared" si="48"/>
        <v>0</v>
      </c>
      <c r="K289" s="33">
        <f t="shared" si="49"/>
        <v>0</v>
      </c>
      <c r="L289" s="33">
        <f t="shared" si="50"/>
        <v>67278.880000000005</v>
      </c>
      <c r="M289" s="16"/>
      <c r="N289" s="13"/>
    </row>
    <row r="290" spans="1:14" s="12" customFormat="1" x14ac:dyDescent="0.25">
      <c r="A290" s="46">
        <v>280</v>
      </c>
      <c r="B290" s="50" t="s">
        <v>86</v>
      </c>
      <c r="C290" s="50" t="s">
        <v>460</v>
      </c>
      <c r="D290" s="34" t="s">
        <v>32</v>
      </c>
      <c r="E290" s="38">
        <v>16833.599999999999</v>
      </c>
      <c r="F290" s="36">
        <v>40722</v>
      </c>
      <c r="G290" s="37">
        <f t="shared" si="52"/>
        <v>32</v>
      </c>
      <c r="H290" s="33">
        <f t="shared" si="53"/>
        <v>0</v>
      </c>
      <c r="I290" s="33">
        <f t="shared" si="47"/>
        <v>16833.599999999999</v>
      </c>
      <c r="J290" s="33">
        <f t="shared" si="48"/>
        <v>0</v>
      </c>
      <c r="K290" s="33">
        <f t="shared" si="49"/>
        <v>0</v>
      </c>
      <c r="L290" s="33">
        <f t="shared" si="50"/>
        <v>0</v>
      </c>
      <c r="M290" s="16"/>
      <c r="N290" s="13"/>
    </row>
    <row r="291" spans="1:14" s="12" customFormat="1" x14ac:dyDescent="0.25">
      <c r="A291" s="46">
        <v>281</v>
      </c>
      <c r="B291" s="50" t="s">
        <v>83</v>
      </c>
      <c r="C291" s="50" t="s">
        <v>460</v>
      </c>
      <c r="D291" s="34" t="s">
        <v>32</v>
      </c>
      <c r="E291" s="38">
        <v>22211</v>
      </c>
      <c r="F291" s="36">
        <v>40722</v>
      </c>
      <c r="G291" s="37">
        <f t="shared" si="52"/>
        <v>32</v>
      </c>
      <c r="H291" s="33">
        <f t="shared" si="53"/>
        <v>0</v>
      </c>
      <c r="I291" s="33">
        <f t="shared" si="47"/>
        <v>22211</v>
      </c>
      <c r="J291" s="33">
        <f t="shared" si="48"/>
        <v>0</v>
      </c>
      <c r="K291" s="33">
        <f t="shared" si="49"/>
        <v>0</v>
      </c>
      <c r="L291" s="33">
        <f t="shared" si="50"/>
        <v>0</v>
      </c>
      <c r="M291" s="16"/>
      <c r="N291" s="13"/>
    </row>
    <row r="292" spans="1:14" s="12" customFormat="1" x14ac:dyDescent="0.25">
      <c r="A292" s="46">
        <v>282</v>
      </c>
      <c r="B292" s="50" t="s">
        <v>67</v>
      </c>
      <c r="C292" s="50" t="s">
        <v>53</v>
      </c>
      <c r="D292" s="34" t="s">
        <v>185</v>
      </c>
      <c r="E292" s="38">
        <v>978489.63</v>
      </c>
      <c r="F292" s="36">
        <v>40639</v>
      </c>
      <c r="G292" s="37">
        <f t="shared" si="52"/>
        <v>115</v>
      </c>
      <c r="H292" s="33">
        <f t="shared" si="53"/>
        <v>0</v>
      </c>
      <c r="I292" s="33">
        <f t="shared" si="47"/>
        <v>0</v>
      </c>
      <c r="J292" s="33">
        <f t="shared" si="48"/>
        <v>0</v>
      </c>
      <c r="K292" s="33">
        <f t="shared" si="49"/>
        <v>978489.63</v>
      </c>
      <c r="L292" s="33">
        <f t="shared" si="50"/>
        <v>0</v>
      </c>
      <c r="M292" s="16"/>
      <c r="N292" s="13"/>
    </row>
    <row r="293" spans="1:14" s="12" customFormat="1" x14ac:dyDescent="0.25">
      <c r="A293" s="46">
        <v>283</v>
      </c>
      <c r="B293" s="50" t="s">
        <v>345</v>
      </c>
      <c r="C293" s="50" t="s">
        <v>96</v>
      </c>
      <c r="D293" s="34" t="s">
        <v>185</v>
      </c>
      <c r="E293" s="38">
        <v>19006.68</v>
      </c>
      <c r="F293" s="36">
        <v>40716</v>
      </c>
      <c r="G293" s="37">
        <f t="shared" si="52"/>
        <v>38</v>
      </c>
      <c r="H293" s="33">
        <f t="shared" si="53"/>
        <v>0</v>
      </c>
      <c r="I293" s="33">
        <f t="shared" si="47"/>
        <v>19006.68</v>
      </c>
      <c r="J293" s="33">
        <f t="shared" si="48"/>
        <v>0</v>
      </c>
      <c r="K293" s="33">
        <f t="shared" si="49"/>
        <v>0</v>
      </c>
      <c r="L293" s="33">
        <f t="shared" si="50"/>
        <v>0</v>
      </c>
      <c r="M293" s="16"/>
      <c r="N293" s="13"/>
    </row>
    <row r="294" spans="1:14" s="12" customFormat="1" x14ac:dyDescent="0.25">
      <c r="A294" s="46">
        <v>284</v>
      </c>
      <c r="B294" s="50" t="s">
        <v>151</v>
      </c>
      <c r="C294" s="50" t="s">
        <v>96</v>
      </c>
      <c r="D294" s="34" t="s">
        <v>185</v>
      </c>
      <c r="E294" s="38">
        <v>4582.96</v>
      </c>
      <c r="F294" s="36">
        <v>40704</v>
      </c>
      <c r="G294" s="37">
        <f t="shared" si="52"/>
        <v>50</v>
      </c>
      <c r="H294" s="33">
        <f t="shared" si="53"/>
        <v>0</v>
      </c>
      <c r="I294" s="33">
        <f t="shared" si="47"/>
        <v>4582.96</v>
      </c>
      <c r="J294" s="33">
        <f t="shared" si="48"/>
        <v>0</v>
      </c>
      <c r="K294" s="33">
        <f t="shared" si="49"/>
        <v>0</v>
      </c>
      <c r="L294" s="33">
        <f t="shared" si="50"/>
        <v>0</v>
      </c>
      <c r="M294" s="16"/>
      <c r="N294" s="13"/>
    </row>
    <row r="295" spans="1:14" s="12" customFormat="1" x14ac:dyDescent="0.25">
      <c r="A295" s="46">
        <v>285</v>
      </c>
      <c r="B295" s="50" t="s">
        <v>152</v>
      </c>
      <c r="C295" s="50" t="s">
        <v>96</v>
      </c>
      <c r="D295" s="34" t="s">
        <v>185</v>
      </c>
      <c r="E295" s="38">
        <v>18777</v>
      </c>
      <c r="F295" s="36">
        <v>40704</v>
      </c>
      <c r="G295" s="37">
        <f t="shared" si="52"/>
        <v>50</v>
      </c>
      <c r="H295" s="33">
        <f t="shared" si="53"/>
        <v>0</v>
      </c>
      <c r="I295" s="33">
        <f t="shared" si="47"/>
        <v>18777</v>
      </c>
      <c r="J295" s="33">
        <f t="shared" si="48"/>
        <v>0</v>
      </c>
      <c r="K295" s="33">
        <f t="shared" si="49"/>
        <v>0</v>
      </c>
      <c r="L295" s="33">
        <f t="shared" si="50"/>
        <v>0</v>
      </c>
      <c r="M295" s="16"/>
      <c r="N295" s="13"/>
    </row>
    <row r="296" spans="1:14" s="12" customFormat="1" x14ac:dyDescent="0.25">
      <c r="A296" s="46">
        <v>286</v>
      </c>
      <c r="B296" s="50" t="s">
        <v>155</v>
      </c>
      <c r="C296" s="50" t="s">
        <v>96</v>
      </c>
      <c r="D296" s="34" t="s">
        <v>185</v>
      </c>
      <c r="E296" s="38">
        <v>11014.89</v>
      </c>
      <c r="F296" s="36">
        <v>40704</v>
      </c>
      <c r="G296" s="37">
        <f t="shared" si="52"/>
        <v>50</v>
      </c>
      <c r="H296" s="33">
        <f t="shared" si="53"/>
        <v>0</v>
      </c>
      <c r="I296" s="33">
        <f t="shared" si="47"/>
        <v>11014.89</v>
      </c>
      <c r="J296" s="33">
        <f t="shared" si="48"/>
        <v>0</v>
      </c>
      <c r="K296" s="33">
        <f t="shared" si="49"/>
        <v>0</v>
      </c>
      <c r="L296" s="33">
        <f t="shared" si="50"/>
        <v>0</v>
      </c>
      <c r="M296" s="16"/>
      <c r="N296" s="13"/>
    </row>
    <row r="297" spans="1:14" s="12" customFormat="1" x14ac:dyDescent="0.25">
      <c r="A297" s="46">
        <v>287</v>
      </c>
      <c r="B297" s="50" t="s">
        <v>254</v>
      </c>
      <c r="C297" s="45" t="s">
        <v>222</v>
      </c>
      <c r="D297" s="34" t="s">
        <v>185</v>
      </c>
      <c r="E297" s="38">
        <v>51861</v>
      </c>
      <c r="F297" s="36">
        <v>40716</v>
      </c>
      <c r="G297" s="37">
        <f t="shared" si="52"/>
        <v>38</v>
      </c>
      <c r="H297" s="33">
        <f t="shared" si="53"/>
        <v>0</v>
      </c>
      <c r="I297" s="33">
        <f t="shared" si="47"/>
        <v>51861</v>
      </c>
      <c r="J297" s="33">
        <f t="shared" si="48"/>
        <v>0</v>
      </c>
      <c r="K297" s="33">
        <f t="shared" si="49"/>
        <v>0</v>
      </c>
      <c r="L297" s="33">
        <f t="shared" si="50"/>
        <v>0</v>
      </c>
      <c r="M297" s="16"/>
      <c r="N297" s="13"/>
    </row>
    <row r="298" spans="1:14" s="12" customFormat="1" x14ac:dyDescent="0.25">
      <c r="A298" s="46">
        <v>288</v>
      </c>
      <c r="B298" s="50" t="s">
        <v>21</v>
      </c>
      <c r="C298" s="45" t="s">
        <v>222</v>
      </c>
      <c r="D298" s="34" t="s">
        <v>185</v>
      </c>
      <c r="E298" s="38">
        <v>25488</v>
      </c>
      <c r="F298" s="36">
        <v>40692</v>
      </c>
      <c r="G298" s="37">
        <f t="shared" si="52"/>
        <v>62</v>
      </c>
      <c r="H298" s="33">
        <f t="shared" si="53"/>
        <v>0</v>
      </c>
      <c r="I298" s="33">
        <f t="shared" si="47"/>
        <v>0</v>
      </c>
      <c r="J298" s="33">
        <f t="shared" si="48"/>
        <v>25488</v>
      </c>
      <c r="K298" s="33">
        <f t="shared" si="49"/>
        <v>0</v>
      </c>
      <c r="L298" s="33">
        <f t="shared" si="50"/>
        <v>0</v>
      </c>
      <c r="M298" s="16"/>
      <c r="N298" s="13"/>
    </row>
    <row r="299" spans="1:14" s="12" customFormat="1" x14ac:dyDescent="0.25">
      <c r="A299" s="46">
        <v>289</v>
      </c>
      <c r="B299" s="47" t="s">
        <v>254</v>
      </c>
      <c r="C299" s="47" t="s">
        <v>577</v>
      </c>
      <c r="D299" s="34" t="s">
        <v>185</v>
      </c>
      <c r="E299" s="44">
        <v>149919</v>
      </c>
      <c r="F299" s="36">
        <v>40717</v>
      </c>
      <c r="G299" s="37">
        <f t="shared" si="52"/>
        <v>37</v>
      </c>
      <c r="H299" s="33">
        <f t="shared" si="53"/>
        <v>0</v>
      </c>
      <c r="I299" s="33">
        <f t="shared" si="47"/>
        <v>149919</v>
      </c>
      <c r="J299" s="33">
        <f t="shared" si="48"/>
        <v>0</v>
      </c>
      <c r="K299" s="33">
        <f t="shared" si="49"/>
        <v>0</v>
      </c>
      <c r="L299" s="33">
        <f t="shared" si="50"/>
        <v>0</v>
      </c>
      <c r="M299" s="16"/>
      <c r="N299" s="13"/>
    </row>
    <row r="300" spans="1:14" s="12" customFormat="1" x14ac:dyDescent="0.25">
      <c r="A300" s="46">
        <v>290</v>
      </c>
      <c r="B300" s="50" t="s">
        <v>68</v>
      </c>
      <c r="C300" s="50" t="s">
        <v>40</v>
      </c>
      <c r="D300" s="34" t="s">
        <v>185</v>
      </c>
      <c r="E300" s="38">
        <v>17183.7</v>
      </c>
      <c r="F300" s="36">
        <v>40649</v>
      </c>
      <c r="G300" s="37">
        <f t="shared" si="52"/>
        <v>105</v>
      </c>
      <c r="H300" s="33">
        <f t="shared" si="53"/>
        <v>0</v>
      </c>
      <c r="I300" s="33">
        <f t="shared" si="47"/>
        <v>0</v>
      </c>
      <c r="J300" s="33">
        <f t="shared" si="48"/>
        <v>0</v>
      </c>
      <c r="K300" s="33">
        <f t="shared" si="49"/>
        <v>17183.7</v>
      </c>
      <c r="L300" s="33">
        <f t="shared" si="50"/>
        <v>0</v>
      </c>
      <c r="M300" s="16"/>
      <c r="N300" s="13"/>
    </row>
    <row r="301" spans="1:14" s="12" customFormat="1" x14ac:dyDescent="0.25">
      <c r="A301" s="46">
        <v>291</v>
      </c>
      <c r="B301" s="50" t="s">
        <v>346</v>
      </c>
      <c r="C301" s="50" t="s">
        <v>40</v>
      </c>
      <c r="D301" s="34" t="s">
        <v>185</v>
      </c>
      <c r="E301" s="38">
        <v>119793.60000000001</v>
      </c>
      <c r="F301" s="36">
        <v>40691</v>
      </c>
      <c r="G301" s="37">
        <f t="shared" si="52"/>
        <v>63</v>
      </c>
      <c r="H301" s="33">
        <f t="shared" si="53"/>
        <v>0</v>
      </c>
      <c r="I301" s="33">
        <f t="shared" si="47"/>
        <v>0</v>
      </c>
      <c r="J301" s="33">
        <f t="shared" si="48"/>
        <v>119793.60000000001</v>
      </c>
      <c r="K301" s="33">
        <f t="shared" si="49"/>
        <v>0</v>
      </c>
      <c r="L301" s="33">
        <f t="shared" si="50"/>
        <v>0</v>
      </c>
      <c r="M301" s="16"/>
      <c r="N301" s="13"/>
    </row>
    <row r="302" spans="1:14" s="12" customFormat="1" x14ac:dyDescent="0.25">
      <c r="A302" s="46">
        <v>292</v>
      </c>
      <c r="B302" s="50" t="s">
        <v>347</v>
      </c>
      <c r="C302" s="50" t="s">
        <v>40</v>
      </c>
      <c r="D302" s="34" t="s">
        <v>185</v>
      </c>
      <c r="E302" s="38">
        <v>19625.759999999998</v>
      </c>
      <c r="F302" s="36">
        <v>40675</v>
      </c>
      <c r="G302" s="37">
        <f t="shared" si="52"/>
        <v>79</v>
      </c>
      <c r="H302" s="33">
        <f t="shared" si="53"/>
        <v>0</v>
      </c>
      <c r="I302" s="33">
        <f t="shared" si="47"/>
        <v>0</v>
      </c>
      <c r="J302" s="33">
        <f t="shared" si="48"/>
        <v>19625.759999999998</v>
      </c>
      <c r="K302" s="33">
        <f t="shared" si="49"/>
        <v>0</v>
      </c>
      <c r="L302" s="33">
        <f t="shared" si="50"/>
        <v>0</v>
      </c>
      <c r="M302" s="16"/>
      <c r="N302" s="13"/>
    </row>
    <row r="303" spans="1:14" s="12" customFormat="1" x14ac:dyDescent="0.25">
      <c r="A303" s="46">
        <v>293</v>
      </c>
      <c r="B303" s="50" t="s">
        <v>348</v>
      </c>
      <c r="C303" s="50" t="s">
        <v>40</v>
      </c>
      <c r="D303" s="34" t="s">
        <v>185</v>
      </c>
      <c r="E303" s="38">
        <v>43919.6</v>
      </c>
      <c r="F303" s="36">
        <v>40718</v>
      </c>
      <c r="G303" s="37">
        <f t="shared" si="52"/>
        <v>36</v>
      </c>
      <c r="H303" s="33">
        <f t="shared" si="53"/>
        <v>0</v>
      </c>
      <c r="I303" s="33">
        <f t="shared" si="47"/>
        <v>43919.6</v>
      </c>
      <c r="J303" s="33">
        <f t="shared" si="48"/>
        <v>0</v>
      </c>
      <c r="K303" s="33">
        <f t="shared" si="49"/>
        <v>0</v>
      </c>
      <c r="L303" s="33">
        <f t="shared" si="50"/>
        <v>0</v>
      </c>
      <c r="M303" s="16"/>
      <c r="N303" s="13"/>
    </row>
    <row r="304" spans="1:14" s="12" customFormat="1" x14ac:dyDescent="0.25">
      <c r="A304" s="46">
        <v>294</v>
      </c>
      <c r="B304" s="50" t="s">
        <v>254</v>
      </c>
      <c r="C304" s="50" t="s">
        <v>223</v>
      </c>
      <c r="D304" s="34" t="s">
        <v>185</v>
      </c>
      <c r="E304" s="38">
        <v>88216.8</v>
      </c>
      <c r="F304" s="36">
        <v>40722</v>
      </c>
      <c r="G304" s="37">
        <f t="shared" si="52"/>
        <v>32</v>
      </c>
      <c r="H304" s="33">
        <f t="shared" si="53"/>
        <v>0</v>
      </c>
      <c r="I304" s="33">
        <f t="shared" si="47"/>
        <v>88216.8</v>
      </c>
      <c r="J304" s="33">
        <f t="shared" si="48"/>
        <v>0</v>
      </c>
      <c r="K304" s="33">
        <f t="shared" si="49"/>
        <v>0</v>
      </c>
      <c r="L304" s="33">
        <f t="shared" si="50"/>
        <v>0</v>
      </c>
      <c r="M304" s="16"/>
      <c r="N304" s="13"/>
    </row>
    <row r="305" spans="1:14" s="12" customFormat="1" x14ac:dyDescent="0.25">
      <c r="A305" s="46">
        <v>295</v>
      </c>
      <c r="B305" s="50" t="s">
        <v>141</v>
      </c>
      <c r="C305" s="50" t="s">
        <v>224</v>
      </c>
      <c r="D305" s="34" t="s">
        <v>185</v>
      </c>
      <c r="E305" s="38">
        <v>9935.6</v>
      </c>
      <c r="F305" s="36">
        <v>40680</v>
      </c>
      <c r="G305" s="37">
        <f t="shared" si="52"/>
        <v>74</v>
      </c>
      <c r="H305" s="33">
        <f t="shared" si="53"/>
        <v>0</v>
      </c>
      <c r="I305" s="33">
        <f t="shared" si="47"/>
        <v>0</v>
      </c>
      <c r="J305" s="33">
        <f t="shared" si="48"/>
        <v>9935.6</v>
      </c>
      <c r="K305" s="33">
        <f t="shared" si="49"/>
        <v>0</v>
      </c>
      <c r="L305" s="33">
        <f t="shared" si="50"/>
        <v>0</v>
      </c>
      <c r="M305" s="16"/>
      <c r="N305" s="13"/>
    </row>
    <row r="306" spans="1:14" s="12" customFormat="1" x14ac:dyDescent="0.25">
      <c r="A306" s="46">
        <v>296</v>
      </c>
      <c r="B306" s="47" t="s">
        <v>143</v>
      </c>
      <c r="C306" s="47" t="s">
        <v>224</v>
      </c>
      <c r="D306" s="34" t="s">
        <v>185</v>
      </c>
      <c r="E306" s="44">
        <v>15812</v>
      </c>
      <c r="F306" s="36">
        <v>40691</v>
      </c>
      <c r="G306" s="37">
        <f t="shared" si="52"/>
        <v>63</v>
      </c>
      <c r="H306" s="33">
        <f t="shared" si="53"/>
        <v>0</v>
      </c>
      <c r="I306" s="33">
        <f t="shared" si="47"/>
        <v>0</v>
      </c>
      <c r="J306" s="33">
        <f t="shared" si="48"/>
        <v>15812</v>
      </c>
      <c r="K306" s="33">
        <f t="shared" si="49"/>
        <v>0</v>
      </c>
      <c r="L306" s="33">
        <f t="shared" si="50"/>
        <v>0</v>
      </c>
      <c r="M306" s="16"/>
      <c r="N306" s="13"/>
    </row>
    <row r="307" spans="1:14" s="12" customFormat="1" x14ac:dyDescent="0.25">
      <c r="A307" s="46">
        <v>297</v>
      </c>
      <c r="B307" s="50" t="s">
        <v>349</v>
      </c>
      <c r="C307" s="50" t="s">
        <v>225</v>
      </c>
      <c r="D307" s="34" t="s">
        <v>185</v>
      </c>
      <c r="E307" s="38">
        <v>471287.5</v>
      </c>
      <c r="F307" s="36">
        <v>40715</v>
      </c>
      <c r="G307" s="37">
        <f t="shared" si="52"/>
        <v>39</v>
      </c>
      <c r="H307" s="33">
        <f t="shared" si="53"/>
        <v>0</v>
      </c>
      <c r="I307" s="33">
        <f t="shared" si="47"/>
        <v>471287.5</v>
      </c>
      <c r="J307" s="33">
        <f t="shared" si="48"/>
        <v>0</v>
      </c>
      <c r="K307" s="33">
        <f t="shared" si="49"/>
        <v>0</v>
      </c>
      <c r="L307" s="33">
        <f t="shared" si="50"/>
        <v>0</v>
      </c>
      <c r="M307" s="16"/>
      <c r="N307" s="13"/>
    </row>
    <row r="308" spans="1:14" s="12" customFormat="1" x14ac:dyDescent="0.25">
      <c r="A308" s="46">
        <v>298</v>
      </c>
      <c r="B308" s="50" t="s">
        <v>350</v>
      </c>
      <c r="C308" s="50" t="s">
        <v>226</v>
      </c>
      <c r="D308" s="34" t="s">
        <v>185</v>
      </c>
      <c r="E308" s="38">
        <v>276902.34000000003</v>
      </c>
      <c r="F308" s="36">
        <v>40703</v>
      </c>
      <c r="G308" s="37">
        <f t="shared" si="52"/>
        <v>51</v>
      </c>
      <c r="H308" s="33">
        <f t="shared" si="53"/>
        <v>0</v>
      </c>
      <c r="I308" s="33">
        <f t="shared" si="47"/>
        <v>276902.34000000003</v>
      </c>
      <c r="J308" s="33">
        <f t="shared" si="48"/>
        <v>0</v>
      </c>
      <c r="K308" s="33">
        <f t="shared" si="49"/>
        <v>0</v>
      </c>
      <c r="L308" s="33">
        <f t="shared" si="50"/>
        <v>0</v>
      </c>
      <c r="M308" s="16"/>
      <c r="N308" s="13"/>
    </row>
    <row r="309" spans="1:14" s="12" customFormat="1" x14ac:dyDescent="0.25">
      <c r="A309" s="46">
        <v>299</v>
      </c>
      <c r="B309" s="50" t="s">
        <v>351</v>
      </c>
      <c r="C309" s="50" t="s">
        <v>54</v>
      </c>
      <c r="D309" s="34" t="s">
        <v>185</v>
      </c>
      <c r="E309" s="38">
        <v>605999.86</v>
      </c>
      <c r="F309" s="36">
        <v>40724</v>
      </c>
      <c r="G309" s="37">
        <f t="shared" si="52"/>
        <v>30</v>
      </c>
      <c r="H309" s="33">
        <f t="shared" si="53"/>
        <v>0</v>
      </c>
      <c r="I309" s="33">
        <f t="shared" si="47"/>
        <v>605999.86</v>
      </c>
      <c r="J309" s="33">
        <f t="shared" si="48"/>
        <v>0</v>
      </c>
      <c r="K309" s="33">
        <f t="shared" si="49"/>
        <v>0</v>
      </c>
      <c r="L309" s="33">
        <f t="shared" si="50"/>
        <v>0</v>
      </c>
      <c r="M309" s="16"/>
      <c r="N309" s="13"/>
    </row>
    <row r="310" spans="1:14" s="12" customFormat="1" x14ac:dyDescent="0.25">
      <c r="A310" s="46">
        <v>300</v>
      </c>
      <c r="B310" s="50" t="s">
        <v>105</v>
      </c>
      <c r="C310" s="50" t="s">
        <v>54</v>
      </c>
      <c r="D310" s="34" t="s">
        <v>185</v>
      </c>
      <c r="E310" s="38">
        <v>16334.83</v>
      </c>
      <c r="F310" s="36">
        <v>40669</v>
      </c>
      <c r="G310" s="37">
        <f t="shared" si="52"/>
        <v>85</v>
      </c>
      <c r="H310" s="33">
        <f t="shared" si="53"/>
        <v>0</v>
      </c>
      <c r="I310" s="33">
        <f t="shared" si="47"/>
        <v>0</v>
      </c>
      <c r="J310" s="33">
        <f t="shared" si="48"/>
        <v>16334.83</v>
      </c>
      <c r="K310" s="33">
        <f t="shared" si="49"/>
        <v>0</v>
      </c>
      <c r="L310" s="33">
        <f t="shared" si="50"/>
        <v>0</v>
      </c>
      <c r="M310" s="16"/>
      <c r="N310" s="13"/>
    </row>
    <row r="311" spans="1:14" s="12" customFormat="1" x14ac:dyDescent="0.25">
      <c r="A311" s="46">
        <v>301</v>
      </c>
      <c r="B311" s="47" t="s">
        <v>562</v>
      </c>
      <c r="C311" s="47" t="s">
        <v>586</v>
      </c>
      <c r="D311" s="34" t="s">
        <v>185</v>
      </c>
      <c r="E311" s="44">
        <v>5150</v>
      </c>
      <c r="F311" s="36">
        <v>40753</v>
      </c>
      <c r="G311" s="37">
        <f t="shared" ref="G311:G312" si="54">+$E$8-F311</f>
        <v>1</v>
      </c>
      <c r="H311" s="33">
        <f t="shared" si="53"/>
        <v>5150</v>
      </c>
      <c r="I311" s="33">
        <f t="shared" si="47"/>
        <v>0</v>
      </c>
      <c r="J311" s="33">
        <f t="shared" si="48"/>
        <v>0</v>
      </c>
      <c r="K311" s="33">
        <f t="shared" si="49"/>
        <v>0</v>
      </c>
      <c r="L311" s="33">
        <f t="shared" si="50"/>
        <v>0</v>
      </c>
      <c r="M311" s="16"/>
      <c r="N311" s="13"/>
    </row>
    <row r="312" spans="1:14" s="12" customFormat="1" x14ac:dyDescent="0.25">
      <c r="A312" s="46">
        <v>302</v>
      </c>
      <c r="B312" s="47" t="s">
        <v>563</v>
      </c>
      <c r="C312" s="47" t="s">
        <v>586</v>
      </c>
      <c r="D312" s="34" t="s">
        <v>185</v>
      </c>
      <c r="E312" s="44">
        <v>20600</v>
      </c>
      <c r="F312" s="36">
        <v>40753</v>
      </c>
      <c r="G312" s="37">
        <f t="shared" si="54"/>
        <v>1</v>
      </c>
      <c r="H312" s="33">
        <f t="shared" si="53"/>
        <v>20600</v>
      </c>
      <c r="I312" s="33">
        <f t="shared" si="47"/>
        <v>0</v>
      </c>
      <c r="J312" s="33">
        <f t="shared" si="48"/>
        <v>0</v>
      </c>
      <c r="K312" s="33">
        <f t="shared" si="49"/>
        <v>0</v>
      </c>
      <c r="L312" s="33">
        <f t="shared" si="50"/>
        <v>0</v>
      </c>
      <c r="M312" s="16"/>
      <c r="N312" s="13"/>
    </row>
    <row r="313" spans="1:14" s="12" customFormat="1" x14ac:dyDescent="0.25">
      <c r="A313" s="46">
        <v>303</v>
      </c>
      <c r="B313" s="50" t="s">
        <v>352</v>
      </c>
      <c r="C313" s="50" t="s">
        <v>227</v>
      </c>
      <c r="D313" s="34" t="s">
        <v>185</v>
      </c>
      <c r="E313" s="38">
        <v>23600</v>
      </c>
      <c r="F313" s="36">
        <v>40717</v>
      </c>
      <c r="G313" s="37">
        <f t="shared" ref="G313:G344" si="55">+$E$8-F313</f>
        <v>37</v>
      </c>
      <c r="H313" s="33">
        <f t="shared" si="53"/>
        <v>0</v>
      </c>
      <c r="I313" s="33">
        <f t="shared" si="47"/>
        <v>23600</v>
      </c>
      <c r="J313" s="33">
        <f t="shared" si="48"/>
        <v>0</v>
      </c>
      <c r="K313" s="33">
        <f t="shared" si="49"/>
        <v>0</v>
      </c>
      <c r="L313" s="33">
        <f t="shared" si="50"/>
        <v>0</v>
      </c>
      <c r="M313" s="16"/>
      <c r="N313" s="13"/>
    </row>
    <row r="314" spans="1:14" s="12" customFormat="1" x14ac:dyDescent="0.25">
      <c r="A314" s="46">
        <v>304</v>
      </c>
      <c r="B314" s="50" t="s">
        <v>298</v>
      </c>
      <c r="C314" s="50" t="s">
        <v>228</v>
      </c>
      <c r="D314" s="34" t="s">
        <v>461</v>
      </c>
      <c r="E314" s="38">
        <v>61808.4</v>
      </c>
      <c r="F314" s="36">
        <v>40390</v>
      </c>
      <c r="G314" s="37">
        <f t="shared" si="55"/>
        <v>364</v>
      </c>
      <c r="H314" s="33">
        <f t="shared" si="53"/>
        <v>0</v>
      </c>
      <c r="I314" s="33">
        <f t="shared" si="47"/>
        <v>0</v>
      </c>
      <c r="J314" s="33">
        <f t="shared" si="48"/>
        <v>0</v>
      </c>
      <c r="K314" s="33">
        <f t="shared" si="49"/>
        <v>0</v>
      </c>
      <c r="L314" s="33">
        <f t="shared" si="50"/>
        <v>61808.4</v>
      </c>
      <c r="M314" s="16"/>
      <c r="N314" s="13"/>
    </row>
    <row r="315" spans="1:14" s="12" customFormat="1" x14ac:dyDescent="0.25">
      <c r="A315" s="46">
        <v>305</v>
      </c>
      <c r="B315" s="50" t="s">
        <v>353</v>
      </c>
      <c r="C315" s="50" t="s">
        <v>55</v>
      </c>
      <c r="D315" s="34" t="s">
        <v>458</v>
      </c>
      <c r="E315" s="38">
        <v>68440</v>
      </c>
      <c r="F315" s="36">
        <v>40694</v>
      </c>
      <c r="G315" s="37">
        <f t="shared" si="55"/>
        <v>60</v>
      </c>
      <c r="H315" s="33">
        <f t="shared" si="53"/>
        <v>0</v>
      </c>
      <c r="I315" s="33">
        <f t="shared" si="47"/>
        <v>68440</v>
      </c>
      <c r="J315" s="33">
        <f t="shared" si="48"/>
        <v>0</v>
      </c>
      <c r="K315" s="33">
        <f t="shared" si="49"/>
        <v>0</v>
      </c>
      <c r="L315" s="33">
        <f t="shared" si="50"/>
        <v>0</v>
      </c>
      <c r="M315" s="16"/>
      <c r="N315" s="13"/>
    </row>
    <row r="316" spans="1:14" s="12" customFormat="1" x14ac:dyDescent="0.25">
      <c r="A316" s="46">
        <v>306</v>
      </c>
      <c r="B316" s="50" t="s">
        <v>352</v>
      </c>
      <c r="C316" s="50" t="s">
        <v>55</v>
      </c>
      <c r="D316" s="34" t="s">
        <v>458</v>
      </c>
      <c r="E316" s="38">
        <v>27140</v>
      </c>
      <c r="F316" s="36">
        <v>40708</v>
      </c>
      <c r="G316" s="37">
        <f t="shared" si="55"/>
        <v>46</v>
      </c>
      <c r="H316" s="33">
        <f t="shared" si="53"/>
        <v>0</v>
      </c>
      <c r="I316" s="33">
        <f t="shared" si="47"/>
        <v>27140</v>
      </c>
      <c r="J316" s="33">
        <f t="shared" si="48"/>
        <v>0</v>
      </c>
      <c r="K316" s="33">
        <f t="shared" si="49"/>
        <v>0</v>
      </c>
      <c r="L316" s="33">
        <f t="shared" si="50"/>
        <v>0</v>
      </c>
      <c r="M316" s="16"/>
      <c r="N316" s="13"/>
    </row>
    <row r="317" spans="1:14" s="12" customFormat="1" x14ac:dyDescent="0.25">
      <c r="A317" s="46">
        <v>307</v>
      </c>
      <c r="B317" s="50" t="s">
        <v>354</v>
      </c>
      <c r="C317" s="45" t="s">
        <v>229</v>
      </c>
      <c r="D317" s="34" t="s">
        <v>187</v>
      </c>
      <c r="E317" s="38">
        <v>6221.6</v>
      </c>
      <c r="F317" s="36">
        <v>40429</v>
      </c>
      <c r="G317" s="37">
        <f t="shared" si="55"/>
        <v>325</v>
      </c>
      <c r="H317" s="33">
        <f t="shared" si="53"/>
        <v>0</v>
      </c>
      <c r="I317" s="33">
        <f t="shared" si="47"/>
        <v>0</v>
      </c>
      <c r="J317" s="33">
        <f t="shared" si="48"/>
        <v>0</v>
      </c>
      <c r="K317" s="33">
        <f t="shared" si="49"/>
        <v>0</v>
      </c>
      <c r="L317" s="33">
        <f t="shared" si="50"/>
        <v>6221.6</v>
      </c>
      <c r="M317" s="16"/>
      <c r="N317" s="13"/>
    </row>
    <row r="318" spans="1:14" s="12" customFormat="1" x14ac:dyDescent="0.25">
      <c r="A318" s="46">
        <v>308</v>
      </c>
      <c r="B318" s="50" t="s">
        <v>355</v>
      </c>
      <c r="C318" s="45" t="s">
        <v>229</v>
      </c>
      <c r="D318" s="34" t="s">
        <v>187</v>
      </c>
      <c r="E318" s="38">
        <v>17420</v>
      </c>
      <c r="F318" s="36">
        <v>40429</v>
      </c>
      <c r="G318" s="37">
        <f t="shared" si="55"/>
        <v>325</v>
      </c>
      <c r="H318" s="33">
        <f t="shared" si="53"/>
        <v>0</v>
      </c>
      <c r="I318" s="33">
        <f t="shared" si="47"/>
        <v>0</v>
      </c>
      <c r="J318" s="33">
        <f t="shared" si="48"/>
        <v>0</v>
      </c>
      <c r="K318" s="33">
        <f t="shared" si="49"/>
        <v>0</v>
      </c>
      <c r="L318" s="33">
        <f t="shared" si="50"/>
        <v>17420</v>
      </c>
      <c r="M318" s="16"/>
      <c r="N318" s="13"/>
    </row>
    <row r="319" spans="1:14" s="12" customFormat="1" x14ac:dyDescent="0.25">
      <c r="A319" s="46">
        <v>309</v>
      </c>
      <c r="B319" s="50" t="s">
        <v>356</v>
      </c>
      <c r="C319" s="50" t="s">
        <v>20</v>
      </c>
      <c r="D319" s="34" t="s">
        <v>31</v>
      </c>
      <c r="E319" s="38">
        <v>3437.69</v>
      </c>
      <c r="F319" s="36">
        <v>40505</v>
      </c>
      <c r="G319" s="37">
        <f t="shared" si="55"/>
        <v>249</v>
      </c>
      <c r="H319" s="33">
        <f t="shared" si="53"/>
        <v>0</v>
      </c>
      <c r="I319" s="33">
        <f t="shared" si="47"/>
        <v>0</v>
      </c>
      <c r="J319" s="33">
        <f t="shared" si="48"/>
        <v>0</v>
      </c>
      <c r="K319" s="33">
        <f t="shared" si="49"/>
        <v>0</v>
      </c>
      <c r="L319" s="33">
        <f t="shared" si="50"/>
        <v>3437.69</v>
      </c>
      <c r="M319" s="16"/>
      <c r="N319" s="13"/>
    </row>
    <row r="320" spans="1:14" s="12" customFormat="1" x14ac:dyDescent="0.25">
      <c r="A320" s="46">
        <v>310</v>
      </c>
      <c r="B320" s="50" t="s">
        <v>106</v>
      </c>
      <c r="C320" s="50" t="s">
        <v>20</v>
      </c>
      <c r="D320" s="34" t="s">
        <v>31</v>
      </c>
      <c r="E320" s="38">
        <v>8251.02</v>
      </c>
      <c r="F320" s="36">
        <v>40513</v>
      </c>
      <c r="G320" s="37">
        <f t="shared" si="55"/>
        <v>241</v>
      </c>
      <c r="H320" s="33">
        <f t="shared" si="53"/>
        <v>0</v>
      </c>
      <c r="I320" s="33">
        <f t="shared" si="47"/>
        <v>0</v>
      </c>
      <c r="J320" s="33">
        <f t="shared" si="48"/>
        <v>0</v>
      </c>
      <c r="K320" s="33">
        <f t="shared" si="49"/>
        <v>0</v>
      </c>
      <c r="L320" s="33">
        <f t="shared" si="50"/>
        <v>8251.02</v>
      </c>
      <c r="M320" s="16"/>
      <c r="N320" s="13"/>
    </row>
    <row r="321" spans="1:14" s="12" customFormat="1" x14ac:dyDescent="0.25">
      <c r="A321" s="46">
        <v>311</v>
      </c>
      <c r="B321" s="50" t="s">
        <v>357</v>
      </c>
      <c r="C321" s="50" t="s">
        <v>20</v>
      </c>
      <c r="D321" s="34" t="s">
        <v>31</v>
      </c>
      <c r="E321" s="38">
        <v>6964.7</v>
      </c>
      <c r="F321" s="36">
        <v>40702</v>
      </c>
      <c r="G321" s="37">
        <f t="shared" si="55"/>
        <v>52</v>
      </c>
      <c r="H321" s="33">
        <f t="shared" si="53"/>
        <v>0</v>
      </c>
      <c r="I321" s="33">
        <f t="shared" si="47"/>
        <v>6964.7</v>
      </c>
      <c r="J321" s="33">
        <f t="shared" si="48"/>
        <v>0</v>
      </c>
      <c r="K321" s="33">
        <f t="shared" si="49"/>
        <v>0</v>
      </c>
      <c r="L321" s="33">
        <f t="shared" si="50"/>
        <v>0</v>
      </c>
      <c r="M321" s="16"/>
      <c r="N321" s="13"/>
    </row>
    <row r="322" spans="1:14" s="12" customFormat="1" x14ac:dyDescent="0.25">
      <c r="A322" s="46">
        <v>312</v>
      </c>
      <c r="B322" s="50" t="s">
        <v>125</v>
      </c>
      <c r="C322" s="50" t="s">
        <v>20</v>
      </c>
      <c r="D322" s="34" t="s">
        <v>31</v>
      </c>
      <c r="E322" s="38">
        <v>1657.65</v>
      </c>
      <c r="F322" s="36">
        <v>40540</v>
      </c>
      <c r="G322" s="37">
        <f t="shared" si="55"/>
        <v>214</v>
      </c>
      <c r="H322" s="33">
        <f t="shared" si="53"/>
        <v>0</v>
      </c>
      <c r="I322" s="33">
        <f t="shared" si="47"/>
        <v>0</v>
      </c>
      <c r="J322" s="33">
        <f t="shared" si="48"/>
        <v>0</v>
      </c>
      <c r="K322" s="33">
        <f t="shared" si="49"/>
        <v>0</v>
      </c>
      <c r="L322" s="33">
        <f t="shared" si="50"/>
        <v>1657.65</v>
      </c>
      <c r="M322" s="16"/>
      <c r="N322" s="13"/>
    </row>
    <row r="323" spans="1:14" s="12" customFormat="1" x14ac:dyDescent="0.25">
      <c r="A323" s="46">
        <v>313</v>
      </c>
      <c r="B323" s="50" t="s">
        <v>358</v>
      </c>
      <c r="C323" s="50" t="s">
        <v>20</v>
      </c>
      <c r="D323" s="34" t="s">
        <v>31</v>
      </c>
      <c r="E323" s="38">
        <v>7843.37</v>
      </c>
      <c r="F323" s="36">
        <v>40738</v>
      </c>
      <c r="G323" s="37">
        <f t="shared" si="55"/>
        <v>16</v>
      </c>
      <c r="H323" s="33">
        <f t="shared" si="53"/>
        <v>7843.37</v>
      </c>
      <c r="I323" s="33">
        <f t="shared" si="47"/>
        <v>0</v>
      </c>
      <c r="J323" s="33">
        <f t="shared" si="48"/>
        <v>0</v>
      </c>
      <c r="K323" s="33">
        <f t="shared" si="49"/>
        <v>0</v>
      </c>
      <c r="L323" s="33">
        <f t="shared" si="50"/>
        <v>0</v>
      </c>
      <c r="M323" s="16"/>
      <c r="N323" s="13"/>
    </row>
    <row r="324" spans="1:14" s="12" customFormat="1" x14ac:dyDescent="0.25">
      <c r="A324" s="46">
        <v>314</v>
      </c>
      <c r="B324" s="50" t="s">
        <v>118</v>
      </c>
      <c r="C324" s="50" t="s">
        <v>20</v>
      </c>
      <c r="D324" s="34" t="s">
        <v>31</v>
      </c>
      <c r="E324" s="38">
        <v>74303.8</v>
      </c>
      <c r="F324" s="36">
        <v>40628</v>
      </c>
      <c r="G324" s="37">
        <f t="shared" si="55"/>
        <v>126</v>
      </c>
      <c r="H324" s="33">
        <f t="shared" si="53"/>
        <v>0</v>
      </c>
      <c r="I324" s="33">
        <f t="shared" si="47"/>
        <v>0</v>
      </c>
      <c r="J324" s="33">
        <f t="shared" si="48"/>
        <v>0</v>
      </c>
      <c r="K324" s="33">
        <f t="shared" si="49"/>
        <v>0</v>
      </c>
      <c r="L324" s="33">
        <f t="shared" si="50"/>
        <v>74303.8</v>
      </c>
      <c r="M324" s="16"/>
      <c r="N324" s="13"/>
    </row>
    <row r="325" spans="1:14" s="12" customFormat="1" x14ac:dyDescent="0.25">
      <c r="A325" s="46">
        <v>315</v>
      </c>
      <c r="B325" s="50" t="s">
        <v>117</v>
      </c>
      <c r="C325" s="50" t="s">
        <v>20</v>
      </c>
      <c r="D325" s="34" t="s">
        <v>31</v>
      </c>
      <c r="E325" s="38">
        <v>15166.2</v>
      </c>
      <c r="F325" s="36">
        <v>40639</v>
      </c>
      <c r="G325" s="37">
        <f t="shared" si="55"/>
        <v>115</v>
      </c>
      <c r="H325" s="33">
        <f t="shared" si="53"/>
        <v>0</v>
      </c>
      <c r="I325" s="33">
        <f t="shared" si="47"/>
        <v>0</v>
      </c>
      <c r="J325" s="33">
        <f t="shared" si="48"/>
        <v>0</v>
      </c>
      <c r="K325" s="33">
        <f t="shared" si="49"/>
        <v>15166.2</v>
      </c>
      <c r="L325" s="33">
        <f t="shared" si="50"/>
        <v>0</v>
      </c>
      <c r="M325" s="16"/>
      <c r="N325" s="13"/>
    </row>
    <row r="326" spans="1:14" s="12" customFormat="1" x14ac:dyDescent="0.25">
      <c r="A326" s="46">
        <v>316</v>
      </c>
      <c r="B326" s="50" t="s">
        <v>359</v>
      </c>
      <c r="C326" s="50" t="s">
        <v>20</v>
      </c>
      <c r="D326" s="34" t="s">
        <v>31</v>
      </c>
      <c r="E326" s="38">
        <v>20685.84</v>
      </c>
      <c r="F326" s="36">
        <v>40647</v>
      </c>
      <c r="G326" s="37">
        <f t="shared" si="55"/>
        <v>107</v>
      </c>
      <c r="H326" s="33">
        <f t="shared" si="53"/>
        <v>0</v>
      </c>
      <c r="I326" s="33">
        <f t="shared" si="47"/>
        <v>0</v>
      </c>
      <c r="J326" s="33">
        <f t="shared" si="48"/>
        <v>0</v>
      </c>
      <c r="K326" s="33">
        <f t="shared" si="49"/>
        <v>20685.84</v>
      </c>
      <c r="L326" s="33">
        <f t="shared" si="50"/>
        <v>0</v>
      </c>
      <c r="M326" s="16"/>
      <c r="N326" s="13"/>
    </row>
    <row r="327" spans="1:14" s="12" customFormat="1" x14ac:dyDescent="0.25">
      <c r="A327" s="46">
        <v>317</v>
      </c>
      <c r="B327" s="50" t="s">
        <v>360</v>
      </c>
      <c r="C327" s="50" t="s">
        <v>20</v>
      </c>
      <c r="D327" s="34" t="s">
        <v>31</v>
      </c>
      <c r="E327" s="38">
        <v>23849.99</v>
      </c>
      <c r="F327" s="36">
        <v>40688</v>
      </c>
      <c r="G327" s="37">
        <f t="shared" si="55"/>
        <v>66</v>
      </c>
      <c r="H327" s="33">
        <f t="shared" si="53"/>
        <v>0</v>
      </c>
      <c r="I327" s="33">
        <f t="shared" si="47"/>
        <v>0</v>
      </c>
      <c r="J327" s="33">
        <f t="shared" si="48"/>
        <v>23849.99</v>
      </c>
      <c r="K327" s="33">
        <f t="shared" si="49"/>
        <v>0</v>
      </c>
      <c r="L327" s="33">
        <f t="shared" si="50"/>
        <v>0</v>
      </c>
      <c r="M327" s="16"/>
      <c r="N327" s="13"/>
    </row>
    <row r="328" spans="1:14" s="12" customFormat="1" x14ac:dyDescent="0.25">
      <c r="A328" s="46">
        <v>318</v>
      </c>
      <c r="B328" s="50" t="s">
        <v>361</v>
      </c>
      <c r="C328" s="50" t="s">
        <v>20</v>
      </c>
      <c r="D328" s="34" t="s">
        <v>31</v>
      </c>
      <c r="E328" s="38">
        <v>34360.86</v>
      </c>
      <c r="F328" s="36">
        <v>40533</v>
      </c>
      <c r="G328" s="37">
        <f t="shared" si="55"/>
        <v>221</v>
      </c>
      <c r="H328" s="33">
        <f t="shared" si="53"/>
        <v>0</v>
      </c>
      <c r="I328" s="33">
        <f t="shared" si="47"/>
        <v>0</v>
      </c>
      <c r="J328" s="33">
        <f t="shared" si="48"/>
        <v>0</v>
      </c>
      <c r="K328" s="33">
        <f t="shared" si="49"/>
        <v>0</v>
      </c>
      <c r="L328" s="33">
        <f t="shared" si="50"/>
        <v>34360.86</v>
      </c>
      <c r="M328" s="16"/>
      <c r="N328" s="13"/>
    </row>
    <row r="329" spans="1:14" s="12" customFormat="1" x14ac:dyDescent="0.25">
      <c r="A329" s="46">
        <v>319</v>
      </c>
      <c r="B329" s="50" t="s">
        <v>362</v>
      </c>
      <c r="C329" s="50" t="s">
        <v>20</v>
      </c>
      <c r="D329" s="34" t="s">
        <v>31</v>
      </c>
      <c r="E329" s="38">
        <v>39446.639999999999</v>
      </c>
      <c r="F329" s="36">
        <v>40529</v>
      </c>
      <c r="G329" s="37">
        <f t="shared" si="55"/>
        <v>225</v>
      </c>
      <c r="H329" s="33">
        <f t="shared" si="53"/>
        <v>0</v>
      </c>
      <c r="I329" s="33">
        <f t="shared" si="47"/>
        <v>0</v>
      </c>
      <c r="J329" s="33">
        <f t="shared" si="48"/>
        <v>0</v>
      </c>
      <c r="K329" s="33">
        <f t="shared" si="49"/>
        <v>0</v>
      </c>
      <c r="L329" s="33">
        <f t="shared" si="50"/>
        <v>39446.639999999999</v>
      </c>
      <c r="M329" s="16"/>
      <c r="N329" s="13"/>
    </row>
    <row r="330" spans="1:14" s="12" customFormat="1" x14ac:dyDescent="0.25">
      <c r="A330" s="46">
        <v>320</v>
      </c>
      <c r="B330" s="50" t="s">
        <v>363</v>
      </c>
      <c r="C330" s="50" t="s">
        <v>20</v>
      </c>
      <c r="D330" s="34" t="s">
        <v>31</v>
      </c>
      <c r="E330" s="38">
        <v>21049.33</v>
      </c>
      <c r="F330" s="36">
        <v>40534</v>
      </c>
      <c r="G330" s="37">
        <f t="shared" si="55"/>
        <v>220</v>
      </c>
      <c r="H330" s="33">
        <f t="shared" si="53"/>
        <v>0</v>
      </c>
      <c r="I330" s="33">
        <f t="shared" si="47"/>
        <v>0</v>
      </c>
      <c r="J330" s="33">
        <f t="shared" si="48"/>
        <v>0</v>
      </c>
      <c r="K330" s="33">
        <f t="shared" si="49"/>
        <v>0</v>
      </c>
      <c r="L330" s="33">
        <f t="shared" si="50"/>
        <v>21049.33</v>
      </c>
      <c r="M330" s="16"/>
      <c r="N330" s="13"/>
    </row>
    <row r="331" spans="1:14" s="12" customFormat="1" x14ac:dyDescent="0.25">
      <c r="A331" s="46">
        <v>321</v>
      </c>
      <c r="B331" s="50" t="s">
        <v>364</v>
      </c>
      <c r="C331" s="50" t="s">
        <v>20</v>
      </c>
      <c r="D331" s="34" t="s">
        <v>31</v>
      </c>
      <c r="E331" s="38">
        <v>35485.480000000003</v>
      </c>
      <c r="F331" s="36">
        <v>40687</v>
      </c>
      <c r="G331" s="37">
        <f t="shared" si="55"/>
        <v>67</v>
      </c>
      <c r="H331" s="33">
        <f t="shared" si="53"/>
        <v>0</v>
      </c>
      <c r="I331" s="33">
        <f t="shared" ref="I331:I394" si="56">IF(G331&lt;61,E331,0)-H331</f>
        <v>0</v>
      </c>
      <c r="J331" s="33">
        <f t="shared" ref="J331:J341" si="57">IF(G331&lt;91,E331,0)-H331-I331</f>
        <v>35485.480000000003</v>
      </c>
      <c r="K331" s="33">
        <f t="shared" ref="K331:K341" si="58">IF(G331&lt;120,E331,0)-H331-I331-J331</f>
        <v>0</v>
      </c>
      <c r="L331" s="33">
        <f t="shared" ref="L331:L341" si="59">IF(G331&gt;120,E331,0)</f>
        <v>0</v>
      </c>
      <c r="M331" s="16"/>
      <c r="N331" s="13"/>
    </row>
    <row r="332" spans="1:14" s="12" customFormat="1" x14ac:dyDescent="0.25">
      <c r="A332" s="46">
        <v>322</v>
      </c>
      <c r="B332" s="50" t="s">
        <v>365</v>
      </c>
      <c r="C332" s="50" t="s">
        <v>20</v>
      </c>
      <c r="D332" s="34" t="s">
        <v>31</v>
      </c>
      <c r="E332" s="38">
        <v>74284.600000000006</v>
      </c>
      <c r="F332" s="36">
        <v>40690</v>
      </c>
      <c r="G332" s="37">
        <f t="shared" si="55"/>
        <v>64</v>
      </c>
      <c r="H332" s="33">
        <f t="shared" si="53"/>
        <v>0</v>
      </c>
      <c r="I332" s="33">
        <f t="shared" si="56"/>
        <v>0</v>
      </c>
      <c r="J332" s="33">
        <f t="shared" si="57"/>
        <v>74284.600000000006</v>
      </c>
      <c r="K332" s="33">
        <f t="shared" si="58"/>
        <v>0</v>
      </c>
      <c r="L332" s="33">
        <f t="shared" si="59"/>
        <v>0</v>
      </c>
      <c r="M332" s="16"/>
      <c r="N332" s="13"/>
    </row>
    <row r="333" spans="1:14" s="12" customFormat="1" x14ac:dyDescent="0.25">
      <c r="A333" s="46">
        <v>323</v>
      </c>
      <c r="B333" s="50" t="s">
        <v>366</v>
      </c>
      <c r="C333" s="50" t="s">
        <v>20</v>
      </c>
      <c r="D333" s="34" t="s">
        <v>31</v>
      </c>
      <c r="E333" s="38">
        <v>1398</v>
      </c>
      <c r="F333" s="36">
        <v>40530</v>
      </c>
      <c r="G333" s="37">
        <f t="shared" si="55"/>
        <v>224</v>
      </c>
      <c r="H333" s="33">
        <f t="shared" si="53"/>
        <v>0</v>
      </c>
      <c r="I333" s="33">
        <f t="shared" si="56"/>
        <v>0</v>
      </c>
      <c r="J333" s="33">
        <f t="shared" si="57"/>
        <v>0</v>
      </c>
      <c r="K333" s="33">
        <f t="shared" si="58"/>
        <v>0</v>
      </c>
      <c r="L333" s="33">
        <f t="shared" si="59"/>
        <v>1398</v>
      </c>
      <c r="M333" s="16"/>
      <c r="N333" s="13"/>
    </row>
    <row r="334" spans="1:14" s="12" customFormat="1" x14ac:dyDescent="0.25">
      <c r="A334" s="46">
        <v>324</v>
      </c>
      <c r="B334" s="50" t="s">
        <v>367</v>
      </c>
      <c r="C334" s="50" t="s">
        <v>20</v>
      </c>
      <c r="D334" s="34" t="s">
        <v>31</v>
      </c>
      <c r="E334" s="38">
        <v>35986.730000000003</v>
      </c>
      <c r="F334" s="36">
        <v>40530</v>
      </c>
      <c r="G334" s="37">
        <f t="shared" si="55"/>
        <v>224</v>
      </c>
      <c r="H334" s="33">
        <f t="shared" si="53"/>
        <v>0</v>
      </c>
      <c r="I334" s="33">
        <f t="shared" si="56"/>
        <v>0</v>
      </c>
      <c r="J334" s="33">
        <f t="shared" si="57"/>
        <v>0</v>
      </c>
      <c r="K334" s="33">
        <f t="shared" si="58"/>
        <v>0</v>
      </c>
      <c r="L334" s="33">
        <f t="shared" si="59"/>
        <v>35986.730000000003</v>
      </c>
      <c r="M334" s="16"/>
      <c r="N334" s="13"/>
    </row>
    <row r="335" spans="1:14" s="12" customFormat="1" x14ac:dyDescent="0.25">
      <c r="A335" s="46">
        <v>325</v>
      </c>
      <c r="B335" s="50" t="s">
        <v>175</v>
      </c>
      <c r="C335" s="50" t="s">
        <v>20</v>
      </c>
      <c r="D335" s="34" t="s">
        <v>31</v>
      </c>
      <c r="E335" s="38">
        <v>31494.59</v>
      </c>
      <c r="F335" s="36">
        <v>40745</v>
      </c>
      <c r="G335" s="37">
        <f t="shared" si="55"/>
        <v>9</v>
      </c>
      <c r="H335" s="33">
        <f t="shared" si="53"/>
        <v>31494.59</v>
      </c>
      <c r="I335" s="33">
        <f t="shared" si="56"/>
        <v>0</v>
      </c>
      <c r="J335" s="33">
        <f t="shared" si="57"/>
        <v>0</v>
      </c>
      <c r="K335" s="33">
        <f t="shared" si="58"/>
        <v>0</v>
      </c>
      <c r="L335" s="33">
        <f t="shared" si="59"/>
        <v>0</v>
      </c>
      <c r="M335" s="16"/>
      <c r="N335" s="13"/>
    </row>
    <row r="336" spans="1:14" s="12" customFormat="1" x14ac:dyDescent="0.25">
      <c r="A336" s="46">
        <v>326</v>
      </c>
      <c r="B336" s="50" t="s">
        <v>368</v>
      </c>
      <c r="C336" s="50" t="s">
        <v>20</v>
      </c>
      <c r="D336" s="34" t="s">
        <v>31</v>
      </c>
      <c r="E336" s="38">
        <v>39995</v>
      </c>
      <c r="F336" s="36">
        <v>40725</v>
      </c>
      <c r="G336" s="37">
        <f t="shared" si="55"/>
        <v>29</v>
      </c>
      <c r="H336" s="33">
        <f t="shared" si="53"/>
        <v>39995</v>
      </c>
      <c r="I336" s="33">
        <f t="shared" si="56"/>
        <v>0</v>
      </c>
      <c r="J336" s="33">
        <f t="shared" si="57"/>
        <v>0</v>
      </c>
      <c r="K336" s="33">
        <f t="shared" si="58"/>
        <v>0</v>
      </c>
      <c r="L336" s="33">
        <f t="shared" si="59"/>
        <v>0</v>
      </c>
      <c r="M336" s="16"/>
      <c r="N336" s="13"/>
    </row>
    <row r="337" spans="1:14" s="12" customFormat="1" x14ac:dyDescent="0.25">
      <c r="A337" s="46">
        <v>327</v>
      </c>
      <c r="B337" s="50" t="s">
        <v>150</v>
      </c>
      <c r="C337" s="50" t="s">
        <v>20</v>
      </c>
      <c r="D337" s="34" t="s">
        <v>31</v>
      </c>
      <c r="E337" s="38">
        <v>18243.68</v>
      </c>
      <c r="F337" s="36">
        <v>40619</v>
      </c>
      <c r="G337" s="37">
        <f t="shared" si="55"/>
        <v>135</v>
      </c>
      <c r="H337" s="33">
        <f t="shared" si="53"/>
        <v>0</v>
      </c>
      <c r="I337" s="33">
        <f t="shared" si="56"/>
        <v>0</v>
      </c>
      <c r="J337" s="33">
        <f t="shared" si="57"/>
        <v>0</v>
      </c>
      <c r="K337" s="33">
        <f t="shared" si="58"/>
        <v>0</v>
      </c>
      <c r="L337" s="33">
        <f t="shared" si="59"/>
        <v>18243.68</v>
      </c>
      <c r="M337" s="16"/>
      <c r="N337" s="13"/>
    </row>
    <row r="338" spans="1:14" s="12" customFormat="1" x14ac:dyDescent="0.25">
      <c r="A338" s="46">
        <v>328</v>
      </c>
      <c r="B338" s="50" t="s">
        <v>369</v>
      </c>
      <c r="C338" s="50" t="s">
        <v>20</v>
      </c>
      <c r="D338" s="34" t="s">
        <v>31</v>
      </c>
      <c r="E338" s="38">
        <v>1399.9</v>
      </c>
      <c r="F338" s="36">
        <v>40656</v>
      </c>
      <c r="G338" s="37">
        <f t="shared" si="55"/>
        <v>98</v>
      </c>
      <c r="H338" s="33">
        <f t="shared" si="53"/>
        <v>0</v>
      </c>
      <c r="I338" s="33">
        <f t="shared" si="56"/>
        <v>0</v>
      </c>
      <c r="J338" s="33">
        <f t="shared" si="57"/>
        <v>0</v>
      </c>
      <c r="K338" s="33">
        <f t="shared" si="58"/>
        <v>1399.9</v>
      </c>
      <c r="L338" s="33">
        <f t="shared" si="59"/>
        <v>0</v>
      </c>
      <c r="M338" s="16"/>
      <c r="N338" s="13"/>
    </row>
    <row r="339" spans="1:14" s="12" customFormat="1" x14ac:dyDescent="0.25">
      <c r="A339" s="46">
        <v>329</v>
      </c>
      <c r="B339" s="50" t="s">
        <v>370</v>
      </c>
      <c r="C339" s="50" t="s">
        <v>20</v>
      </c>
      <c r="D339" s="34" t="s">
        <v>31</v>
      </c>
      <c r="E339" s="38">
        <v>61</v>
      </c>
      <c r="F339" s="36">
        <v>40656</v>
      </c>
      <c r="G339" s="37">
        <f t="shared" si="55"/>
        <v>98</v>
      </c>
      <c r="H339" s="33">
        <f t="shared" si="53"/>
        <v>0</v>
      </c>
      <c r="I339" s="33">
        <f t="shared" si="56"/>
        <v>0</v>
      </c>
      <c r="J339" s="33">
        <f t="shared" si="57"/>
        <v>0</v>
      </c>
      <c r="K339" s="33">
        <f t="shared" si="58"/>
        <v>61</v>
      </c>
      <c r="L339" s="33">
        <f t="shared" si="59"/>
        <v>0</v>
      </c>
      <c r="M339" s="16"/>
      <c r="N339" s="13"/>
    </row>
    <row r="340" spans="1:14" s="12" customFormat="1" x14ac:dyDescent="0.25">
      <c r="A340" s="46">
        <v>330</v>
      </c>
      <c r="B340" s="50" t="s">
        <v>149</v>
      </c>
      <c r="C340" s="50" t="s">
        <v>20</v>
      </c>
      <c r="D340" s="34" t="s">
        <v>31</v>
      </c>
      <c r="E340" s="38">
        <v>5102</v>
      </c>
      <c r="F340" s="36">
        <v>3987</v>
      </c>
      <c r="G340" s="37">
        <f t="shared" si="55"/>
        <v>36767</v>
      </c>
      <c r="H340" s="33">
        <f t="shared" si="53"/>
        <v>0</v>
      </c>
      <c r="I340" s="33">
        <f t="shared" si="56"/>
        <v>0</v>
      </c>
      <c r="J340" s="33">
        <f t="shared" si="57"/>
        <v>0</v>
      </c>
      <c r="K340" s="33">
        <f t="shared" si="58"/>
        <v>0</v>
      </c>
      <c r="L340" s="33">
        <f t="shared" si="59"/>
        <v>5102</v>
      </c>
      <c r="M340" s="16"/>
      <c r="N340" s="13"/>
    </row>
    <row r="341" spans="1:14" s="12" customFormat="1" x14ac:dyDescent="0.25">
      <c r="A341" s="46">
        <v>331</v>
      </c>
      <c r="B341" s="50" t="s">
        <v>129</v>
      </c>
      <c r="C341" s="50" t="s">
        <v>20</v>
      </c>
      <c r="D341" s="34" t="s">
        <v>31</v>
      </c>
      <c r="E341" s="38">
        <v>55846.21</v>
      </c>
      <c r="F341" s="36">
        <v>40537</v>
      </c>
      <c r="G341" s="37">
        <f t="shared" si="55"/>
        <v>217</v>
      </c>
      <c r="H341" s="33">
        <f t="shared" si="53"/>
        <v>0</v>
      </c>
      <c r="I341" s="33">
        <f t="shared" si="56"/>
        <v>0</v>
      </c>
      <c r="J341" s="33">
        <f t="shared" si="57"/>
        <v>0</v>
      </c>
      <c r="K341" s="33">
        <f t="shared" si="58"/>
        <v>0</v>
      </c>
      <c r="L341" s="33">
        <f t="shared" si="59"/>
        <v>55846.21</v>
      </c>
      <c r="M341" s="16"/>
      <c r="N341" s="13"/>
    </row>
    <row r="342" spans="1:14" s="12" customFormat="1" x14ac:dyDescent="0.25">
      <c r="A342" s="46">
        <v>333</v>
      </c>
      <c r="B342" s="50" t="s">
        <v>88</v>
      </c>
      <c r="C342" s="50" t="s">
        <v>20</v>
      </c>
      <c r="D342" s="34" t="s">
        <v>31</v>
      </c>
      <c r="E342" s="38">
        <v>1003</v>
      </c>
      <c r="F342" s="36">
        <v>40528</v>
      </c>
      <c r="G342" s="37">
        <f t="shared" si="55"/>
        <v>226</v>
      </c>
      <c r="H342" s="33">
        <f t="shared" si="53"/>
        <v>0</v>
      </c>
      <c r="I342" s="33">
        <f t="shared" si="56"/>
        <v>0</v>
      </c>
      <c r="J342" s="33">
        <f t="shared" ref="J342:J349" si="60">IF(G342&lt;91,E342,0)-H342-I342</f>
        <v>0</v>
      </c>
      <c r="K342" s="33">
        <f t="shared" ref="K342:K349" si="61">IF(G342&lt;120,E342,0)-H342-I342-J342</f>
        <v>0</v>
      </c>
      <c r="L342" s="33">
        <f t="shared" ref="L342:L349" si="62">IF(G342&gt;120,E342,0)</f>
        <v>1003</v>
      </c>
      <c r="M342" s="16"/>
      <c r="N342" s="13"/>
    </row>
    <row r="343" spans="1:14" s="12" customFormat="1" x14ac:dyDescent="0.25">
      <c r="A343" s="46">
        <v>334</v>
      </c>
      <c r="B343" s="50" t="s">
        <v>158</v>
      </c>
      <c r="C343" s="50" t="s">
        <v>20</v>
      </c>
      <c r="D343" s="34" t="s">
        <v>31</v>
      </c>
      <c r="E343" s="38">
        <v>19546</v>
      </c>
      <c r="F343" s="36">
        <v>40673</v>
      </c>
      <c r="G343" s="37">
        <f t="shared" si="55"/>
        <v>81</v>
      </c>
      <c r="H343" s="33">
        <f t="shared" si="53"/>
        <v>0</v>
      </c>
      <c r="I343" s="33">
        <f t="shared" si="56"/>
        <v>0</v>
      </c>
      <c r="J343" s="33">
        <f t="shared" si="60"/>
        <v>19546</v>
      </c>
      <c r="K343" s="33">
        <f t="shared" si="61"/>
        <v>0</v>
      </c>
      <c r="L343" s="33">
        <f t="shared" si="62"/>
        <v>0</v>
      </c>
      <c r="M343" s="16"/>
      <c r="N343" s="13"/>
    </row>
    <row r="344" spans="1:14" s="12" customFormat="1" x14ac:dyDescent="0.25">
      <c r="A344" s="46">
        <v>335</v>
      </c>
      <c r="B344" s="50" t="s">
        <v>107</v>
      </c>
      <c r="C344" s="50" t="s">
        <v>20</v>
      </c>
      <c r="D344" s="34" t="s">
        <v>31</v>
      </c>
      <c r="E344" s="38">
        <v>186038.74</v>
      </c>
      <c r="F344" s="36">
        <v>40453</v>
      </c>
      <c r="G344" s="37">
        <f t="shared" si="55"/>
        <v>301</v>
      </c>
      <c r="H344" s="33">
        <f t="shared" ref="H344:H407" si="63">IF(G344&lt;30,E344,0)</f>
        <v>0</v>
      </c>
      <c r="I344" s="33">
        <f t="shared" si="56"/>
        <v>0</v>
      </c>
      <c r="J344" s="33">
        <f t="shared" si="60"/>
        <v>0</v>
      </c>
      <c r="K344" s="33">
        <f t="shared" si="61"/>
        <v>0</v>
      </c>
      <c r="L344" s="33">
        <f t="shared" si="62"/>
        <v>186038.74</v>
      </c>
      <c r="M344" s="16"/>
      <c r="N344" s="13"/>
    </row>
    <row r="345" spans="1:14" s="12" customFormat="1" x14ac:dyDescent="0.25">
      <c r="A345" s="46">
        <v>336</v>
      </c>
      <c r="B345" s="50" t="s">
        <v>371</v>
      </c>
      <c r="C345" s="50" t="s">
        <v>20</v>
      </c>
      <c r="D345" s="34" t="s">
        <v>31</v>
      </c>
      <c r="E345" s="38">
        <v>50000</v>
      </c>
      <c r="F345" s="36">
        <v>40445</v>
      </c>
      <c r="G345" s="37">
        <f t="shared" ref="G345:G376" si="64">+$E$8-F345</f>
        <v>309</v>
      </c>
      <c r="H345" s="33">
        <f t="shared" si="63"/>
        <v>0</v>
      </c>
      <c r="I345" s="33">
        <f t="shared" si="56"/>
        <v>0</v>
      </c>
      <c r="J345" s="33">
        <f t="shared" si="60"/>
        <v>0</v>
      </c>
      <c r="K345" s="33">
        <f t="shared" si="61"/>
        <v>0</v>
      </c>
      <c r="L345" s="33">
        <f t="shared" si="62"/>
        <v>50000</v>
      </c>
      <c r="M345" s="16"/>
      <c r="N345" s="13"/>
    </row>
    <row r="346" spans="1:14" s="12" customFormat="1" x14ac:dyDescent="0.25">
      <c r="A346" s="46">
        <v>337</v>
      </c>
      <c r="B346" s="50" t="s">
        <v>108</v>
      </c>
      <c r="C346" s="50" t="s">
        <v>20</v>
      </c>
      <c r="D346" s="34" t="s">
        <v>31</v>
      </c>
      <c r="E346" s="38">
        <v>8369</v>
      </c>
      <c r="F346" s="36">
        <v>40422</v>
      </c>
      <c r="G346" s="37">
        <f t="shared" si="64"/>
        <v>332</v>
      </c>
      <c r="H346" s="33">
        <f t="shared" si="63"/>
        <v>0</v>
      </c>
      <c r="I346" s="33">
        <f t="shared" si="56"/>
        <v>0</v>
      </c>
      <c r="J346" s="33">
        <f t="shared" si="60"/>
        <v>0</v>
      </c>
      <c r="K346" s="33">
        <f t="shared" si="61"/>
        <v>0</v>
      </c>
      <c r="L346" s="33">
        <f t="shared" si="62"/>
        <v>8369</v>
      </c>
      <c r="M346" s="16"/>
      <c r="N346" s="13"/>
    </row>
    <row r="347" spans="1:14" s="12" customFormat="1" x14ac:dyDescent="0.25">
      <c r="A347" s="46">
        <v>338</v>
      </c>
      <c r="B347" s="50" t="s">
        <v>372</v>
      </c>
      <c r="C347" s="50" t="s">
        <v>20</v>
      </c>
      <c r="D347" s="34" t="s">
        <v>31</v>
      </c>
      <c r="E347" s="38">
        <v>12399.95</v>
      </c>
      <c r="F347" s="36">
        <v>40716</v>
      </c>
      <c r="G347" s="37">
        <f t="shared" si="64"/>
        <v>38</v>
      </c>
      <c r="H347" s="33">
        <f t="shared" si="63"/>
        <v>0</v>
      </c>
      <c r="I347" s="33">
        <f t="shared" si="56"/>
        <v>12399.95</v>
      </c>
      <c r="J347" s="33">
        <f t="shared" si="60"/>
        <v>0</v>
      </c>
      <c r="K347" s="33">
        <f t="shared" si="61"/>
        <v>0</v>
      </c>
      <c r="L347" s="33">
        <f t="shared" si="62"/>
        <v>0</v>
      </c>
      <c r="M347" s="16"/>
      <c r="N347" s="13"/>
    </row>
    <row r="348" spans="1:14" s="12" customFormat="1" x14ac:dyDescent="0.25">
      <c r="A348" s="46">
        <v>339</v>
      </c>
      <c r="B348" s="50" t="s">
        <v>373</v>
      </c>
      <c r="C348" s="50" t="s">
        <v>20</v>
      </c>
      <c r="D348" s="34" t="s">
        <v>31</v>
      </c>
      <c r="E348" s="38">
        <v>8527.26</v>
      </c>
      <c r="F348" s="36">
        <v>40501</v>
      </c>
      <c r="G348" s="37">
        <f t="shared" si="64"/>
        <v>253</v>
      </c>
      <c r="H348" s="33">
        <f t="shared" si="63"/>
        <v>0</v>
      </c>
      <c r="I348" s="33">
        <f t="shared" si="56"/>
        <v>0</v>
      </c>
      <c r="J348" s="33">
        <f t="shared" si="60"/>
        <v>0</v>
      </c>
      <c r="K348" s="33">
        <f t="shared" si="61"/>
        <v>0</v>
      </c>
      <c r="L348" s="33">
        <f t="shared" si="62"/>
        <v>8527.26</v>
      </c>
      <c r="M348" s="16"/>
      <c r="N348" s="13"/>
    </row>
    <row r="349" spans="1:14" s="12" customFormat="1" x14ac:dyDescent="0.25">
      <c r="A349" s="46">
        <v>340</v>
      </c>
      <c r="B349" s="50" t="s">
        <v>45</v>
      </c>
      <c r="C349" s="50" t="s">
        <v>230</v>
      </c>
      <c r="D349" s="35" t="s">
        <v>185</v>
      </c>
      <c r="E349" s="38">
        <v>211515</v>
      </c>
      <c r="F349" s="36">
        <v>40726</v>
      </c>
      <c r="G349" s="37">
        <f t="shared" si="64"/>
        <v>28</v>
      </c>
      <c r="H349" s="33">
        <f t="shared" si="63"/>
        <v>211515</v>
      </c>
      <c r="I349" s="33">
        <f t="shared" si="56"/>
        <v>0</v>
      </c>
      <c r="J349" s="33">
        <f t="shared" si="60"/>
        <v>0</v>
      </c>
      <c r="K349" s="33">
        <f t="shared" si="61"/>
        <v>0</v>
      </c>
      <c r="L349" s="33">
        <f t="shared" si="62"/>
        <v>0</v>
      </c>
      <c r="M349" s="16"/>
      <c r="N349" s="13"/>
    </row>
    <row r="350" spans="1:14" s="12" customFormat="1" x14ac:dyDescent="0.25">
      <c r="A350" s="46">
        <v>341</v>
      </c>
      <c r="B350" s="50" t="s">
        <v>148</v>
      </c>
      <c r="C350" s="50" t="s">
        <v>231</v>
      </c>
      <c r="D350" s="34" t="s">
        <v>457</v>
      </c>
      <c r="E350" s="38">
        <v>139989.29999999999</v>
      </c>
      <c r="F350" s="36">
        <v>40688</v>
      </c>
      <c r="G350" s="37">
        <f t="shared" si="64"/>
        <v>66</v>
      </c>
      <c r="H350" s="33">
        <f t="shared" si="63"/>
        <v>0</v>
      </c>
      <c r="I350" s="33">
        <f t="shared" si="56"/>
        <v>0</v>
      </c>
      <c r="J350" s="33">
        <f t="shared" ref="J350:J359" si="65">IF(G350&lt;91,E350,0)-H350-I350</f>
        <v>139989.29999999999</v>
      </c>
      <c r="K350" s="33">
        <f t="shared" ref="K350:K359" si="66">IF(G350&lt;120,E350,0)-H350-I350-J350</f>
        <v>0</v>
      </c>
      <c r="L350" s="33">
        <f t="shared" ref="L350:L359" si="67">IF(G350&gt;120,E350,0)</f>
        <v>0</v>
      </c>
      <c r="M350" s="16"/>
      <c r="N350" s="13"/>
    </row>
    <row r="351" spans="1:14" s="12" customFormat="1" x14ac:dyDescent="0.25">
      <c r="A351" s="46">
        <v>342</v>
      </c>
      <c r="B351" s="50" t="s">
        <v>374</v>
      </c>
      <c r="C351" s="50" t="s">
        <v>231</v>
      </c>
      <c r="D351" s="34" t="s">
        <v>457</v>
      </c>
      <c r="E351" s="38">
        <v>513359</v>
      </c>
      <c r="F351" s="36">
        <v>40712</v>
      </c>
      <c r="G351" s="37">
        <f t="shared" si="64"/>
        <v>42</v>
      </c>
      <c r="H351" s="33">
        <f t="shared" si="63"/>
        <v>0</v>
      </c>
      <c r="I351" s="33">
        <f t="shared" si="56"/>
        <v>513359</v>
      </c>
      <c r="J351" s="33">
        <f t="shared" si="65"/>
        <v>0</v>
      </c>
      <c r="K351" s="33">
        <f t="shared" si="66"/>
        <v>0</v>
      </c>
      <c r="L351" s="33">
        <f t="shared" si="67"/>
        <v>0</v>
      </c>
      <c r="M351" s="16"/>
      <c r="N351" s="13"/>
    </row>
    <row r="352" spans="1:14" s="12" customFormat="1" x14ac:dyDescent="0.25">
      <c r="A352" s="46">
        <v>343</v>
      </c>
      <c r="B352" s="47" t="s">
        <v>331</v>
      </c>
      <c r="C352" s="47" t="s">
        <v>578</v>
      </c>
      <c r="D352" s="34" t="s">
        <v>458</v>
      </c>
      <c r="E352" s="44">
        <v>198169.2</v>
      </c>
      <c r="F352" s="36">
        <v>40726</v>
      </c>
      <c r="G352" s="37">
        <f t="shared" si="64"/>
        <v>28</v>
      </c>
      <c r="H352" s="33">
        <f t="shared" si="63"/>
        <v>198169.2</v>
      </c>
      <c r="I352" s="33">
        <f t="shared" si="56"/>
        <v>0</v>
      </c>
      <c r="J352" s="33">
        <f t="shared" si="65"/>
        <v>0</v>
      </c>
      <c r="K352" s="33">
        <f t="shared" si="66"/>
        <v>0</v>
      </c>
      <c r="L352" s="33">
        <f t="shared" si="67"/>
        <v>0</v>
      </c>
      <c r="M352" s="16"/>
      <c r="N352" s="13"/>
    </row>
    <row r="353" spans="1:14" s="12" customFormat="1" x14ac:dyDescent="0.25">
      <c r="A353" s="46">
        <v>344</v>
      </c>
      <c r="B353" s="50" t="s">
        <v>375</v>
      </c>
      <c r="C353" s="45" t="s">
        <v>232</v>
      </c>
      <c r="D353" s="34" t="s">
        <v>112</v>
      </c>
      <c r="E353" s="38">
        <v>76215.02</v>
      </c>
      <c r="F353" s="36">
        <v>40604</v>
      </c>
      <c r="G353" s="37">
        <f t="shared" si="64"/>
        <v>150</v>
      </c>
      <c r="H353" s="33">
        <f t="shared" si="63"/>
        <v>0</v>
      </c>
      <c r="I353" s="33">
        <f t="shared" si="56"/>
        <v>0</v>
      </c>
      <c r="J353" s="33">
        <f t="shared" si="65"/>
        <v>0</v>
      </c>
      <c r="K353" s="33">
        <f t="shared" si="66"/>
        <v>0</v>
      </c>
      <c r="L353" s="33">
        <f t="shared" si="67"/>
        <v>76215.02</v>
      </c>
      <c r="M353" s="16"/>
      <c r="N353" s="13"/>
    </row>
    <row r="354" spans="1:14" s="12" customFormat="1" x14ac:dyDescent="0.25">
      <c r="A354" s="46">
        <v>345</v>
      </c>
      <c r="B354" s="50" t="s">
        <v>122</v>
      </c>
      <c r="C354" s="45" t="s">
        <v>232</v>
      </c>
      <c r="D354" s="34" t="s">
        <v>112</v>
      </c>
      <c r="E354" s="38">
        <v>139605.79999999999</v>
      </c>
      <c r="F354" s="36">
        <v>40668</v>
      </c>
      <c r="G354" s="37">
        <f t="shared" si="64"/>
        <v>86</v>
      </c>
      <c r="H354" s="33">
        <f t="shared" si="63"/>
        <v>0</v>
      </c>
      <c r="I354" s="33">
        <f t="shared" si="56"/>
        <v>0</v>
      </c>
      <c r="J354" s="33">
        <f t="shared" si="65"/>
        <v>139605.79999999999</v>
      </c>
      <c r="K354" s="33">
        <f t="shared" si="66"/>
        <v>0</v>
      </c>
      <c r="L354" s="33">
        <f t="shared" si="67"/>
        <v>0</v>
      </c>
      <c r="M354" s="16"/>
      <c r="N354" s="13"/>
    </row>
    <row r="355" spans="1:14" s="12" customFormat="1" x14ac:dyDescent="0.25">
      <c r="A355" s="46">
        <v>346</v>
      </c>
      <c r="B355" s="50" t="s">
        <v>376</v>
      </c>
      <c r="C355" s="45" t="s">
        <v>232</v>
      </c>
      <c r="D355" s="34" t="s">
        <v>112</v>
      </c>
      <c r="E355" s="38">
        <v>49156.44</v>
      </c>
      <c r="F355" s="36">
        <v>40677</v>
      </c>
      <c r="G355" s="37">
        <f t="shared" si="64"/>
        <v>77</v>
      </c>
      <c r="H355" s="33">
        <f t="shared" si="63"/>
        <v>0</v>
      </c>
      <c r="I355" s="33">
        <f t="shared" si="56"/>
        <v>0</v>
      </c>
      <c r="J355" s="33">
        <f t="shared" si="65"/>
        <v>49156.44</v>
      </c>
      <c r="K355" s="33">
        <f t="shared" si="66"/>
        <v>0</v>
      </c>
      <c r="L355" s="33">
        <f t="shared" si="67"/>
        <v>0</v>
      </c>
      <c r="M355" s="16"/>
      <c r="N355" s="13"/>
    </row>
    <row r="356" spans="1:14" s="12" customFormat="1" x14ac:dyDescent="0.25">
      <c r="A356" s="46">
        <v>347</v>
      </c>
      <c r="B356" s="50" t="s">
        <v>377</v>
      </c>
      <c r="C356" s="45" t="s">
        <v>232</v>
      </c>
      <c r="D356" s="34" t="s">
        <v>112</v>
      </c>
      <c r="E356" s="38">
        <v>75763.08</v>
      </c>
      <c r="F356" s="36">
        <v>40709</v>
      </c>
      <c r="G356" s="37">
        <f t="shared" si="64"/>
        <v>45</v>
      </c>
      <c r="H356" s="33">
        <f t="shared" si="63"/>
        <v>0</v>
      </c>
      <c r="I356" s="33">
        <f t="shared" si="56"/>
        <v>75763.08</v>
      </c>
      <c r="J356" s="33">
        <f t="shared" si="65"/>
        <v>0</v>
      </c>
      <c r="K356" s="33">
        <f t="shared" si="66"/>
        <v>0</v>
      </c>
      <c r="L356" s="33">
        <f t="shared" si="67"/>
        <v>0</v>
      </c>
      <c r="M356" s="16"/>
      <c r="N356" s="13"/>
    </row>
    <row r="357" spans="1:14" s="12" customFormat="1" x14ac:dyDescent="0.25">
      <c r="A357" s="46">
        <v>348</v>
      </c>
      <c r="B357" s="50" t="s">
        <v>378</v>
      </c>
      <c r="C357" s="45" t="s">
        <v>232</v>
      </c>
      <c r="D357" s="34" t="s">
        <v>112</v>
      </c>
      <c r="E357" s="38">
        <v>106205.9</v>
      </c>
      <c r="F357" s="36">
        <v>40724</v>
      </c>
      <c r="G357" s="37">
        <f t="shared" si="64"/>
        <v>30</v>
      </c>
      <c r="H357" s="33">
        <f t="shared" si="63"/>
        <v>0</v>
      </c>
      <c r="I357" s="33">
        <f t="shared" si="56"/>
        <v>106205.9</v>
      </c>
      <c r="J357" s="33">
        <f t="shared" si="65"/>
        <v>0</v>
      </c>
      <c r="K357" s="33">
        <f t="shared" si="66"/>
        <v>0</v>
      </c>
      <c r="L357" s="33">
        <f t="shared" si="67"/>
        <v>0</v>
      </c>
      <c r="M357" s="16"/>
      <c r="N357" s="13"/>
    </row>
    <row r="358" spans="1:14" s="12" customFormat="1" x14ac:dyDescent="0.25">
      <c r="A358" s="46">
        <v>349</v>
      </c>
      <c r="B358" s="50" t="s">
        <v>379</v>
      </c>
      <c r="C358" s="45" t="s">
        <v>232</v>
      </c>
      <c r="D358" s="34" t="s">
        <v>112</v>
      </c>
      <c r="E358" s="38">
        <v>36146.94</v>
      </c>
      <c r="F358" s="36">
        <v>40641</v>
      </c>
      <c r="G358" s="37">
        <f t="shared" si="64"/>
        <v>113</v>
      </c>
      <c r="H358" s="33">
        <f t="shared" si="63"/>
        <v>0</v>
      </c>
      <c r="I358" s="33">
        <f t="shared" si="56"/>
        <v>0</v>
      </c>
      <c r="J358" s="33">
        <f t="shared" si="65"/>
        <v>0</v>
      </c>
      <c r="K358" s="33">
        <f t="shared" si="66"/>
        <v>36146.94</v>
      </c>
      <c r="L358" s="33">
        <f t="shared" si="67"/>
        <v>0</v>
      </c>
      <c r="M358" s="16"/>
      <c r="N358" s="13"/>
    </row>
    <row r="359" spans="1:14" s="12" customFormat="1" x14ac:dyDescent="0.25">
      <c r="A359" s="46">
        <v>350</v>
      </c>
      <c r="B359" s="50" t="s">
        <v>380</v>
      </c>
      <c r="C359" s="45" t="s">
        <v>232</v>
      </c>
      <c r="D359" s="34" t="s">
        <v>112</v>
      </c>
      <c r="E359" s="38">
        <v>37031.94</v>
      </c>
      <c r="F359" s="36">
        <v>40618</v>
      </c>
      <c r="G359" s="37">
        <f t="shared" si="64"/>
        <v>136</v>
      </c>
      <c r="H359" s="33">
        <f t="shared" si="63"/>
        <v>0</v>
      </c>
      <c r="I359" s="33">
        <f t="shared" si="56"/>
        <v>0</v>
      </c>
      <c r="J359" s="33">
        <f t="shared" si="65"/>
        <v>0</v>
      </c>
      <c r="K359" s="33">
        <f t="shared" si="66"/>
        <v>0</v>
      </c>
      <c r="L359" s="33">
        <f t="shared" si="67"/>
        <v>37031.94</v>
      </c>
      <c r="M359" s="16"/>
      <c r="N359" s="13"/>
    </row>
    <row r="360" spans="1:14" s="12" customFormat="1" x14ac:dyDescent="0.25">
      <c r="A360" s="46">
        <v>351</v>
      </c>
      <c r="B360" s="50" t="s">
        <v>381</v>
      </c>
      <c r="C360" s="45" t="s">
        <v>232</v>
      </c>
      <c r="D360" s="34" t="s">
        <v>112</v>
      </c>
      <c r="E360" s="38">
        <v>18732.5</v>
      </c>
      <c r="F360" s="36">
        <v>40687</v>
      </c>
      <c r="G360" s="37">
        <f t="shared" si="64"/>
        <v>67</v>
      </c>
      <c r="H360" s="33">
        <f t="shared" si="63"/>
        <v>0</v>
      </c>
      <c r="I360" s="33">
        <f t="shared" si="56"/>
        <v>0</v>
      </c>
      <c r="J360" s="33">
        <f t="shared" ref="J360:J389" si="68">IF(G360&lt;91,E360,0)-H360-I360</f>
        <v>18732.5</v>
      </c>
      <c r="K360" s="33">
        <f t="shared" ref="K360:K389" si="69">IF(G360&lt;120,E360,0)-H360-I360-J360</f>
        <v>0</v>
      </c>
      <c r="L360" s="33">
        <f t="shared" ref="L360:L389" si="70">IF(G360&gt;120,E360,0)</f>
        <v>0</v>
      </c>
      <c r="M360" s="16"/>
      <c r="N360" s="13"/>
    </row>
    <row r="361" spans="1:14" s="12" customFormat="1" x14ac:dyDescent="0.25">
      <c r="A361" s="46">
        <v>352</v>
      </c>
      <c r="B361" s="50" t="s">
        <v>382</v>
      </c>
      <c r="C361" s="45" t="s">
        <v>232</v>
      </c>
      <c r="D361" s="34" t="s">
        <v>112</v>
      </c>
      <c r="E361" s="38">
        <v>8212.7999999999993</v>
      </c>
      <c r="F361" s="36">
        <v>40676</v>
      </c>
      <c r="G361" s="37">
        <f t="shared" si="64"/>
        <v>78</v>
      </c>
      <c r="H361" s="33">
        <f t="shared" si="63"/>
        <v>0</v>
      </c>
      <c r="I361" s="33">
        <f t="shared" si="56"/>
        <v>0</v>
      </c>
      <c r="J361" s="33">
        <f t="shared" si="68"/>
        <v>8212.7999999999993</v>
      </c>
      <c r="K361" s="33">
        <f t="shared" si="69"/>
        <v>0</v>
      </c>
      <c r="L361" s="33">
        <f t="shared" si="70"/>
        <v>0</v>
      </c>
      <c r="M361" s="16"/>
      <c r="N361" s="13"/>
    </row>
    <row r="362" spans="1:14" s="12" customFormat="1" x14ac:dyDescent="0.25">
      <c r="A362" s="46">
        <v>353</v>
      </c>
      <c r="B362" s="50" t="s">
        <v>383</v>
      </c>
      <c r="C362" s="45" t="s">
        <v>232</v>
      </c>
      <c r="D362" s="34" t="s">
        <v>112</v>
      </c>
      <c r="E362" s="38">
        <v>6183.2</v>
      </c>
      <c r="F362" s="36">
        <v>40663</v>
      </c>
      <c r="G362" s="37">
        <f t="shared" si="64"/>
        <v>91</v>
      </c>
      <c r="H362" s="33">
        <f t="shared" si="63"/>
        <v>0</v>
      </c>
      <c r="I362" s="33">
        <f t="shared" si="56"/>
        <v>0</v>
      </c>
      <c r="J362" s="33">
        <f t="shared" si="68"/>
        <v>0</v>
      </c>
      <c r="K362" s="33">
        <f t="shared" si="69"/>
        <v>6183.2</v>
      </c>
      <c r="L362" s="33">
        <f t="shared" si="70"/>
        <v>0</v>
      </c>
      <c r="M362" s="16"/>
      <c r="N362" s="13"/>
    </row>
    <row r="363" spans="1:14" s="12" customFormat="1" x14ac:dyDescent="0.25">
      <c r="A363" s="46">
        <v>354</v>
      </c>
      <c r="B363" s="50" t="s">
        <v>384</v>
      </c>
      <c r="C363" s="45" t="s">
        <v>232</v>
      </c>
      <c r="D363" s="34" t="s">
        <v>112</v>
      </c>
      <c r="E363" s="38">
        <v>11528.6</v>
      </c>
      <c r="F363" s="36">
        <v>40663</v>
      </c>
      <c r="G363" s="37">
        <f t="shared" si="64"/>
        <v>91</v>
      </c>
      <c r="H363" s="33">
        <f t="shared" si="63"/>
        <v>0</v>
      </c>
      <c r="I363" s="33">
        <f t="shared" si="56"/>
        <v>0</v>
      </c>
      <c r="J363" s="33">
        <f t="shared" si="68"/>
        <v>0</v>
      </c>
      <c r="K363" s="33">
        <f t="shared" si="69"/>
        <v>11528.6</v>
      </c>
      <c r="L363" s="33">
        <f t="shared" si="70"/>
        <v>0</v>
      </c>
      <c r="M363" s="16"/>
      <c r="N363" s="13"/>
    </row>
    <row r="364" spans="1:14" s="12" customFormat="1" x14ac:dyDescent="0.25">
      <c r="A364" s="46">
        <v>355</v>
      </c>
      <c r="B364" s="50" t="s">
        <v>385</v>
      </c>
      <c r="C364" s="45" t="s">
        <v>232</v>
      </c>
      <c r="D364" s="34" t="s">
        <v>112</v>
      </c>
      <c r="E364" s="38">
        <v>13570</v>
      </c>
      <c r="F364" s="36">
        <v>40690</v>
      </c>
      <c r="G364" s="37">
        <f t="shared" si="64"/>
        <v>64</v>
      </c>
      <c r="H364" s="33">
        <f t="shared" si="63"/>
        <v>0</v>
      </c>
      <c r="I364" s="33">
        <f t="shared" si="56"/>
        <v>0</v>
      </c>
      <c r="J364" s="33">
        <f t="shared" si="68"/>
        <v>13570</v>
      </c>
      <c r="K364" s="33">
        <f t="shared" si="69"/>
        <v>0</v>
      </c>
      <c r="L364" s="33">
        <f t="shared" si="70"/>
        <v>0</v>
      </c>
      <c r="M364" s="16"/>
      <c r="N364" s="13"/>
    </row>
    <row r="365" spans="1:14" s="12" customFormat="1" x14ac:dyDescent="0.25">
      <c r="A365" s="46">
        <v>356</v>
      </c>
      <c r="B365" s="50" t="s">
        <v>386</v>
      </c>
      <c r="C365" s="45" t="s">
        <v>232</v>
      </c>
      <c r="D365" s="34" t="s">
        <v>112</v>
      </c>
      <c r="E365" s="38">
        <v>29420.94</v>
      </c>
      <c r="F365" s="36">
        <v>40690</v>
      </c>
      <c r="G365" s="37">
        <f t="shared" si="64"/>
        <v>64</v>
      </c>
      <c r="H365" s="33">
        <f t="shared" si="63"/>
        <v>0</v>
      </c>
      <c r="I365" s="33">
        <f t="shared" si="56"/>
        <v>0</v>
      </c>
      <c r="J365" s="33">
        <f t="shared" si="68"/>
        <v>29420.94</v>
      </c>
      <c r="K365" s="33">
        <f t="shared" si="69"/>
        <v>0</v>
      </c>
      <c r="L365" s="33">
        <f t="shared" si="70"/>
        <v>0</v>
      </c>
      <c r="M365" s="16"/>
      <c r="N365" s="13"/>
    </row>
    <row r="366" spans="1:14" s="12" customFormat="1" x14ac:dyDescent="0.25">
      <c r="A366" s="46">
        <v>357</v>
      </c>
      <c r="B366" s="50" t="s">
        <v>387</v>
      </c>
      <c r="C366" s="45" t="s">
        <v>232</v>
      </c>
      <c r="D366" s="34" t="s">
        <v>112</v>
      </c>
      <c r="E366" s="38">
        <v>22264.240000000002</v>
      </c>
      <c r="F366" s="36">
        <v>40682</v>
      </c>
      <c r="G366" s="37">
        <f t="shared" si="64"/>
        <v>72</v>
      </c>
      <c r="H366" s="33">
        <f t="shared" si="63"/>
        <v>0</v>
      </c>
      <c r="I366" s="33">
        <f t="shared" si="56"/>
        <v>0</v>
      </c>
      <c r="J366" s="33">
        <f t="shared" si="68"/>
        <v>22264.240000000002</v>
      </c>
      <c r="K366" s="33">
        <f t="shared" si="69"/>
        <v>0</v>
      </c>
      <c r="L366" s="33">
        <f t="shared" si="70"/>
        <v>0</v>
      </c>
      <c r="M366" s="16"/>
      <c r="N366" s="13"/>
    </row>
    <row r="367" spans="1:14" s="12" customFormat="1" x14ac:dyDescent="0.25">
      <c r="A367" s="46">
        <v>358</v>
      </c>
      <c r="B367" s="50" t="s">
        <v>154</v>
      </c>
      <c r="C367" s="45" t="s">
        <v>232</v>
      </c>
      <c r="D367" s="34" t="s">
        <v>112</v>
      </c>
      <c r="E367" s="38">
        <v>25379.439999999999</v>
      </c>
      <c r="F367" s="36">
        <v>40698</v>
      </c>
      <c r="G367" s="37">
        <f t="shared" si="64"/>
        <v>56</v>
      </c>
      <c r="H367" s="33">
        <f t="shared" si="63"/>
        <v>0</v>
      </c>
      <c r="I367" s="33">
        <f t="shared" si="56"/>
        <v>25379.439999999999</v>
      </c>
      <c r="J367" s="33">
        <f t="shared" si="68"/>
        <v>0</v>
      </c>
      <c r="K367" s="33">
        <f t="shared" si="69"/>
        <v>0</v>
      </c>
      <c r="L367" s="33">
        <f t="shared" si="70"/>
        <v>0</v>
      </c>
      <c r="M367" s="16"/>
      <c r="N367" s="13"/>
    </row>
    <row r="368" spans="1:14" s="12" customFormat="1" x14ac:dyDescent="0.25">
      <c r="A368" s="46">
        <v>359</v>
      </c>
      <c r="B368" s="50" t="s">
        <v>156</v>
      </c>
      <c r="C368" s="45" t="s">
        <v>232</v>
      </c>
      <c r="D368" s="34" t="s">
        <v>112</v>
      </c>
      <c r="E368" s="38">
        <v>18594.439999999999</v>
      </c>
      <c r="F368" s="36">
        <v>40698</v>
      </c>
      <c r="G368" s="37">
        <f t="shared" si="64"/>
        <v>56</v>
      </c>
      <c r="H368" s="33">
        <f t="shared" si="63"/>
        <v>0</v>
      </c>
      <c r="I368" s="33">
        <f t="shared" si="56"/>
        <v>18594.439999999999</v>
      </c>
      <c r="J368" s="33">
        <f t="shared" si="68"/>
        <v>0</v>
      </c>
      <c r="K368" s="33">
        <f t="shared" si="69"/>
        <v>0</v>
      </c>
      <c r="L368" s="33">
        <f t="shared" si="70"/>
        <v>0</v>
      </c>
      <c r="M368" s="16"/>
      <c r="N368" s="13"/>
    </row>
    <row r="369" spans="1:14" s="12" customFormat="1" x14ac:dyDescent="0.25">
      <c r="A369" s="46">
        <v>360</v>
      </c>
      <c r="B369" s="50" t="s">
        <v>157</v>
      </c>
      <c r="C369" s="45" t="s">
        <v>232</v>
      </c>
      <c r="D369" s="34" t="s">
        <v>112</v>
      </c>
      <c r="E369" s="38">
        <v>20936.740000000002</v>
      </c>
      <c r="F369" s="36">
        <v>40698</v>
      </c>
      <c r="G369" s="37">
        <f t="shared" si="64"/>
        <v>56</v>
      </c>
      <c r="H369" s="33">
        <f t="shared" si="63"/>
        <v>0</v>
      </c>
      <c r="I369" s="33">
        <f t="shared" si="56"/>
        <v>20936.740000000002</v>
      </c>
      <c r="J369" s="33">
        <f t="shared" si="68"/>
        <v>0</v>
      </c>
      <c r="K369" s="33">
        <f t="shared" si="69"/>
        <v>0</v>
      </c>
      <c r="L369" s="33">
        <f t="shared" si="70"/>
        <v>0</v>
      </c>
      <c r="M369" s="16"/>
      <c r="N369" s="13"/>
    </row>
    <row r="370" spans="1:14" s="12" customFormat="1" x14ac:dyDescent="0.25">
      <c r="A370" s="46">
        <v>361</v>
      </c>
      <c r="B370" s="50" t="s">
        <v>331</v>
      </c>
      <c r="C370" s="45" t="s">
        <v>232</v>
      </c>
      <c r="D370" s="34" t="s">
        <v>112</v>
      </c>
      <c r="E370" s="38">
        <v>35881.440000000002</v>
      </c>
      <c r="F370" s="36">
        <v>40642</v>
      </c>
      <c r="G370" s="37">
        <f t="shared" si="64"/>
        <v>112</v>
      </c>
      <c r="H370" s="33">
        <f t="shared" si="63"/>
        <v>0</v>
      </c>
      <c r="I370" s="33">
        <f t="shared" si="56"/>
        <v>0</v>
      </c>
      <c r="J370" s="33">
        <f t="shared" si="68"/>
        <v>0</v>
      </c>
      <c r="K370" s="33">
        <f t="shared" si="69"/>
        <v>35881.440000000002</v>
      </c>
      <c r="L370" s="33">
        <f t="shared" si="70"/>
        <v>0</v>
      </c>
      <c r="M370" s="16"/>
      <c r="N370" s="13"/>
    </row>
    <row r="371" spans="1:14" s="12" customFormat="1" x14ac:dyDescent="0.25">
      <c r="A371" s="46">
        <v>362</v>
      </c>
      <c r="B371" s="50" t="s">
        <v>147</v>
      </c>
      <c r="C371" s="45" t="s">
        <v>232</v>
      </c>
      <c r="D371" s="34" t="s">
        <v>112</v>
      </c>
      <c r="E371" s="38">
        <v>28417.94</v>
      </c>
      <c r="F371" s="36">
        <v>40642</v>
      </c>
      <c r="G371" s="37">
        <f t="shared" si="64"/>
        <v>112</v>
      </c>
      <c r="H371" s="33">
        <f t="shared" si="63"/>
        <v>0</v>
      </c>
      <c r="I371" s="33">
        <f t="shared" si="56"/>
        <v>0</v>
      </c>
      <c r="J371" s="33">
        <f t="shared" si="68"/>
        <v>0</v>
      </c>
      <c r="K371" s="33">
        <f t="shared" si="69"/>
        <v>28417.94</v>
      </c>
      <c r="L371" s="33">
        <f t="shared" si="70"/>
        <v>0</v>
      </c>
      <c r="M371" s="16"/>
      <c r="N371" s="13"/>
    </row>
    <row r="372" spans="1:14" s="12" customFormat="1" x14ac:dyDescent="0.25">
      <c r="A372" s="46">
        <v>363</v>
      </c>
      <c r="B372" s="50" t="s">
        <v>388</v>
      </c>
      <c r="C372" s="50" t="s">
        <v>233</v>
      </c>
      <c r="D372" s="35" t="s">
        <v>185</v>
      </c>
      <c r="E372" s="38">
        <v>17110</v>
      </c>
      <c r="F372" s="36">
        <v>40688</v>
      </c>
      <c r="G372" s="37">
        <f t="shared" si="64"/>
        <v>66</v>
      </c>
      <c r="H372" s="33">
        <f t="shared" si="63"/>
        <v>0</v>
      </c>
      <c r="I372" s="33">
        <f t="shared" si="56"/>
        <v>0</v>
      </c>
      <c r="J372" s="33">
        <f t="shared" si="68"/>
        <v>17110</v>
      </c>
      <c r="K372" s="33">
        <f t="shared" si="69"/>
        <v>0</v>
      </c>
      <c r="L372" s="33">
        <f t="shared" si="70"/>
        <v>0</v>
      </c>
      <c r="M372" s="16"/>
      <c r="N372" s="13"/>
    </row>
    <row r="373" spans="1:14" s="12" customFormat="1" x14ac:dyDescent="0.25">
      <c r="A373" s="46">
        <v>364</v>
      </c>
      <c r="B373" s="50" t="s">
        <v>146</v>
      </c>
      <c r="C373" s="50" t="s">
        <v>234</v>
      </c>
      <c r="D373" s="35" t="s">
        <v>185</v>
      </c>
      <c r="E373" s="38">
        <v>14160</v>
      </c>
      <c r="F373" s="36">
        <v>40732</v>
      </c>
      <c r="G373" s="37">
        <f t="shared" si="64"/>
        <v>22</v>
      </c>
      <c r="H373" s="33">
        <f t="shared" si="63"/>
        <v>14160</v>
      </c>
      <c r="I373" s="33">
        <f t="shared" si="56"/>
        <v>0</v>
      </c>
      <c r="J373" s="33">
        <f t="shared" si="68"/>
        <v>0</v>
      </c>
      <c r="K373" s="33">
        <f t="shared" si="69"/>
        <v>0</v>
      </c>
      <c r="L373" s="33">
        <f t="shared" si="70"/>
        <v>0</v>
      </c>
      <c r="M373" s="16"/>
      <c r="N373" s="13"/>
    </row>
    <row r="374" spans="1:14" s="12" customFormat="1" x14ac:dyDescent="0.25">
      <c r="A374" s="46">
        <v>365</v>
      </c>
      <c r="B374" s="50" t="s">
        <v>389</v>
      </c>
      <c r="C374" s="50" t="s">
        <v>234</v>
      </c>
      <c r="D374" s="35" t="s">
        <v>185</v>
      </c>
      <c r="E374" s="38">
        <v>41300</v>
      </c>
      <c r="F374" s="36">
        <v>40724</v>
      </c>
      <c r="G374" s="37">
        <f t="shared" si="64"/>
        <v>30</v>
      </c>
      <c r="H374" s="33">
        <f t="shared" si="63"/>
        <v>0</v>
      </c>
      <c r="I374" s="33">
        <f t="shared" si="56"/>
        <v>41300</v>
      </c>
      <c r="J374" s="33">
        <f t="shared" si="68"/>
        <v>0</v>
      </c>
      <c r="K374" s="33">
        <f t="shared" si="69"/>
        <v>0</v>
      </c>
      <c r="L374" s="33">
        <f t="shared" si="70"/>
        <v>0</v>
      </c>
      <c r="M374" s="16"/>
      <c r="N374" s="13"/>
    </row>
    <row r="375" spans="1:14" s="12" customFormat="1" x14ac:dyDescent="0.25">
      <c r="A375" s="46">
        <v>366</v>
      </c>
      <c r="B375" s="50" t="s">
        <v>45</v>
      </c>
      <c r="C375" s="50" t="s">
        <v>234</v>
      </c>
      <c r="D375" s="35" t="s">
        <v>185</v>
      </c>
      <c r="E375" s="38">
        <v>9304.7099999999991</v>
      </c>
      <c r="F375" s="36">
        <v>40717</v>
      </c>
      <c r="G375" s="37">
        <f t="shared" si="64"/>
        <v>37</v>
      </c>
      <c r="H375" s="33">
        <f t="shared" si="63"/>
        <v>0</v>
      </c>
      <c r="I375" s="33">
        <f t="shared" si="56"/>
        <v>9304.7099999999991</v>
      </c>
      <c r="J375" s="33">
        <f t="shared" si="68"/>
        <v>0</v>
      </c>
      <c r="K375" s="33">
        <f t="shared" si="69"/>
        <v>0</v>
      </c>
      <c r="L375" s="33">
        <f t="shared" si="70"/>
        <v>0</v>
      </c>
      <c r="M375" s="16"/>
      <c r="N375" s="13"/>
    </row>
    <row r="376" spans="1:14" s="12" customFormat="1" x14ac:dyDescent="0.25">
      <c r="A376" s="46">
        <v>367</v>
      </c>
      <c r="B376" s="50" t="s">
        <v>390</v>
      </c>
      <c r="C376" s="50" t="s">
        <v>235</v>
      </c>
      <c r="D376" s="35" t="s">
        <v>112</v>
      </c>
      <c r="E376" s="38">
        <v>16520</v>
      </c>
      <c r="F376" s="36">
        <v>40500</v>
      </c>
      <c r="G376" s="37">
        <f t="shared" si="64"/>
        <v>254</v>
      </c>
      <c r="H376" s="33">
        <f t="shared" si="63"/>
        <v>0</v>
      </c>
      <c r="I376" s="33">
        <f t="shared" si="56"/>
        <v>0</v>
      </c>
      <c r="J376" s="33">
        <f t="shared" si="68"/>
        <v>0</v>
      </c>
      <c r="K376" s="33">
        <f t="shared" si="69"/>
        <v>0</v>
      </c>
      <c r="L376" s="33">
        <f t="shared" si="70"/>
        <v>16520</v>
      </c>
      <c r="M376" s="16"/>
      <c r="N376" s="13"/>
    </row>
    <row r="377" spans="1:14" s="12" customFormat="1" x14ac:dyDescent="0.25">
      <c r="A377" s="46">
        <v>368</v>
      </c>
      <c r="B377" s="50" t="s">
        <v>100</v>
      </c>
      <c r="C377" s="50" t="s">
        <v>235</v>
      </c>
      <c r="D377" s="35" t="s">
        <v>112</v>
      </c>
      <c r="E377" s="38">
        <v>94095.43</v>
      </c>
      <c r="F377" s="36">
        <v>40432</v>
      </c>
      <c r="G377" s="37">
        <f t="shared" ref="G377:G408" si="71">+$E$8-F377</f>
        <v>322</v>
      </c>
      <c r="H377" s="33">
        <f t="shared" si="63"/>
        <v>0</v>
      </c>
      <c r="I377" s="33">
        <f t="shared" si="56"/>
        <v>0</v>
      </c>
      <c r="J377" s="33">
        <f t="shared" si="68"/>
        <v>0</v>
      </c>
      <c r="K377" s="33">
        <f t="shared" si="69"/>
        <v>0</v>
      </c>
      <c r="L377" s="33">
        <f t="shared" si="70"/>
        <v>94095.43</v>
      </c>
      <c r="M377" s="16"/>
      <c r="N377" s="13"/>
    </row>
    <row r="378" spans="1:14" s="12" customFormat="1" x14ac:dyDescent="0.25">
      <c r="A378" s="46">
        <v>369</v>
      </c>
      <c r="B378" s="50" t="s">
        <v>391</v>
      </c>
      <c r="C378" s="50" t="s">
        <v>235</v>
      </c>
      <c r="D378" s="35" t="s">
        <v>112</v>
      </c>
      <c r="E378" s="38">
        <v>10325</v>
      </c>
      <c r="F378" s="36">
        <v>40486</v>
      </c>
      <c r="G378" s="37">
        <f t="shared" si="71"/>
        <v>268</v>
      </c>
      <c r="H378" s="33">
        <f t="shared" si="63"/>
        <v>0</v>
      </c>
      <c r="I378" s="33">
        <f t="shared" si="56"/>
        <v>0</v>
      </c>
      <c r="J378" s="33">
        <f t="shared" si="68"/>
        <v>0</v>
      </c>
      <c r="K378" s="33">
        <f t="shared" si="69"/>
        <v>0</v>
      </c>
      <c r="L378" s="33">
        <f t="shared" si="70"/>
        <v>10325</v>
      </c>
      <c r="M378" s="16"/>
      <c r="N378" s="13"/>
    </row>
    <row r="379" spans="1:14" s="12" customFormat="1" x14ac:dyDescent="0.25">
      <c r="A379" s="46">
        <v>370</v>
      </c>
      <c r="B379" s="50" t="s">
        <v>392</v>
      </c>
      <c r="C379" s="50" t="s">
        <v>235</v>
      </c>
      <c r="D379" s="35" t="s">
        <v>112</v>
      </c>
      <c r="E379" s="38">
        <v>6785</v>
      </c>
      <c r="F379" s="36">
        <v>40486</v>
      </c>
      <c r="G379" s="37">
        <f t="shared" si="71"/>
        <v>268</v>
      </c>
      <c r="H379" s="33">
        <f t="shared" si="63"/>
        <v>0</v>
      </c>
      <c r="I379" s="33">
        <f t="shared" si="56"/>
        <v>0</v>
      </c>
      <c r="J379" s="33">
        <f t="shared" si="68"/>
        <v>0</v>
      </c>
      <c r="K379" s="33">
        <f t="shared" si="69"/>
        <v>0</v>
      </c>
      <c r="L379" s="33">
        <f t="shared" si="70"/>
        <v>6785</v>
      </c>
      <c r="M379" s="16"/>
      <c r="N379" s="13"/>
    </row>
    <row r="380" spans="1:14" s="12" customFormat="1" x14ac:dyDescent="0.25">
      <c r="A380" s="46">
        <v>371</v>
      </c>
      <c r="B380" s="50" t="s">
        <v>393</v>
      </c>
      <c r="C380" s="50" t="s">
        <v>235</v>
      </c>
      <c r="D380" s="35" t="s">
        <v>112</v>
      </c>
      <c r="E380" s="38">
        <v>14809</v>
      </c>
      <c r="F380" s="36">
        <v>40486</v>
      </c>
      <c r="G380" s="37">
        <f t="shared" si="71"/>
        <v>268</v>
      </c>
      <c r="H380" s="33">
        <f t="shared" si="63"/>
        <v>0</v>
      </c>
      <c r="I380" s="33">
        <f t="shared" si="56"/>
        <v>0</v>
      </c>
      <c r="J380" s="33">
        <f t="shared" si="68"/>
        <v>0</v>
      </c>
      <c r="K380" s="33">
        <f t="shared" si="69"/>
        <v>0</v>
      </c>
      <c r="L380" s="33">
        <f t="shared" si="70"/>
        <v>14809</v>
      </c>
      <c r="M380" s="16"/>
      <c r="N380" s="13"/>
    </row>
    <row r="381" spans="1:14" s="12" customFormat="1" x14ac:dyDescent="0.25">
      <c r="A381" s="46">
        <v>372</v>
      </c>
      <c r="B381" s="50" t="s">
        <v>394</v>
      </c>
      <c r="C381" s="50" t="s">
        <v>235</v>
      </c>
      <c r="D381" s="35" t="s">
        <v>112</v>
      </c>
      <c r="E381" s="38">
        <v>12985.68</v>
      </c>
      <c r="F381" s="36">
        <v>40722</v>
      </c>
      <c r="G381" s="37">
        <f t="shared" si="71"/>
        <v>32</v>
      </c>
      <c r="H381" s="33">
        <f t="shared" si="63"/>
        <v>0</v>
      </c>
      <c r="I381" s="33">
        <f t="shared" si="56"/>
        <v>12985.68</v>
      </c>
      <c r="J381" s="33">
        <f t="shared" si="68"/>
        <v>0</v>
      </c>
      <c r="K381" s="33">
        <f t="shared" si="69"/>
        <v>0</v>
      </c>
      <c r="L381" s="33">
        <f t="shared" si="70"/>
        <v>0</v>
      </c>
      <c r="M381" s="16"/>
      <c r="N381" s="13"/>
    </row>
    <row r="382" spans="1:14" s="12" customFormat="1" x14ac:dyDescent="0.25">
      <c r="A382" s="46">
        <v>373</v>
      </c>
      <c r="B382" s="50" t="s">
        <v>395</v>
      </c>
      <c r="C382" s="50" t="s">
        <v>235</v>
      </c>
      <c r="D382" s="35" t="s">
        <v>112</v>
      </c>
      <c r="E382" s="38">
        <v>36355</v>
      </c>
      <c r="F382" s="36">
        <v>40611</v>
      </c>
      <c r="G382" s="37">
        <f t="shared" si="71"/>
        <v>143</v>
      </c>
      <c r="H382" s="33">
        <f t="shared" si="63"/>
        <v>0</v>
      </c>
      <c r="I382" s="33">
        <f t="shared" si="56"/>
        <v>0</v>
      </c>
      <c r="J382" s="33">
        <f t="shared" si="68"/>
        <v>0</v>
      </c>
      <c r="K382" s="33">
        <f t="shared" si="69"/>
        <v>0</v>
      </c>
      <c r="L382" s="33">
        <f t="shared" si="70"/>
        <v>36355</v>
      </c>
      <c r="M382" s="16"/>
      <c r="N382" s="13"/>
    </row>
    <row r="383" spans="1:14" s="12" customFormat="1" x14ac:dyDescent="0.25">
      <c r="A383" s="46">
        <v>374</v>
      </c>
      <c r="B383" s="50" t="s">
        <v>136</v>
      </c>
      <c r="C383" s="50" t="s">
        <v>236</v>
      </c>
      <c r="D383" s="34" t="s">
        <v>185</v>
      </c>
      <c r="E383" s="38">
        <v>12500.92</v>
      </c>
      <c r="F383" s="36">
        <v>40703</v>
      </c>
      <c r="G383" s="37">
        <f t="shared" si="71"/>
        <v>51</v>
      </c>
      <c r="H383" s="33">
        <f t="shared" si="63"/>
        <v>0</v>
      </c>
      <c r="I383" s="33">
        <f t="shared" si="56"/>
        <v>12500.92</v>
      </c>
      <c r="J383" s="33">
        <f t="shared" si="68"/>
        <v>0</v>
      </c>
      <c r="K383" s="33">
        <f t="shared" si="69"/>
        <v>0</v>
      </c>
      <c r="L383" s="33">
        <f t="shared" si="70"/>
        <v>0</v>
      </c>
      <c r="M383" s="16"/>
      <c r="N383" s="13"/>
    </row>
    <row r="384" spans="1:14" s="12" customFormat="1" x14ac:dyDescent="0.25">
      <c r="A384" s="46">
        <v>375</v>
      </c>
      <c r="B384" s="50" t="s">
        <v>396</v>
      </c>
      <c r="C384" s="45" t="s">
        <v>237</v>
      </c>
      <c r="D384" s="35" t="s">
        <v>112</v>
      </c>
      <c r="E384" s="38">
        <v>23010</v>
      </c>
      <c r="F384" s="36">
        <v>40484</v>
      </c>
      <c r="G384" s="37">
        <f t="shared" si="71"/>
        <v>270</v>
      </c>
      <c r="H384" s="33">
        <f t="shared" si="63"/>
        <v>0</v>
      </c>
      <c r="I384" s="33">
        <f t="shared" si="56"/>
        <v>0</v>
      </c>
      <c r="J384" s="33">
        <f t="shared" si="68"/>
        <v>0</v>
      </c>
      <c r="K384" s="33">
        <f t="shared" si="69"/>
        <v>0</v>
      </c>
      <c r="L384" s="33">
        <f t="shared" si="70"/>
        <v>23010</v>
      </c>
      <c r="M384" s="16"/>
      <c r="N384" s="13"/>
    </row>
    <row r="385" spans="1:14" s="12" customFormat="1" x14ac:dyDescent="0.25">
      <c r="A385" s="46">
        <v>376</v>
      </c>
      <c r="B385" s="50" t="s">
        <v>397</v>
      </c>
      <c r="C385" s="45" t="s">
        <v>237</v>
      </c>
      <c r="D385" s="35" t="s">
        <v>112</v>
      </c>
      <c r="E385" s="38">
        <v>6195</v>
      </c>
      <c r="F385" s="36">
        <v>40484</v>
      </c>
      <c r="G385" s="37">
        <f t="shared" si="71"/>
        <v>270</v>
      </c>
      <c r="H385" s="33">
        <f t="shared" si="63"/>
        <v>0</v>
      </c>
      <c r="I385" s="33">
        <f t="shared" si="56"/>
        <v>0</v>
      </c>
      <c r="J385" s="33">
        <f t="shared" si="68"/>
        <v>0</v>
      </c>
      <c r="K385" s="33">
        <f t="shared" si="69"/>
        <v>0</v>
      </c>
      <c r="L385" s="33">
        <f t="shared" si="70"/>
        <v>6195</v>
      </c>
      <c r="M385" s="16"/>
      <c r="N385" s="13"/>
    </row>
    <row r="386" spans="1:14" s="12" customFormat="1" x14ac:dyDescent="0.25">
      <c r="A386" s="46">
        <v>377</v>
      </c>
      <c r="B386" s="50" t="s">
        <v>398</v>
      </c>
      <c r="C386" s="45" t="s">
        <v>237</v>
      </c>
      <c r="D386" s="35" t="s">
        <v>112</v>
      </c>
      <c r="E386" s="38">
        <v>7906</v>
      </c>
      <c r="F386" s="36">
        <v>40515</v>
      </c>
      <c r="G386" s="37">
        <f t="shared" si="71"/>
        <v>239</v>
      </c>
      <c r="H386" s="33">
        <f t="shared" si="63"/>
        <v>0</v>
      </c>
      <c r="I386" s="33">
        <f t="shared" si="56"/>
        <v>0</v>
      </c>
      <c r="J386" s="33">
        <f t="shared" si="68"/>
        <v>0</v>
      </c>
      <c r="K386" s="33">
        <f t="shared" si="69"/>
        <v>0</v>
      </c>
      <c r="L386" s="33">
        <f t="shared" si="70"/>
        <v>7906</v>
      </c>
      <c r="M386" s="16"/>
      <c r="N386" s="13"/>
    </row>
    <row r="387" spans="1:14" s="12" customFormat="1" x14ac:dyDescent="0.25">
      <c r="A387" s="46">
        <v>378</v>
      </c>
      <c r="B387" s="50" t="s">
        <v>70</v>
      </c>
      <c r="C387" s="45" t="s">
        <v>237</v>
      </c>
      <c r="D387" s="35" t="s">
        <v>112</v>
      </c>
      <c r="E387" s="38">
        <v>15835.6</v>
      </c>
      <c r="F387" s="36">
        <v>40632</v>
      </c>
      <c r="G387" s="37">
        <f t="shared" si="71"/>
        <v>122</v>
      </c>
      <c r="H387" s="33">
        <f t="shared" si="63"/>
        <v>0</v>
      </c>
      <c r="I387" s="33">
        <f t="shared" si="56"/>
        <v>0</v>
      </c>
      <c r="J387" s="33">
        <f t="shared" si="68"/>
        <v>0</v>
      </c>
      <c r="K387" s="33">
        <f t="shared" si="69"/>
        <v>0</v>
      </c>
      <c r="L387" s="33">
        <f t="shared" si="70"/>
        <v>15835.6</v>
      </c>
      <c r="M387" s="16"/>
      <c r="N387" s="13"/>
    </row>
    <row r="388" spans="1:14" s="12" customFormat="1" x14ac:dyDescent="0.25">
      <c r="A388" s="46">
        <v>379</v>
      </c>
      <c r="B388" s="50" t="s">
        <v>399</v>
      </c>
      <c r="C388" s="45" t="s">
        <v>237</v>
      </c>
      <c r="D388" s="35" t="s">
        <v>112</v>
      </c>
      <c r="E388" s="38">
        <v>87290.5</v>
      </c>
      <c r="F388" s="36">
        <v>40656</v>
      </c>
      <c r="G388" s="37">
        <f t="shared" si="71"/>
        <v>98</v>
      </c>
      <c r="H388" s="33">
        <f t="shared" si="63"/>
        <v>0</v>
      </c>
      <c r="I388" s="33">
        <f t="shared" si="56"/>
        <v>0</v>
      </c>
      <c r="J388" s="33">
        <f t="shared" si="68"/>
        <v>0</v>
      </c>
      <c r="K388" s="33">
        <f t="shared" si="69"/>
        <v>87290.5</v>
      </c>
      <c r="L388" s="33">
        <f t="shared" si="70"/>
        <v>0</v>
      </c>
      <c r="M388" s="16"/>
      <c r="N388" s="13"/>
    </row>
    <row r="389" spans="1:14" s="12" customFormat="1" x14ac:dyDescent="0.25">
      <c r="A389" s="46">
        <v>380</v>
      </c>
      <c r="B389" s="50" t="s">
        <v>400</v>
      </c>
      <c r="C389" s="45" t="s">
        <v>237</v>
      </c>
      <c r="D389" s="35" t="s">
        <v>112</v>
      </c>
      <c r="E389" s="38">
        <v>14042</v>
      </c>
      <c r="F389" s="36">
        <v>40698</v>
      </c>
      <c r="G389" s="37">
        <f t="shared" si="71"/>
        <v>56</v>
      </c>
      <c r="H389" s="33">
        <f t="shared" si="63"/>
        <v>0</v>
      </c>
      <c r="I389" s="33">
        <f t="shared" si="56"/>
        <v>14042</v>
      </c>
      <c r="J389" s="33">
        <f t="shared" si="68"/>
        <v>0</v>
      </c>
      <c r="K389" s="33">
        <f t="shared" si="69"/>
        <v>0</v>
      </c>
      <c r="L389" s="33">
        <f t="shared" si="70"/>
        <v>0</v>
      </c>
      <c r="M389" s="16"/>
      <c r="N389" s="13"/>
    </row>
    <row r="390" spans="1:14" s="12" customFormat="1" x14ac:dyDescent="0.25">
      <c r="A390" s="46">
        <v>381</v>
      </c>
      <c r="B390" s="50" t="s">
        <v>401</v>
      </c>
      <c r="C390" s="45" t="s">
        <v>237</v>
      </c>
      <c r="D390" s="35" t="s">
        <v>112</v>
      </c>
      <c r="E390" s="38">
        <v>57312.6</v>
      </c>
      <c r="F390" s="36">
        <v>40676</v>
      </c>
      <c r="G390" s="37">
        <f t="shared" si="71"/>
        <v>78</v>
      </c>
      <c r="H390" s="33">
        <f t="shared" si="63"/>
        <v>0</v>
      </c>
      <c r="I390" s="33">
        <f t="shared" si="56"/>
        <v>0</v>
      </c>
      <c r="J390" s="33">
        <f t="shared" ref="J390:J453" si="72">IF(G390&lt;91,E390,0)-H390-I390</f>
        <v>57312.6</v>
      </c>
      <c r="K390" s="33">
        <f t="shared" ref="K390:K453" si="73">IF(G390&lt;120,E390,0)-H390-I390-J390</f>
        <v>0</v>
      </c>
      <c r="L390" s="33">
        <f t="shared" ref="L390:L453" si="74">IF(G390&gt;120,E390,0)</f>
        <v>0</v>
      </c>
      <c r="M390" s="16"/>
      <c r="N390" s="13"/>
    </row>
    <row r="391" spans="1:14" s="12" customFormat="1" x14ac:dyDescent="0.25">
      <c r="A391" s="46">
        <v>382</v>
      </c>
      <c r="B391" s="50" t="s">
        <v>402</v>
      </c>
      <c r="C391" s="45" t="s">
        <v>237</v>
      </c>
      <c r="D391" s="35" t="s">
        <v>112</v>
      </c>
      <c r="E391" s="38">
        <v>4366</v>
      </c>
      <c r="F391" s="36">
        <v>40676</v>
      </c>
      <c r="G391" s="37">
        <f t="shared" si="71"/>
        <v>78</v>
      </c>
      <c r="H391" s="33">
        <f t="shared" si="63"/>
        <v>0</v>
      </c>
      <c r="I391" s="33">
        <f t="shared" si="56"/>
        <v>0</v>
      </c>
      <c r="J391" s="33">
        <f t="shared" si="72"/>
        <v>4366</v>
      </c>
      <c r="K391" s="33">
        <f t="shared" si="73"/>
        <v>0</v>
      </c>
      <c r="L391" s="33">
        <f t="shared" si="74"/>
        <v>0</v>
      </c>
      <c r="M391" s="16"/>
      <c r="N391" s="13"/>
    </row>
    <row r="392" spans="1:14" s="12" customFormat="1" x14ac:dyDescent="0.25">
      <c r="A392" s="46">
        <v>383</v>
      </c>
      <c r="B392" s="50" t="s">
        <v>403</v>
      </c>
      <c r="C392" s="45" t="s">
        <v>237</v>
      </c>
      <c r="D392" s="35" t="s">
        <v>112</v>
      </c>
      <c r="E392" s="38">
        <v>9392.7999999999993</v>
      </c>
      <c r="F392" s="36">
        <v>40676</v>
      </c>
      <c r="G392" s="37">
        <f t="shared" si="71"/>
        <v>78</v>
      </c>
      <c r="H392" s="33">
        <f t="shared" si="63"/>
        <v>0</v>
      </c>
      <c r="I392" s="33">
        <f t="shared" si="56"/>
        <v>0</v>
      </c>
      <c r="J392" s="33">
        <f t="shared" si="72"/>
        <v>9392.7999999999993</v>
      </c>
      <c r="K392" s="33">
        <f t="shared" si="73"/>
        <v>0</v>
      </c>
      <c r="L392" s="33">
        <f t="shared" si="74"/>
        <v>0</v>
      </c>
      <c r="M392" s="16"/>
      <c r="N392" s="13"/>
    </row>
    <row r="393" spans="1:14" s="12" customFormat="1" x14ac:dyDescent="0.25">
      <c r="A393" s="46">
        <v>384</v>
      </c>
      <c r="B393" s="50" t="s">
        <v>404</v>
      </c>
      <c r="C393" s="45" t="s">
        <v>237</v>
      </c>
      <c r="D393" s="35" t="s">
        <v>112</v>
      </c>
      <c r="E393" s="38">
        <v>14691</v>
      </c>
      <c r="F393" s="36">
        <v>40708</v>
      </c>
      <c r="G393" s="37">
        <f t="shared" si="71"/>
        <v>46</v>
      </c>
      <c r="H393" s="33">
        <f t="shared" si="63"/>
        <v>0</v>
      </c>
      <c r="I393" s="33">
        <f t="shared" si="56"/>
        <v>14691</v>
      </c>
      <c r="J393" s="33">
        <f t="shared" si="72"/>
        <v>0</v>
      </c>
      <c r="K393" s="33">
        <f t="shared" si="73"/>
        <v>0</v>
      </c>
      <c r="L393" s="33">
        <f t="shared" si="74"/>
        <v>0</v>
      </c>
      <c r="M393" s="16"/>
      <c r="N393" s="13"/>
    </row>
    <row r="394" spans="1:14" s="12" customFormat="1" x14ac:dyDescent="0.25">
      <c r="A394" s="46">
        <v>385</v>
      </c>
      <c r="B394" s="50" t="s">
        <v>405</v>
      </c>
      <c r="C394" s="45" t="s">
        <v>237</v>
      </c>
      <c r="D394" s="35" t="s">
        <v>112</v>
      </c>
      <c r="E394" s="38">
        <v>22154.5</v>
      </c>
      <c r="F394" s="36">
        <v>40708</v>
      </c>
      <c r="G394" s="37">
        <f t="shared" si="71"/>
        <v>46</v>
      </c>
      <c r="H394" s="33">
        <f t="shared" si="63"/>
        <v>0</v>
      </c>
      <c r="I394" s="33">
        <f t="shared" si="56"/>
        <v>22154.5</v>
      </c>
      <c r="J394" s="33">
        <f t="shared" si="72"/>
        <v>0</v>
      </c>
      <c r="K394" s="33">
        <f t="shared" si="73"/>
        <v>0</v>
      </c>
      <c r="L394" s="33">
        <f t="shared" si="74"/>
        <v>0</v>
      </c>
      <c r="M394" s="16"/>
      <c r="N394" s="13"/>
    </row>
    <row r="395" spans="1:14" s="12" customFormat="1" x14ac:dyDescent="0.25">
      <c r="A395" s="46">
        <v>386</v>
      </c>
      <c r="B395" s="50" t="s">
        <v>406</v>
      </c>
      <c r="C395" s="45" t="s">
        <v>237</v>
      </c>
      <c r="D395" s="35" t="s">
        <v>112</v>
      </c>
      <c r="E395" s="38">
        <v>8496</v>
      </c>
      <c r="F395" s="36">
        <v>40717</v>
      </c>
      <c r="G395" s="37">
        <f t="shared" si="71"/>
        <v>37</v>
      </c>
      <c r="H395" s="33">
        <f t="shared" si="63"/>
        <v>0</v>
      </c>
      <c r="I395" s="33">
        <f t="shared" ref="I395:I458" si="75">IF(G395&lt;61,E395,0)-H395</f>
        <v>8496</v>
      </c>
      <c r="J395" s="33">
        <f t="shared" si="72"/>
        <v>0</v>
      </c>
      <c r="K395" s="33">
        <f t="shared" si="73"/>
        <v>0</v>
      </c>
      <c r="L395" s="33">
        <f t="shared" si="74"/>
        <v>0</v>
      </c>
      <c r="M395" s="16"/>
      <c r="N395" s="13"/>
    </row>
    <row r="396" spans="1:14" s="12" customFormat="1" x14ac:dyDescent="0.25">
      <c r="A396" s="46">
        <v>387</v>
      </c>
      <c r="B396" s="50" t="s">
        <v>407</v>
      </c>
      <c r="C396" s="45" t="s">
        <v>237</v>
      </c>
      <c r="D396" s="35" t="s">
        <v>112</v>
      </c>
      <c r="E396" s="38">
        <v>13953.5</v>
      </c>
      <c r="F396" s="36">
        <v>40717</v>
      </c>
      <c r="G396" s="37">
        <f t="shared" si="71"/>
        <v>37</v>
      </c>
      <c r="H396" s="33">
        <f t="shared" si="63"/>
        <v>0</v>
      </c>
      <c r="I396" s="33">
        <f t="shared" si="75"/>
        <v>13953.5</v>
      </c>
      <c r="J396" s="33">
        <f t="shared" si="72"/>
        <v>0</v>
      </c>
      <c r="K396" s="33">
        <f t="shared" si="73"/>
        <v>0</v>
      </c>
      <c r="L396" s="33">
        <f t="shared" si="74"/>
        <v>0</v>
      </c>
      <c r="M396" s="16"/>
      <c r="N396" s="13"/>
    </row>
    <row r="397" spans="1:14" s="12" customFormat="1" x14ac:dyDescent="0.25">
      <c r="A397" s="46">
        <v>388</v>
      </c>
      <c r="B397" s="50" t="s">
        <v>408</v>
      </c>
      <c r="C397" s="45" t="s">
        <v>237</v>
      </c>
      <c r="D397" s="35" t="s">
        <v>112</v>
      </c>
      <c r="E397" s="38">
        <v>36668.5</v>
      </c>
      <c r="F397" s="36">
        <v>40717</v>
      </c>
      <c r="G397" s="37">
        <f t="shared" si="71"/>
        <v>37</v>
      </c>
      <c r="H397" s="33">
        <f t="shared" si="63"/>
        <v>0</v>
      </c>
      <c r="I397" s="33">
        <f t="shared" si="75"/>
        <v>36668.5</v>
      </c>
      <c r="J397" s="33">
        <f t="shared" si="72"/>
        <v>0</v>
      </c>
      <c r="K397" s="33">
        <f t="shared" si="73"/>
        <v>0</v>
      </c>
      <c r="L397" s="33">
        <f t="shared" si="74"/>
        <v>0</v>
      </c>
      <c r="M397" s="16"/>
      <c r="N397" s="13"/>
    </row>
    <row r="398" spans="1:14" s="12" customFormat="1" x14ac:dyDescent="0.25">
      <c r="A398" s="46">
        <v>389</v>
      </c>
      <c r="B398" s="50" t="s">
        <v>409</v>
      </c>
      <c r="C398" s="45" t="s">
        <v>237</v>
      </c>
      <c r="D398" s="35" t="s">
        <v>112</v>
      </c>
      <c r="E398" s="38">
        <v>12095</v>
      </c>
      <c r="F398" s="36">
        <v>40708</v>
      </c>
      <c r="G398" s="37">
        <f t="shared" si="71"/>
        <v>46</v>
      </c>
      <c r="H398" s="33">
        <f t="shared" si="63"/>
        <v>0</v>
      </c>
      <c r="I398" s="33">
        <f t="shared" si="75"/>
        <v>12095</v>
      </c>
      <c r="J398" s="33">
        <f t="shared" si="72"/>
        <v>0</v>
      </c>
      <c r="K398" s="33">
        <f t="shared" si="73"/>
        <v>0</v>
      </c>
      <c r="L398" s="33">
        <f t="shared" si="74"/>
        <v>0</v>
      </c>
      <c r="M398" s="16"/>
      <c r="N398" s="13"/>
    </row>
    <row r="399" spans="1:14" s="12" customFormat="1" x14ac:dyDescent="0.25">
      <c r="A399" s="46">
        <v>390</v>
      </c>
      <c r="B399" s="50" t="s">
        <v>410</v>
      </c>
      <c r="C399" s="50" t="s">
        <v>238</v>
      </c>
      <c r="D399" s="35" t="s">
        <v>112</v>
      </c>
      <c r="E399" s="38">
        <v>43745.02</v>
      </c>
      <c r="F399" s="36">
        <v>40709</v>
      </c>
      <c r="G399" s="37">
        <f t="shared" si="71"/>
        <v>45</v>
      </c>
      <c r="H399" s="33">
        <f t="shared" si="63"/>
        <v>0</v>
      </c>
      <c r="I399" s="33">
        <f t="shared" si="75"/>
        <v>43745.02</v>
      </c>
      <c r="J399" s="33">
        <f t="shared" si="72"/>
        <v>0</v>
      </c>
      <c r="K399" s="33">
        <f t="shared" si="73"/>
        <v>0</v>
      </c>
      <c r="L399" s="33">
        <f t="shared" si="74"/>
        <v>0</v>
      </c>
      <c r="M399" s="16"/>
      <c r="N399" s="13"/>
    </row>
    <row r="400" spans="1:14" s="12" customFormat="1" x14ac:dyDescent="0.25">
      <c r="A400" s="46">
        <v>391</v>
      </c>
      <c r="B400" s="50" t="s">
        <v>411</v>
      </c>
      <c r="C400" s="50" t="s">
        <v>239</v>
      </c>
      <c r="D400" s="35" t="s">
        <v>112</v>
      </c>
      <c r="E400" s="38">
        <v>13902.76</v>
      </c>
      <c r="F400" s="36">
        <v>40725</v>
      </c>
      <c r="G400" s="37">
        <f t="shared" si="71"/>
        <v>29</v>
      </c>
      <c r="H400" s="33">
        <f t="shared" si="63"/>
        <v>13902.76</v>
      </c>
      <c r="I400" s="33">
        <f t="shared" si="75"/>
        <v>0</v>
      </c>
      <c r="J400" s="33">
        <f t="shared" si="72"/>
        <v>0</v>
      </c>
      <c r="K400" s="33">
        <f t="shared" si="73"/>
        <v>0</v>
      </c>
      <c r="L400" s="33">
        <f t="shared" si="74"/>
        <v>0</v>
      </c>
      <c r="M400" s="16"/>
      <c r="N400" s="13"/>
    </row>
    <row r="401" spans="1:14" s="12" customFormat="1" x14ac:dyDescent="0.25">
      <c r="A401" s="46">
        <v>392</v>
      </c>
      <c r="B401" s="50" t="s">
        <v>412</v>
      </c>
      <c r="C401" s="50" t="s">
        <v>239</v>
      </c>
      <c r="D401" s="35" t="s">
        <v>112</v>
      </c>
      <c r="E401" s="38">
        <v>22283.119999999999</v>
      </c>
      <c r="F401" s="36">
        <v>40725</v>
      </c>
      <c r="G401" s="37">
        <f t="shared" si="71"/>
        <v>29</v>
      </c>
      <c r="H401" s="33">
        <f t="shared" si="63"/>
        <v>22283.119999999999</v>
      </c>
      <c r="I401" s="33">
        <f t="shared" si="75"/>
        <v>0</v>
      </c>
      <c r="J401" s="33">
        <f t="shared" si="72"/>
        <v>0</v>
      </c>
      <c r="K401" s="33">
        <f t="shared" si="73"/>
        <v>0</v>
      </c>
      <c r="L401" s="33">
        <f t="shared" si="74"/>
        <v>0</v>
      </c>
      <c r="M401" s="16"/>
      <c r="N401" s="13"/>
    </row>
    <row r="402" spans="1:14" s="12" customFormat="1" x14ac:dyDescent="0.25">
      <c r="A402" s="46">
        <v>393</v>
      </c>
      <c r="B402" s="50" t="s">
        <v>413</v>
      </c>
      <c r="C402" s="50" t="s">
        <v>239</v>
      </c>
      <c r="D402" s="35" t="s">
        <v>112</v>
      </c>
      <c r="E402" s="38">
        <v>40253.339999999997</v>
      </c>
      <c r="F402" s="36">
        <v>40725</v>
      </c>
      <c r="G402" s="37">
        <f t="shared" si="71"/>
        <v>29</v>
      </c>
      <c r="H402" s="33">
        <f t="shared" si="63"/>
        <v>40253.339999999997</v>
      </c>
      <c r="I402" s="33">
        <f t="shared" si="75"/>
        <v>0</v>
      </c>
      <c r="J402" s="33">
        <f t="shared" si="72"/>
        <v>0</v>
      </c>
      <c r="K402" s="33">
        <f t="shared" si="73"/>
        <v>0</v>
      </c>
      <c r="L402" s="33">
        <f t="shared" si="74"/>
        <v>0</v>
      </c>
      <c r="M402" s="16"/>
      <c r="N402" s="13"/>
    </row>
    <row r="403" spans="1:14" s="12" customFormat="1" x14ac:dyDescent="0.25">
      <c r="A403" s="46">
        <v>394</v>
      </c>
      <c r="B403" s="50" t="s">
        <v>414</v>
      </c>
      <c r="C403" s="50" t="s">
        <v>239</v>
      </c>
      <c r="D403" s="35" t="s">
        <v>112</v>
      </c>
      <c r="E403" s="38">
        <v>9494.2800000000007</v>
      </c>
      <c r="F403" s="36">
        <v>40725</v>
      </c>
      <c r="G403" s="37">
        <f t="shared" si="71"/>
        <v>29</v>
      </c>
      <c r="H403" s="33">
        <f t="shared" si="63"/>
        <v>9494.2800000000007</v>
      </c>
      <c r="I403" s="33">
        <f t="shared" si="75"/>
        <v>0</v>
      </c>
      <c r="J403" s="33">
        <f t="shared" si="72"/>
        <v>0</v>
      </c>
      <c r="K403" s="33">
        <f t="shared" si="73"/>
        <v>0</v>
      </c>
      <c r="L403" s="33">
        <f t="shared" si="74"/>
        <v>0</v>
      </c>
      <c r="M403" s="16"/>
      <c r="N403" s="13"/>
    </row>
    <row r="404" spans="1:14" s="12" customFormat="1" x14ac:dyDescent="0.25">
      <c r="A404" s="46">
        <v>395</v>
      </c>
      <c r="B404" s="50" t="s">
        <v>415</v>
      </c>
      <c r="C404" s="50" t="s">
        <v>239</v>
      </c>
      <c r="D404" s="35" t="s">
        <v>112</v>
      </c>
      <c r="E404" s="38">
        <v>10466.6</v>
      </c>
      <c r="F404" s="36">
        <v>40703</v>
      </c>
      <c r="G404" s="37">
        <f t="shared" si="71"/>
        <v>51</v>
      </c>
      <c r="H404" s="33">
        <f t="shared" si="63"/>
        <v>0</v>
      </c>
      <c r="I404" s="33">
        <f t="shared" si="75"/>
        <v>10466.6</v>
      </c>
      <c r="J404" s="33">
        <f t="shared" si="72"/>
        <v>0</v>
      </c>
      <c r="K404" s="33">
        <f t="shared" si="73"/>
        <v>0</v>
      </c>
      <c r="L404" s="33">
        <f t="shared" si="74"/>
        <v>0</v>
      </c>
      <c r="M404" s="16"/>
      <c r="N404" s="13"/>
    </row>
    <row r="405" spans="1:14" s="12" customFormat="1" x14ac:dyDescent="0.25">
      <c r="A405" s="46">
        <v>396</v>
      </c>
      <c r="B405" s="50" t="s">
        <v>416</v>
      </c>
      <c r="C405" s="50" t="s">
        <v>239</v>
      </c>
      <c r="D405" s="35" t="s">
        <v>112</v>
      </c>
      <c r="E405" s="38">
        <v>31890.68</v>
      </c>
      <c r="F405" s="36">
        <v>40703</v>
      </c>
      <c r="G405" s="37">
        <f t="shared" si="71"/>
        <v>51</v>
      </c>
      <c r="H405" s="33">
        <f t="shared" si="63"/>
        <v>0</v>
      </c>
      <c r="I405" s="33">
        <f t="shared" si="75"/>
        <v>31890.68</v>
      </c>
      <c r="J405" s="33">
        <f t="shared" si="72"/>
        <v>0</v>
      </c>
      <c r="K405" s="33">
        <f t="shared" si="73"/>
        <v>0</v>
      </c>
      <c r="L405" s="33">
        <f t="shared" si="74"/>
        <v>0</v>
      </c>
      <c r="M405" s="16"/>
      <c r="N405" s="13"/>
    </row>
    <row r="406" spans="1:14" s="12" customFormat="1" x14ac:dyDescent="0.25">
      <c r="A406" s="46">
        <v>397</v>
      </c>
      <c r="B406" s="50" t="s">
        <v>417</v>
      </c>
      <c r="C406" s="50" t="s">
        <v>239</v>
      </c>
      <c r="D406" s="35" t="s">
        <v>112</v>
      </c>
      <c r="E406" s="38">
        <v>11405.88</v>
      </c>
      <c r="F406" s="36">
        <v>40703</v>
      </c>
      <c r="G406" s="37">
        <f t="shared" si="71"/>
        <v>51</v>
      </c>
      <c r="H406" s="33">
        <f t="shared" si="63"/>
        <v>0</v>
      </c>
      <c r="I406" s="33">
        <f t="shared" si="75"/>
        <v>11405.88</v>
      </c>
      <c r="J406" s="33">
        <f t="shared" si="72"/>
        <v>0</v>
      </c>
      <c r="K406" s="33">
        <f t="shared" si="73"/>
        <v>0</v>
      </c>
      <c r="L406" s="33">
        <f t="shared" si="74"/>
        <v>0</v>
      </c>
      <c r="M406" s="16"/>
      <c r="N406" s="13"/>
    </row>
    <row r="407" spans="1:14" s="12" customFormat="1" x14ac:dyDescent="0.25">
      <c r="A407" s="46">
        <v>398</v>
      </c>
      <c r="B407" s="50" t="s">
        <v>418</v>
      </c>
      <c r="C407" s="50" t="s">
        <v>239</v>
      </c>
      <c r="D407" s="35" t="s">
        <v>112</v>
      </c>
      <c r="E407" s="38">
        <v>7206.26</v>
      </c>
      <c r="F407" s="36">
        <v>40708</v>
      </c>
      <c r="G407" s="37">
        <f t="shared" si="71"/>
        <v>46</v>
      </c>
      <c r="H407" s="33">
        <f t="shared" si="63"/>
        <v>0</v>
      </c>
      <c r="I407" s="33">
        <f t="shared" si="75"/>
        <v>7206.26</v>
      </c>
      <c r="J407" s="33">
        <f t="shared" si="72"/>
        <v>0</v>
      </c>
      <c r="K407" s="33">
        <f t="shared" si="73"/>
        <v>0</v>
      </c>
      <c r="L407" s="33">
        <f t="shared" si="74"/>
        <v>0</v>
      </c>
      <c r="M407" s="16"/>
      <c r="N407" s="13"/>
    </row>
    <row r="408" spans="1:14" s="12" customFormat="1" x14ac:dyDescent="0.25">
      <c r="A408" s="46">
        <v>399</v>
      </c>
      <c r="B408" s="50" t="s">
        <v>419</v>
      </c>
      <c r="C408" s="50" t="s">
        <v>239</v>
      </c>
      <c r="D408" s="35" t="s">
        <v>112</v>
      </c>
      <c r="E408" s="38">
        <v>23233.02</v>
      </c>
      <c r="F408" s="36">
        <v>40708</v>
      </c>
      <c r="G408" s="37">
        <f t="shared" si="71"/>
        <v>46</v>
      </c>
      <c r="H408" s="33">
        <f t="shared" ref="H408:H471" si="76">IF(G408&lt;30,E408,0)</f>
        <v>0</v>
      </c>
      <c r="I408" s="33">
        <f t="shared" si="75"/>
        <v>23233.02</v>
      </c>
      <c r="J408" s="33">
        <f t="shared" si="72"/>
        <v>0</v>
      </c>
      <c r="K408" s="33">
        <f t="shared" si="73"/>
        <v>0</v>
      </c>
      <c r="L408" s="33">
        <f t="shared" si="74"/>
        <v>0</v>
      </c>
      <c r="M408" s="16"/>
      <c r="N408" s="13"/>
    </row>
    <row r="409" spans="1:14" s="12" customFormat="1" x14ac:dyDescent="0.25">
      <c r="A409" s="46">
        <v>400</v>
      </c>
      <c r="B409" s="50" t="s">
        <v>420</v>
      </c>
      <c r="C409" s="50" t="s">
        <v>239</v>
      </c>
      <c r="D409" s="35" t="s">
        <v>112</v>
      </c>
      <c r="E409" s="38">
        <v>30690.62</v>
      </c>
      <c r="F409" s="36">
        <v>40708</v>
      </c>
      <c r="G409" s="37">
        <f t="shared" ref="G409:G417" si="77">+$E$8-F409</f>
        <v>46</v>
      </c>
      <c r="H409" s="33">
        <f t="shared" si="76"/>
        <v>0</v>
      </c>
      <c r="I409" s="33">
        <f t="shared" si="75"/>
        <v>30690.62</v>
      </c>
      <c r="J409" s="33">
        <f t="shared" si="72"/>
        <v>0</v>
      </c>
      <c r="K409" s="33">
        <f t="shared" si="73"/>
        <v>0</v>
      </c>
      <c r="L409" s="33">
        <f t="shared" si="74"/>
        <v>0</v>
      </c>
      <c r="M409" s="16"/>
      <c r="N409" s="13"/>
    </row>
    <row r="410" spans="1:14" s="12" customFormat="1" x14ac:dyDescent="0.25">
      <c r="A410" s="46">
        <v>401</v>
      </c>
      <c r="B410" s="50" t="s">
        <v>71</v>
      </c>
      <c r="C410" s="50" t="s">
        <v>239</v>
      </c>
      <c r="D410" s="35" t="s">
        <v>112</v>
      </c>
      <c r="E410" s="38">
        <v>7076.46</v>
      </c>
      <c r="F410" s="36">
        <v>40575</v>
      </c>
      <c r="G410" s="37">
        <f t="shared" si="77"/>
        <v>179</v>
      </c>
      <c r="H410" s="33">
        <f t="shared" si="76"/>
        <v>0</v>
      </c>
      <c r="I410" s="33">
        <f t="shared" si="75"/>
        <v>0</v>
      </c>
      <c r="J410" s="33">
        <f t="shared" si="72"/>
        <v>0</v>
      </c>
      <c r="K410" s="33">
        <f t="shared" si="73"/>
        <v>0</v>
      </c>
      <c r="L410" s="33">
        <f t="shared" si="74"/>
        <v>7076.46</v>
      </c>
      <c r="M410" s="16"/>
      <c r="N410" s="13"/>
    </row>
    <row r="411" spans="1:14" s="12" customFormat="1" x14ac:dyDescent="0.25">
      <c r="A411" s="46">
        <v>402</v>
      </c>
      <c r="B411" s="50" t="s">
        <v>72</v>
      </c>
      <c r="C411" s="50" t="s">
        <v>239</v>
      </c>
      <c r="D411" s="35" t="s">
        <v>112</v>
      </c>
      <c r="E411" s="38">
        <v>14137.58</v>
      </c>
      <c r="F411" s="36">
        <v>40575</v>
      </c>
      <c r="G411" s="37">
        <f t="shared" si="77"/>
        <v>179</v>
      </c>
      <c r="H411" s="33">
        <f t="shared" si="76"/>
        <v>0</v>
      </c>
      <c r="I411" s="33">
        <f t="shared" si="75"/>
        <v>0</v>
      </c>
      <c r="J411" s="33">
        <f t="shared" si="72"/>
        <v>0</v>
      </c>
      <c r="K411" s="33">
        <f t="shared" si="73"/>
        <v>0</v>
      </c>
      <c r="L411" s="33">
        <f t="shared" si="74"/>
        <v>14137.58</v>
      </c>
      <c r="M411" s="16"/>
      <c r="N411" s="13"/>
    </row>
    <row r="412" spans="1:14" s="12" customFormat="1" x14ac:dyDescent="0.25">
      <c r="A412" s="46">
        <v>403</v>
      </c>
      <c r="B412" s="50" t="s">
        <v>73</v>
      </c>
      <c r="C412" s="50" t="s">
        <v>239</v>
      </c>
      <c r="D412" s="35" t="s">
        <v>112</v>
      </c>
      <c r="E412" s="38">
        <v>37719.879999999997</v>
      </c>
      <c r="F412" s="36">
        <v>40557</v>
      </c>
      <c r="G412" s="37">
        <f t="shared" si="77"/>
        <v>197</v>
      </c>
      <c r="H412" s="33">
        <f t="shared" si="76"/>
        <v>0</v>
      </c>
      <c r="I412" s="33">
        <f t="shared" si="75"/>
        <v>0</v>
      </c>
      <c r="J412" s="33">
        <f t="shared" si="72"/>
        <v>0</v>
      </c>
      <c r="K412" s="33">
        <f t="shared" si="73"/>
        <v>0</v>
      </c>
      <c r="L412" s="33">
        <f t="shared" si="74"/>
        <v>37719.879999999997</v>
      </c>
      <c r="M412" s="16"/>
      <c r="N412" s="13"/>
    </row>
    <row r="413" spans="1:14" s="12" customFormat="1" x14ac:dyDescent="0.25">
      <c r="A413" s="46">
        <v>404</v>
      </c>
      <c r="B413" s="50" t="s">
        <v>74</v>
      </c>
      <c r="C413" s="50" t="s">
        <v>239</v>
      </c>
      <c r="D413" s="35" t="s">
        <v>112</v>
      </c>
      <c r="E413" s="38">
        <v>22084.880000000001</v>
      </c>
      <c r="F413" s="36">
        <v>40557</v>
      </c>
      <c r="G413" s="37">
        <f t="shared" si="77"/>
        <v>197</v>
      </c>
      <c r="H413" s="33">
        <f t="shared" si="76"/>
        <v>0</v>
      </c>
      <c r="I413" s="33">
        <f t="shared" si="75"/>
        <v>0</v>
      </c>
      <c r="J413" s="33">
        <f t="shared" si="72"/>
        <v>0</v>
      </c>
      <c r="K413" s="33">
        <f t="shared" si="73"/>
        <v>0</v>
      </c>
      <c r="L413" s="33">
        <f t="shared" si="74"/>
        <v>22084.880000000001</v>
      </c>
      <c r="M413" s="16"/>
      <c r="N413" s="13"/>
    </row>
    <row r="414" spans="1:14" s="12" customFormat="1" x14ac:dyDescent="0.25">
      <c r="A414" s="46">
        <v>405</v>
      </c>
      <c r="B414" s="50" t="s">
        <v>75</v>
      </c>
      <c r="C414" s="50" t="s">
        <v>239</v>
      </c>
      <c r="D414" s="35" t="s">
        <v>112</v>
      </c>
      <c r="E414" s="38">
        <v>79965.06</v>
      </c>
      <c r="F414" s="36">
        <v>40557</v>
      </c>
      <c r="G414" s="37">
        <f t="shared" si="77"/>
        <v>197</v>
      </c>
      <c r="H414" s="33">
        <f t="shared" si="76"/>
        <v>0</v>
      </c>
      <c r="I414" s="33">
        <f t="shared" si="75"/>
        <v>0</v>
      </c>
      <c r="J414" s="33">
        <f t="shared" si="72"/>
        <v>0</v>
      </c>
      <c r="K414" s="33">
        <f t="shared" si="73"/>
        <v>0</v>
      </c>
      <c r="L414" s="33">
        <f t="shared" si="74"/>
        <v>79965.06</v>
      </c>
      <c r="M414" s="16"/>
      <c r="N414" s="13"/>
    </row>
    <row r="415" spans="1:14" s="12" customFormat="1" x14ac:dyDescent="0.25">
      <c r="A415" s="46">
        <v>406</v>
      </c>
      <c r="B415" s="50" t="s">
        <v>76</v>
      </c>
      <c r="C415" s="50" t="s">
        <v>239</v>
      </c>
      <c r="D415" s="35" t="s">
        <v>112</v>
      </c>
      <c r="E415" s="38">
        <v>80281.3</v>
      </c>
      <c r="F415" s="36">
        <v>40564</v>
      </c>
      <c r="G415" s="37">
        <f t="shared" si="77"/>
        <v>190</v>
      </c>
      <c r="H415" s="33">
        <f t="shared" si="76"/>
        <v>0</v>
      </c>
      <c r="I415" s="33">
        <f t="shared" si="75"/>
        <v>0</v>
      </c>
      <c r="J415" s="33">
        <f t="shared" si="72"/>
        <v>0</v>
      </c>
      <c r="K415" s="33">
        <f t="shared" si="73"/>
        <v>0</v>
      </c>
      <c r="L415" s="33">
        <f t="shared" si="74"/>
        <v>80281.3</v>
      </c>
      <c r="M415" s="16"/>
      <c r="N415" s="13"/>
    </row>
    <row r="416" spans="1:14" s="12" customFormat="1" x14ac:dyDescent="0.25">
      <c r="A416" s="46">
        <v>407</v>
      </c>
      <c r="B416" s="50" t="s">
        <v>77</v>
      </c>
      <c r="C416" s="50" t="s">
        <v>239</v>
      </c>
      <c r="D416" s="35" t="s">
        <v>112</v>
      </c>
      <c r="E416" s="38">
        <v>10622.36</v>
      </c>
      <c r="F416" s="36">
        <v>40564</v>
      </c>
      <c r="G416" s="37">
        <f t="shared" si="77"/>
        <v>190</v>
      </c>
      <c r="H416" s="33">
        <f t="shared" si="76"/>
        <v>0</v>
      </c>
      <c r="I416" s="33">
        <f t="shared" si="75"/>
        <v>0</v>
      </c>
      <c r="J416" s="33">
        <f t="shared" si="72"/>
        <v>0</v>
      </c>
      <c r="K416" s="33">
        <f t="shared" si="73"/>
        <v>0</v>
      </c>
      <c r="L416" s="33">
        <f t="shared" si="74"/>
        <v>10622.36</v>
      </c>
      <c r="M416" s="16"/>
      <c r="N416" s="13"/>
    </row>
    <row r="417" spans="1:14" s="12" customFormat="1" x14ac:dyDescent="0.25">
      <c r="A417" s="46">
        <v>408</v>
      </c>
      <c r="B417" s="50" t="s">
        <v>78</v>
      </c>
      <c r="C417" s="50" t="s">
        <v>239</v>
      </c>
      <c r="D417" s="35" t="s">
        <v>112</v>
      </c>
      <c r="E417" s="38">
        <v>34647.160000000003</v>
      </c>
      <c r="F417" s="36">
        <v>40564</v>
      </c>
      <c r="G417" s="37">
        <f t="shared" si="77"/>
        <v>190</v>
      </c>
      <c r="H417" s="33">
        <f t="shared" si="76"/>
        <v>0</v>
      </c>
      <c r="I417" s="33">
        <f t="shared" si="75"/>
        <v>0</v>
      </c>
      <c r="J417" s="33">
        <f t="shared" si="72"/>
        <v>0</v>
      </c>
      <c r="K417" s="33">
        <f t="shared" si="73"/>
        <v>0</v>
      </c>
      <c r="L417" s="33">
        <f t="shared" si="74"/>
        <v>34647.160000000003</v>
      </c>
      <c r="M417" s="16"/>
      <c r="N417" s="13"/>
    </row>
    <row r="418" spans="1:14" s="12" customFormat="1" x14ac:dyDescent="0.25">
      <c r="A418" s="46">
        <v>409</v>
      </c>
      <c r="B418" s="47" t="s">
        <v>560</v>
      </c>
      <c r="C418" s="47" t="s">
        <v>585</v>
      </c>
      <c r="D418" s="34" t="s">
        <v>185</v>
      </c>
      <c r="E418" s="44">
        <v>599912</v>
      </c>
      <c r="F418" s="36">
        <v>40753</v>
      </c>
      <c r="G418" s="37">
        <f t="shared" ref="G418:G419" si="78">+$E$8-F418</f>
        <v>1</v>
      </c>
      <c r="H418" s="33">
        <f t="shared" si="76"/>
        <v>599912</v>
      </c>
      <c r="I418" s="33">
        <f t="shared" si="75"/>
        <v>0</v>
      </c>
      <c r="J418" s="33">
        <f t="shared" si="72"/>
        <v>0</v>
      </c>
      <c r="K418" s="33">
        <f t="shared" si="73"/>
        <v>0</v>
      </c>
      <c r="L418" s="33">
        <f t="shared" si="74"/>
        <v>0</v>
      </c>
      <c r="M418" s="16"/>
      <c r="N418" s="13"/>
    </row>
    <row r="419" spans="1:14" s="12" customFormat="1" x14ac:dyDescent="0.25">
      <c r="A419" s="46">
        <v>410</v>
      </c>
      <c r="B419" s="47" t="s">
        <v>561</v>
      </c>
      <c r="C419" s="47" t="s">
        <v>585</v>
      </c>
      <c r="D419" s="34" t="s">
        <v>185</v>
      </c>
      <c r="E419" s="44">
        <v>53100</v>
      </c>
      <c r="F419" s="36">
        <v>40754</v>
      </c>
      <c r="G419" s="37">
        <f t="shared" si="78"/>
        <v>0</v>
      </c>
      <c r="H419" s="33">
        <f t="shared" si="76"/>
        <v>53100</v>
      </c>
      <c r="I419" s="33">
        <f t="shared" si="75"/>
        <v>0</v>
      </c>
      <c r="J419" s="33">
        <f t="shared" si="72"/>
        <v>0</v>
      </c>
      <c r="K419" s="33">
        <f t="shared" si="73"/>
        <v>0</v>
      </c>
      <c r="L419" s="33">
        <f t="shared" si="74"/>
        <v>0</v>
      </c>
      <c r="M419" s="16"/>
      <c r="N419" s="13"/>
    </row>
    <row r="420" spans="1:14" s="12" customFormat="1" x14ac:dyDescent="0.25">
      <c r="A420" s="46">
        <v>411</v>
      </c>
      <c r="B420" s="50" t="s">
        <v>421</v>
      </c>
      <c r="C420" s="50" t="s">
        <v>240</v>
      </c>
      <c r="D420" s="35" t="s">
        <v>112</v>
      </c>
      <c r="E420" s="38">
        <v>23257.8</v>
      </c>
      <c r="F420" s="36">
        <v>40701</v>
      </c>
      <c r="G420" s="37">
        <f t="shared" ref="G420:G466" si="79">+$E$8-F420</f>
        <v>53</v>
      </c>
      <c r="H420" s="33">
        <f t="shared" si="76"/>
        <v>0</v>
      </c>
      <c r="I420" s="33">
        <f t="shared" si="75"/>
        <v>23257.8</v>
      </c>
      <c r="J420" s="33">
        <f t="shared" si="72"/>
        <v>0</v>
      </c>
      <c r="K420" s="33">
        <f t="shared" si="73"/>
        <v>0</v>
      </c>
      <c r="L420" s="33">
        <f t="shared" si="74"/>
        <v>0</v>
      </c>
      <c r="M420" s="16"/>
      <c r="N420" s="13"/>
    </row>
    <row r="421" spans="1:14" s="12" customFormat="1" x14ac:dyDescent="0.25">
      <c r="A421" s="46">
        <v>412</v>
      </c>
      <c r="B421" s="50" t="s">
        <v>422</v>
      </c>
      <c r="C421" s="50" t="s">
        <v>240</v>
      </c>
      <c r="D421" s="35" t="s">
        <v>112</v>
      </c>
      <c r="E421" s="38">
        <v>35187.599999999999</v>
      </c>
      <c r="F421" s="36">
        <v>40501</v>
      </c>
      <c r="G421" s="37">
        <f t="shared" si="79"/>
        <v>253</v>
      </c>
      <c r="H421" s="33">
        <f t="shared" si="76"/>
        <v>0</v>
      </c>
      <c r="I421" s="33">
        <f t="shared" si="75"/>
        <v>0</v>
      </c>
      <c r="J421" s="33">
        <f t="shared" si="72"/>
        <v>0</v>
      </c>
      <c r="K421" s="33">
        <f t="shared" si="73"/>
        <v>0</v>
      </c>
      <c r="L421" s="33">
        <f t="shared" si="74"/>
        <v>35187.599999999999</v>
      </c>
      <c r="M421" s="16"/>
      <c r="N421" s="13"/>
    </row>
    <row r="422" spans="1:14" s="12" customFormat="1" x14ac:dyDescent="0.25">
      <c r="A422" s="46">
        <v>413</v>
      </c>
      <c r="B422" s="50" t="s">
        <v>423</v>
      </c>
      <c r="C422" s="50" t="s">
        <v>26</v>
      </c>
      <c r="D422" s="35" t="s">
        <v>112</v>
      </c>
      <c r="E422" s="38">
        <v>17464</v>
      </c>
      <c r="F422" s="36">
        <v>40562</v>
      </c>
      <c r="G422" s="37">
        <f t="shared" si="79"/>
        <v>192</v>
      </c>
      <c r="H422" s="33">
        <f t="shared" si="76"/>
        <v>0</v>
      </c>
      <c r="I422" s="33">
        <f t="shared" si="75"/>
        <v>0</v>
      </c>
      <c r="J422" s="33">
        <f t="shared" si="72"/>
        <v>0</v>
      </c>
      <c r="K422" s="33">
        <f t="shared" si="73"/>
        <v>0</v>
      </c>
      <c r="L422" s="33">
        <f t="shared" si="74"/>
        <v>17464</v>
      </c>
      <c r="M422" s="16"/>
      <c r="N422" s="13"/>
    </row>
    <row r="423" spans="1:14" s="12" customFormat="1" x14ac:dyDescent="0.25">
      <c r="A423" s="46">
        <v>414</v>
      </c>
      <c r="B423" s="50" t="s">
        <v>79</v>
      </c>
      <c r="C423" s="50" t="s">
        <v>26</v>
      </c>
      <c r="D423" s="35" t="s">
        <v>112</v>
      </c>
      <c r="E423" s="38">
        <v>620304.53</v>
      </c>
      <c r="F423" s="36">
        <v>40646</v>
      </c>
      <c r="G423" s="37">
        <f t="shared" si="79"/>
        <v>108</v>
      </c>
      <c r="H423" s="33">
        <f t="shared" si="76"/>
        <v>0</v>
      </c>
      <c r="I423" s="33">
        <f t="shared" si="75"/>
        <v>0</v>
      </c>
      <c r="J423" s="33">
        <f t="shared" si="72"/>
        <v>0</v>
      </c>
      <c r="K423" s="33">
        <f t="shared" si="73"/>
        <v>620304.53</v>
      </c>
      <c r="L423" s="33">
        <f t="shared" si="74"/>
        <v>0</v>
      </c>
      <c r="M423" s="16"/>
      <c r="N423" s="13"/>
    </row>
    <row r="424" spans="1:14" s="12" customFormat="1" x14ac:dyDescent="0.25">
      <c r="A424" s="46">
        <v>415</v>
      </c>
      <c r="B424" s="50" t="s">
        <v>80</v>
      </c>
      <c r="C424" s="50" t="s">
        <v>26</v>
      </c>
      <c r="D424" s="35" t="s">
        <v>112</v>
      </c>
      <c r="E424" s="38">
        <v>12980</v>
      </c>
      <c r="F424" s="36">
        <v>40673</v>
      </c>
      <c r="G424" s="37">
        <f t="shared" si="79"/>
        <v>81</v>
      </c>
      <c r="H424" s="33">
        <f t="shared" si="76"/>
        <v>0</v>
      </c>
      <c r="I424" s="33">
        <f t="shared" si="75"/>
        <v>0</v>
      </c>
      <c r="J424" s="33">
        <f t="shared" si="72"/>
        <v>12980</v>
      </c>
      <c r="K424" s="33">
        <f t="shared" si="73"/>
        <v>0</v>
      </c>
      <c r="L424" s="33">
        <f t="shared" si="74"/>
        <v>0</v>
      </c>
      <c r="M424" s="16"/>
      <c r="N424" s="13"/>
    </row>
    <row r="425" spans="1:14" s="12" customFormat="1" x14ac:dyDescent="0.25">
      <c r="A425" s="46">
        <v>416</v>
      </c>
      <c r="B425" s="50" t="s">
        <v>81</v>
      </c>
      <c r="C425" s="50" t="s">
        <v>26</v>
      </c>
      <c r="D425" s="35" t="s">
        <v>112</v>
      </c>
      <c r="E425" s="38">
        <v>7080</v>
      </c>
      <c r="F425" s="36">
        <v>40673</v>
      </c>
      <c r="G425" s="37">
        <f t="shared" si="79"/>
        <v>81</v>
      </c>
      <c r="H425" s="33">
        <f t="shared" si="76"/>
        <v>0</v>
      </c>
      <c r="I425" s="33">
        <f t="shared" si="75"/>
        <v>0</v>
      </c>
      <c r="J425" s="33">
        <f t="shared" si="72"/>
        <v>7080</v>
      </c>
      <c r="K425" s="33">
        <f t="shared" si="73"/>
        <v>0</v>
      </c>
      <c r="L425" s="33">
        <f t="shared" si="74"/>
        <v>0</v>
      </c>
      <c r="M425" s="16"/>
      <c r="N425" s="13"/>
    </row>
    <row r="426" spans="1:14" s="12" customFormat="1" x14ac:dyDescent="0.25">
      <c r="A426" s="46">
        <v>417</v>
      </c>
      <c r="B426" s="50" t="s">
        <v>385</v>
      </c>
      <c r="C426" s="50" t="s">
        <v>26</v>
      </c>
      <c r="D426" s="35" t="s">
        <v>112</v>
      </c>
      <c r="E426" s="38">
        <v>63956</v>
      </c>
      <c r="F426" s="36">
        <v>40703</v>
      </c>
      <c r="G426" s="37">
        <f t="shared" si="79"/>
        <v>51</v>
      </c>
      <c r="H426" s="33">
        <f t="shared" si="76"/>
        <v>0</v>
      </c>
      <c r="I426" s="33">
        <f t="shared" si="75"/>
        <v>63956</v>
      </c>
      <c r="J426" s="33">
        <f t="shared" si="72"/>
        <v>0</v>
      </c>
      <c r="K426" s="33">
        <f t="shared" si="73"/>
        <v>0</v>
      </c>
      <c r="L426" s="33">
        <f t="shared" si="74"/>
        <v>0</v>
      </c>
      <c r="M426" s="16"/>
      <c r="N426" s="13"/>
    </row>
    <row r="427" spans="1:14" s="12" customFormat="1" x14ac:dyDescent="0.25">
      <c r="A427" s="46">
        <v>418</v>
      </c>
      <c r="B427" s="50" t="s">
        <v>387</v>
      </c>
      <c r="C427" s="50" t="s">
        <v>26</v>
      </c>
      <c r="D427" s="35" t="s">
        <v>112</v>
      </c>
      <c r="E427" s="38">
        <v>21240</v>
      </c>
      <c r="F427" s="36">
        <v>40703</v>
      </c>
      <c r="G427" s="37">
        <f t="shared" si="79"/>
        <v>51</v>
      </c>
      <c r="H427" s="33">
        <f t="shared" si="76"/>
        <v>0</v>
      </c>
      <c r="I427" s="33">
        <f t="shared" si="75"/>
        <v>21240</v>
      </c>
      <c r="J427" s="33">
        <f t="shared" si="72"/>
        <v>0</v>
      </c>
      <c r="K427" s="33">
        <f t="shared" si="73"/>
        <v>0</v>
      </c>
      <c r="L427" s="33">
        <f t="shared" si="74"/>
        <v>0</v>
      </c>
      <c r="M427" s="16"/>
      <c r="N427" s="13"/>
    </row>
    <row r="428" spans="1:14" s="12" customFormat="1" x14ac:dyDescent="0.25">
      <c r="A428" s="46">
        <v>419</v>
      </c>
      <c r="B428" s="50" t="s">
        <v>110</v>
      </c>
      <c r="C428" s="50" t="s">
        <v>97</v>
      </c>
      <c r="D428" s="34" t="s">
        <v>185</v>
      </c>
      <c r="E428" s="38">
        <v>272580</v>
      </c>
      <c r="F428" s="36">
        <v>40698</v>
      </c>
      <c r="G428" s="37">
        <f t="shared" si="79"/>
        <v>56</v>
      </c>
      <c r="H428" s="33">
        <f t="shared" si="76"/>
        <v>0</v>
      </c>
      <c r="I428" s="33">
        <f t="shared" si="75"/>
        <v>272580</v>
      </c>
      <c r="J428" s="33">
        <f t="shared" si="72"/>
        <v>0</v>
      </c>
      <c r="K428" s="33">
        <f t="shared" si="73"/>
        <v>0</v>
      </c>
      <c r="L428" s="33">
        <f t="shared" si="74"/>
        <v>0</v>
      </c>
      <c r="M428" s="16"/>
      <c r="N428" s="13"/>
    </row>
    <row r="429" spans="1:14" s="12" customFormat="1" x14ac:dyDescent="0.25">
      <c r="A429" s="46">
        <v>420</v>
      </c>
      <c r="B429" s="50" t="s">
        <v>424</v>
      </c>
      <c r="C429" s="50" t="s">
        <v>241</v>
      </c>
      <c r="D429" s="34" t="s">
        <v>185</v>
      </c>
      <c r="E429" s="38">
        <v>82002.92</v>
      </c>
      <c r="F429" s="36">
        <v>40716</v>
      </c>
      <c r="G429" s="37">
        <f t="shared" si="79"/>
        <v>38</v>
      </c>
      <c r="H429" s="33">
        <f t="shared" si="76"/>
        <v>0</v>
      </c>
      <c r="I429" s="33">
        <f t="shared" si="75"/>
        <v>82002.92</v>
      </c>
      <c r="J429" s="33">
        <f t="shared" si="72"/>
        <v>0</v>
      </c>
      <c r="K429" s="33">
        <f t="shared" si="73"/>
        <v>0</v>
      </c>
      <c r="L429" s="33">
        <f t="shared" si="74"/>
        <v>0</v>
      </c>
      <c r="M429" s="16"/>
      <c r="N429" s="13"/>
    </row>
    <row r="430" spans="1:14" s="12" customFormat="1" x14ac:dyDescent="0.25">
      <c r="A430" s="46">
        <v>421</v>
      </c>
      <c r="B430" s="50" t="s">
        <v>425</v>
      </c>
      <c r="C430" s="50" t="s">
        <v>241</v>
      </c>
      <c r="D430" s="34" t="s">
        <v>185</v>
      </c>
      <c r="E430" s="38">
        <v>44829.38</v>
      </c>
      <c r="F430" s="36">
        <v>40668</v>
      </c>
      <c r="G430" s="37">
        <f t="shared" si="79"/>
        <v>86</v>
      </c>
      <c r="H430" s="33">
        <f t="shared" si="76"/>
        <v>0</v>
      </c>
      <c r="I430" s="33">
        <f t="shared" si="75"/>
        <v>0</v>
      </c>
      <c r="J430" s="33">
        <f t="shared" si="72"/>
        <v>44829.38</v>
      </c>
      <c r="K430" s="33">
        <f t="shared" si="73"/>
        <v>0</v>
      </c>
      <c r="L430" s="33">
        <f t="shared" si="74"/>
        <v>0</v>
      </c>
      <c r="M430" s="16"/>
      <c r="N430" s="13"/>
    </row>
    <row r="431" spans="1:14" s="12" customFormat="1" x14ac:dyDescent="0.25">
      <c r="A431" s="46">
        <v>422</v>
      </c>
      <c r="B431" s="50" t="s">
        <v>426</v>
      </c>
      <c r="C431" s="50" t="s">
        <v>241</v>
      </c>
      <c r="D431" s="34" t="s">
        <v>185</v>
      </c>
      <c r="E431" s="38">
        <v>42723.08</v>
      </c>
      <c r="F431" s="36">
        <v>40668</v>
      </c>
      <c r="G431" s="37">
        <f t="shared" si="79"/>
        <v>86</v>
      </c>
      <c r="H431" s="33">
        <f t="shared" si="76"/>
        <v>0</v>
      </c>
      <c r="I431" s="33">
        <f t="shared" si="75"/>
        <v>0</v>
      </c>
      <c r="J431" s="33">
        <f t="shared" si="72"/>
        <v>42723.08</v>
      </c>
      <c r="K431" s="33">
        <f t="shared" si="73"/>
        <v>0</v>
      </c>
      <c r="L431" s="33">
        <f t="shared" si="74"/>
        <v>0</v>
      </c>
      <c r="M431" s="16"/>
      <c r="N431" s="13"/>
    </row>
    <row r="432" spans="1:14" s="12" customFormat="1" x14ac:dyDescent="0.25">
      <c r="A432" s="46">
        <v>423</v>
      </c>
      <c r="B432" s="47" t="s">
        <v>564</v>
      </c>
      <c r="C432" s="50" t="s">
        <v>56</v>
      </c>
      <c r="D432" s="34" t="s">
        <v>187</v>
      </c>
      <c r="E432" s="44">
        <v>20626.400000000001</v>
      </c>
      <c r="F432" s="36">
        <v>40751</v>
      </c>
      <c r="G432" s="37">
        <f t="shared" si="79"/>
        <v>3</v>
      </c>
      <c r="H432" s="33">
        <f t="shared" si="76"/>
        <v>20626.400000000001</v>
      </c>
      <c r="I432" s="33">
        <f t="shared" si="75"/>
        <v>0</v>
      </c>
      <c r="J432" s="33">
        <f t="shared" si="72"/>
        <v>0</v>
      </c>
      <c r="K432" s="33">
        <f t="shared" si="73"/>
        <v>0</v>
      </c>
      <c r="L432" s="33">
        <f t="shared" si="74"/>
        <v>0</v>
      </c>
      <c r="M432" s="16"/>
      <c r="N432" s="13"/>
    </row>
    <row r="433" spans="1:14" s="12" customFormat="1" x14ac:dyDescent="0.25">
      <c r="A433" s="46">
        <v>424</v>
      </c>
      <c r="B433" s="50" t="s">
        <v>82</v>
      </c>
      <c r="C433" s="50" t="s">
        <v>56</v>
      </c>
      <c r="D433" s="34" t="s">
        <v>187</v>
      </c>
      <c r="E433" s="38">
        <v>75685.2</v>
      </c>
      <c r="F433" s="36">
        <v>40627</v>
      </c>
      <c r="G433" s="37">
        <f t="shared" si="79"/>
        <v>127</v>
      </c>
      <c r="H433" s="33">
        <f t="shared" si="76"/>
        <v>0</v>
      </c>
      <c r="I433" s="33">
        <f t="shared" si="75"/>
        <v>0</v>
      </c>
      <c r="J433" s="33">
        <f t="shared" si="72"/>
        <v>0</v>
      </c>
      <c r="K433" s="33">
        <f t="shared" si="73"/>
        <v>0</v>
      </c>
      <c r="L433" s="33">
        <f t="shared" si="74"/>
        <v>75685.2</v>
      </c>
      <c r="M433" s="16"/>
      <c r="N433" s="13"/>
    </row>
    <row r="434" spans="1:14" s="12" customFormat="1" x14ac:dyDescent="0.25">
      <c r="A434" s="46">
        <v>425</v>
      </c>
      <c r="B434" s="50" t="s">
        <v>427</v>
      </c>
      <c r="C434" s="50" t="s">
        <v>56</v>
      </c>
      <c r="D434" s="34" t="s">
        <v>187</v>
      </c>
      <c r="E434" s="38">
        <v>36639</v>
      </c>
      <c r="F434" s="36">
        <v>40718</v>
      </c>
      <c r="G434" s="37">
        <f t="shared" si="79"/>
        <v>36</v>
      </c>
      <c r="H434" s="33">
        <f t="shared" si="76"/>
        <v>0</v>
      </c>
      <c r="I434" s="33">
        <f t="shared" si="75"/>
        <v>36639</v>
      </c>
      <c r="J434" s="33">
        <f t="shared" si="72"/>
        <v>0</v>
      </c>
      <c r="K434" s="33">
        <f t="shared" si="73"/>
        <v>0</v>
      </c>
      <c r="L434" s="33">
        <f t="shared" si="74"/>
        <v>0</v>
      </c>
      <c r="M434" s="16"/>
      <c r="N434" s="13"/>
    </row>
    <row r="435" spans="1:14" s="12" customFormat="1" x14ac:dyDescent="0.25">
      <c r="A435" s="46">
        <v>426</v>
      </c>
      <c r="B435" s="50" t="s">
        <v>428</v>
      </c>
      <c r="C435" s="50" t="s">
        <v>56</v>
      </c>
      <c r="D435" s="34" t="s">
        <v>187</v>
      </c>
      <c r="E435" s="38">
        <v>41418</v>
      </c>
      <c r="F435" s="36">
        <v>40703</v>
      </c>
      <c r="G435" s="37">
        <f t="shared" si="79"/>
        <v>51</v>
      </c>
      <c r="H435" s="33">
        <f t="shared" si="76"/>
        <v>0</v>
      </c>
      <c r="I435" s="33">
        <f t="shared" si="75"/>
        <v>41418</v>
      </c>
      <c r="J435" s="33">
        <f t="shared" si="72"/>
        <v>0</v>
      </c>
      <c r="K435" s="33">
        <f t="shared" si="73"/>
        <v>0</v>
      </c>
      <c r="L435" s="33">
        <f t="shared" si="74"/>
        <v>0</v>
      </c>
      <c r="M435" s="16"/>
      <c r="N435" s="13"/>
    </row>
    <row r="436" spans="1:14" s="12" customFormat="1" x14ac:dyDescent="0.25">
      <c r="A436" s="46">
        <v>427</v>
      </c>
      <c r="B436" s="50" t="s">
        <v>429</v>
      </c>
      <c r="C436" s="50" t="s">
        <v>56</v>
      </c>
      <c r="D436" s="34" t="s">
        <v>187</v>
      </c>
      <c r="E436" s="38">
        <v>71685</v>
      </c>
      <c r="F436" s="36">
        <v>40708</v>
      </c>
      <c r="G436" s="37">
        <f t="shared" si="79"/>
        <v>46</v>
      </c>
      <c r="H436" s="33">
        <f t="shared" si="76"/>
        <v>0</v>
      </c>
      <c r="I436" s="33">
        <f t="shared" si="75"/>
        <v>71685</v>
      </c>
      <c r="J436" s="33">
        <f t="shared" si="72"/>
        <v>0</v>
      </c>
      <c r="K436" s="33">
        <f t="shared" si="73"/>
        <v>0</v>
      </c>
      <c r="L436" s="33">
        <f t="shared" si="74"/>
        <v>0</v>
      </c>
      <c r="M436" s="16"/>
      <c r="N436" s="13"/>
    </row>
    <row r="437" spans="1:14" s="12" customFormat="1" x14ac:dyDescent="0.25">
      <c r="A437" s="46">
        <v>428</v>
      </c>
      <c r="B437" s="50" t="s">
        <v>430</v>
      </c>
      <c r="C437" s="50" t="s">
        <v>56</v>
      </c>
      <c r="D437" s="34" t="s">
        <v>187</v>
      </c>
      <c r="E437" s="38">
        <v>27022</v>
      </c>
      <c r="F437" s="36">
        <v>40722</v>
      </c>
      <c r="G437" s="37">
        <f t="shared" si="79"/>
        <v>32</v>
      </c>
      <c r="H437" s="33">
        <f t="shared" si="76"/>
        <v>0</v>
      </c>
      <c r="I437" s="33">
        <f t="shared" si="75"/>
        <v>27022</v>
      </c>
      <c r="J437" s="33">
        <f t="shared" si="72"/>
        <v>0</v>
      </c>
      <c r="K437" s="33">
        <f t="shared" si="73"/>
        <v>0</v>
      </c>
      <c r="L437" s="33">
        <f t="shared" si="74"/>
        <v>0</v>
      </c>
      <c r="M437" s="16"/>
      <c r="N437" s="13"/>
    </row>
    <row r="438" spans="1:14" s="12" customFormat="1" x14ac:dyDescent="0.25">
      <c r="A438" s="46">
        <v>429</v>
      </c>
      <c r="B438" s="50" t="s">
        <v>431</v>
      </c>
      <c r="C438" s="50" t="s">
        <v>56</v>
      </c>
      <c r="D438" s="34" t="s">
        <v>187</v>
      </c>
      <c r="E438" s="38">
        <v>8283.6</v>
      </c>
      <c r="F438" s="36">
        <v>40720</v>
      </c>
      <c r="G438" s="37">
        <f t="shared" si="79"/>
        <v>34</v>
      </c>
      <c r="H438" s="33">
        <f t="shared" si="76"/>
        <v>0</v>
      </c>
      <c r="I438" s="33">
        <f t="shared" si="75"/>
        <v>8283.6</v>
      </c>
      <c r="J438" s="33">
        <f t="shared" si="72"/>
        <v>0</v>
      </c>
      <c r="K438" s="33">
        <f t="shared" si="73"/>
        <v>0</v>
      </c>
      <c r="L438" s="33">
        <f t="shared" si="74"/>
        <v>0</v>
      </c>
      <c r="M438" s="16"/>
      <c r="N438" s="13"/>
    </row>
    <row r="439" spans="1:14" s="12" customFormat="1" x14ac:dyDescent="0.25">
      <c r="A439" s="46">
        <v>430</v>
      </c>
      <c r="B439" s="50" t="s">
        <v>432</v>
      </c>
      <c r="C439" s="50" t="s">
        <v>56</v>
      </c>
      <c r="D439" s="34" t="s">
        <v>187</v>
      </c>
      <c r="E439" s="38">
        <v>11328</v>
      </c>
      <c r="F439" s="36">
        <v>40719</v>
      </c>
      <c r="G439" s="37">
        <f t="shared" si="79"/>
        <v>35</v>
      </c>
      <c r="H439" s="33">
        <f t="shared" si="76"/>
        <v>0</v>
      </c>
      <c r="I439" s="33">
        <f t="shared" si="75"/>
        <v>11328</v>
      </c>
      <c r="J439" s="33">
        <f t="shared" si="72"/>
        <v>0</v>
      </c>
      <c r="K439" s="33">
        <f t="shared" si="73"/>
        <v>0</v>
      </c>
      <c r="L439" s="33">
        <f t="shared" si="74"/>
        <v>0</v>
      </c>
      <c r="M439" s="16"/>
      <c r="N439" s="13"/>
    </row>
    <row r="440" spans="1:14" s="12" customFormat="1" x14ac:dyDescent="0.25">
      <c r="A440" s="46">
        <v>431</v>
      </c>
      <c r="B440" s="50" t="s">
        <v>299</v>
      </c>
      <c r="C440" s="50" t="s">
        <v>242</v>
      </c>
      <c r="D440" s="34" t="s">
        <v>461</v>
      </c>
      <c r="E440" s="38">
        <v>100630.39999999999</v>
      </c>
      <c r="F440" s="36">
        <v>40712</v>
      </c>
      <c r="G440" s="37">
        <f t="shared" si="79"/>
        <v>42</v>
      </c>
      <c r="H440" s="33">
        <f t="shared" si="76"/>
        <v>0</v>
      </c>
      <c r="I440" s="33">
        <f t="shared" si="75"/>
        <v>100630.39999999999</v>
      </c>
      <c r="J440" s="33">
        <f t="shared" si="72"/>
        <v>0</v>
      </c>
      <c r="K440" s="33">
        <f t="shared" si="73"/>
        <v>0</v>
      </c>
      <c r="L440" s="33">
        <f t="shared" si="74"/>
        <v>0</v>
      </c>
      <c r="M440" s="16"/>
      <c r="N440" s="13"/>
    </row>
    <row r="441" spans="1:14" s="12" customFormat="1" x14ac:dyDescent="0.25">
      <c r="A441" s="46">
        <v>432</v>
      </c>
      <c r="B441" s="50" t="s">
        <v>144</v>
      </c>
      <c r="C441" s="50" t="s">
        <v>243</v>
      </c>
      <c r="D441" s="34" t="s">
        <v>457</v>
      </c>
      <c r="E441" s="38">
        <v>61948.82</v>
      </c>
      <c r="F441" s="36">
        <v>40676</v>
      </c>
      <c r="G441" s="37">
        <f t="shared" si="79"/>
        <v>78</v>
      </c>
      <c r="H441" s="33">
        <f t="shared" si="76"/>
        <v>0</v>
      </c>
      <c r="I441" s="33">
        <f t="shared" si="75"/>
        <v>0</v>
      </c>
      <c r="J441" s="33">
        <f t="shared" si="72"/>
        <v>61948.82</v>
      </c>
      <c r="K441" s="33">
        <f t="shared" si="73"/>
        <v>0</v>
      </c>
      <c r="L441" s="33">
        <f t="shared" si="74"/>
        <v>0</v>
      </c>
      <c r="M441" s="16"/>
      <c r="N441" s="13"/>
    </row>
    <row r="442" spans="1:14" s="12" customFormat="1" x14ac:dyDescent="0.25">
      <c r="A442" s="46">
        <v>433</v>
      </c>
      <c r="B442" s="50" t="s">
        <v>433</v>
      </c>
      <c r="C442" s="50" t="s">
        <v>244</v>
      </c>
      <c r="D442" s="34" t="s">
        <v>33</v>
      </c>
      <c r="E442" s="38">
        <v>33040</v>
      </c>
      <c r="F442" s="36">
        <v>40711</v>
      </c>
      <c r="G442" s="37">
        <f t="shared" si="79"/>
        <v>43</v>
      </c>
      <c r="H442" s="33">
        <f t="shared" si="76"/>
        <v>0</v>
      </c>
      <c r="I442" s="33">
        <f t="shared" si="75"/>
        <v>33040</v>
      </c>
      <c r="J442" s="33">
        <f t="shared" si="72"/>
        <v>0</v>
      </c>
      <c r="K442" s="33">
        <f t="shared" si="73"/>
        <v>0</v>
      </c>
      <c r="L442" s="33">
        <f t="shared" si="74"/>
        <v>0</v>
      </c>
      <c r="M442" s="16"/>
      <c r="N442" s="13"/>
    </row>
    <row r="443" spans="1:14" s="12" customFormat="1" x14ac:dyDescent="0.25">
      <c r="A443" s="46">
        <v>434</v>
      </c>
      <c r="B443" s="50" t="s">
        <v>434</v>
      </c>
      <c r="C443" s="50" t="s">
        <v>244</v>
      </c>
      <c r="D443" s="34" t="s">
        <v>33</v>
      </c>
      <c r="E443" s="38">
        <v>33040</v>
      </c>
      <c r="F443" s="36">
        <v>40711</v>
      </c>
      <c r="G443" s="37">
        <f t="shared" si="79"/>
        <v>43</v>
      </c>
      <c r="H443" s="33">
        <f t="shared" si="76"/>
        <v>0</v>
      </c>
      <c r="I443" s="33">
        <f t="shared" si="75"/>
        <v>33040</v>
      </c>
      <c r="J443" s="33">
        <f t="shared" si="72"/>
        <v>0</v>
      </c>
      <c r="K443" s="33">
        <f t="shared" si="73"/>
        <v>0</v>
      </c>
      <c r="L443" s="33">
        <f t="shared" si="74"/>
        <v>0</v>
      </c>
      <c r="M443" s="16"/>
      <c r="N443" s="13"/>
    </row>
    <row r="444" spans="1:14" s="12" customFormat="1" x14ac:dyDescent="0.25">
      <c r="A444" s="46">
        <v>435</v>
      </c>
      <c r="B444" s="50" t="s">
        <v>435</v>
      </c>
      <c r="C444" s="50" t="s">
        <v>244</v>
      </c>
      <c r="D444" s="34" t="s">
        <v>33</v>
      </c>
      <c r="E444" s="38">
        <v>21004.2</v>
      </c>
      <c r="F444" s="36">
        <v>40704</v>
      </c>
      <c r="G444" s="37">
        <f t="shared" si="79"/>
        <v>50</v>
      </c>
      <c r="H444" s="33">
        <f t="shared" si="76"/>
        <v>0</v>
      </c>
      <c r="I444" s="33">
        <f t="shared" si="75"/>
        <v>21004.2</v>
      </c>
      <c r="J444" s="33">
        <f t="shared" si="72"/>
        <v>0</v>
      </c>
      <c r="K444" s="33">
        <f t="shared" si="73"/>
        <v>0</v>
      </c>
      <c r="L444" s="33">
        <f t="shared" si="74"/>
        <v>0</v>
      </c>
      <c r="M444" s="16"/>
      <c r="N444" s="13"/>
    </row>
    <row r="445" spans="1:14" s="12" customFormat="1" x14ac:dyDescent="0.25">
      <c r="A445" s="46">
        <v>436</v>
      </c>
      <c r="B445" s="50" t="s">
        <v>436</v>
      </c>
      <c r="C445" s="45" t="s">
        <v>245</v>
      </c>
      <c r="D445" s="34" t="s">
        <v>33</v>
      </c>
      <c r="E445" s="38">
        <v>232520</v>
      </c>
      <c r="F445" s="36">
        <v>40501</v>
      </c>
      <c r="G445" s="37">
        <f t="shared" si="79"/>
        <v>253</v>
      </c>
      <c r="H445" s="33">
        <f t="shared" si="76"/>
        <v>0</v>
      </c>
      <c r="I445" s="33">
        <f t="shared" si="75"/>
        <v>0</v>
      </c>
      <c r="J445" s="33">
        <f t="shared" si="72"/>
        <v>0</v>
      </c>
      <c r="K445" s="33">
        <f t="shared" si="73"/>
        <v>0</v>
      </c>
      <c r="L445" s="33">
        <f t="shared" si="74"/>
        <v>232520</v>
      </c>
      <c r="M445" s="16"/>
      <c r="N445" s="13"/>
    </row>
    <row r="446" spans="1:14" s="12" customFormat="1" x14ac:dyDescent="0.25">
      <c r="A446" s="46">
        <v>437</v>
      </c>
      <c r="B446" s="50" t="s">
        <v>437</v>
      </c>
      <c r="C446" s="45" t="s">
        <v>245</v>
      </c>
      <c r="D446" s="34" t="s">
        <v>33</v>
      </c>
      <c r="E446" s="38">
        <v>38920</v>
      </c>
      <c r="F446" s="36">
        <v>40485</v>
      </c>
      <c r="G446" s="37">
        <f t="shared" si="79"/>
        <v>269</v>
      </c>
      <c r="H446" s="33">
        <f t="shared" si="76"/>
        <v>0</v>
      </c>
      <c r="I446" s="33">
        <f t="shared" si="75"/>
        <v>0</v>
      </c>
      <c r="J446" s="33">
        <f t="shared" si="72"/>
        <v>0</v>
      </c>
      <c r="K446" s="33">
        <f t="shared" si="73"/>
        <v>0</v>
      </c>
      <c r="L446" s="33">
        <f t="shared" si="74"/>
        <v>38920</v>
      </c>
      <c r="M446" s="16"/>
      <c r="N446" s="13"/>
    </row>
    <row r="447" spans="1:14" s="12" customFormat="1" x14ac:dyDescent="0.25">
      <c r="A447" s="46">
        <v>438</v>
      </c>
      <c r="B447" s="50" t="s">
        <v>438</v>
      </c>
      <c r="C447" s="45" t="s">
        <v>245</v>
      </c>
      <c r="D447" s="34" t="s">
        <v>33</v>
      </c>
      <c r="E447" s="38">
        <v>22612.5</v>
      </c>
      <c r="F447" s="36">
        <v>40513</v>
      </c>
      <c r="G447" s="37">
        <f t="shared" si="79"/>
        <v>241</v>
      </c>
      <c r="H447" s="33">
        <f t="shared" si="76"/>
        <v>0</v>
      </c>
      <c r="I447" s="33">
        <f t="shared" si="75"/>
        <v>0</v>
      </c>
      <c r="J447" s="33">
        <f t="shared" si="72"/>
        <v>0</v>
      </c>
      <c r="K447" s="33">
        <f t="shared" si="73"/>
        <v>0</v>
      </c>
      <c r="L447" s="33">
        <f t="shared" si="74"/>
        <v>22612.5</v>
      </c>
      <c r="M447" s="16"/>
      <c r="N447" s="13"/>
    </row>
    <row r="448" spans="1:14" s="12" customFormat="1" x14ac:dyDescent="0.25">
      <c r="A448" s="46">
        <v>439</v>
      </c>
      <c r="B448" s="50" t="s">
        <v>439</v>
      </c>
      <c r="C448" s="45" t="s">
        <v>245</v>
      </c>
      <c r="D448" s="34" t="s">
        <v>33</v>
      </c>
      <c r="E448" s="38">
        <v>134661.96</v>
      </c>
      <c r="F448" s="36">
        <v>40516</v>
      </c>
      <c r="G448" s="37">
        <f t="shared" si="79"/>
        <v>238</v>
      </c>
      <c r="H448" s="33">
        <f t="shared" si="76"/>
        <v>0</v>
      </c>
      <c r="I448" s="33">
        <f t="shared" si="75"/>
        <v>0</v>
      </c>
      <c r="J448" s="33">
        <f t="shared" si="72"/>
        <v>0</v>
      </c>
      <c r="K448" s="33">
        <f t="shared" si="73"/>
        <v>0</v>
      </c>
      <c r="L448" s="33">
        <f t="shared" si="74"/>
        <v>134661.96</v>
      </c>
      <c r="M448" s="16"/>
      <c r="N448" s="13"/>
    </row>
    <row r="449" spans="1:14" s="12" customFormat="1" x14ac:dyDescent="0.25">
      <c r="A449" s="46">
        <v>440</v>
      </c>
      <c r="B449" s="50" t="s">
        <v>440</v>
      </c>
      <c r="C449" s="50" t="s">
        <v>246</v>
      </c>
      <c r="D449" s="34" t="s">
        <v>185</v>
      </c>
      <c r="E449" s="38">
        <v>51171.42</v>
      </c>
      <c r="F449" s="36">
        <v>40692</v>
      </c>
      <c r="G449" s="37">
        <f t="shared" si="79"/>
        <v>62</v>
      </c>
      <c r="H449" s="33">
        <f t="shared" si="76"/>
        <v>0</v>
      </c>
      <c r="I449" s="33">
        <f t="shared" si="75"/>
        <v>0</v>
      </c>
      <c r="J449" s="33">
        <f t="shared" si="72"/>
        <v>51171.42</v>
      </c>
      <c r="K449" s="33">
        <f t="shared" si="73"/>
        <v>0</v>
      </c>
      <c r="L449" s="33">
        <f t="shared" si="74"/>
        <v>0</v>
      </c>
      <c r="M449" s="16"/>
      <c r="N449" s="13"/>
    </row>
    <row r="450" spans="1:14" s="12" customFormat="1" x14ac:dyDescent="0.25">
      <c r="A450" s="46">
        <v>441</v>
      </c>
      <c r="B450" s="50" t="s">
        <v>111</v>
      </c>
      <c r="C450" s="50" t="s">
        <v>98</v>
      </c>
      <c r="D450" s="34" t="s">
        <v>185</v>
      </c>
      <c r="E450" s="38">
        <v>610450</v>
      </c>
      <c r="F450" s="36">
        <v>40667</v>
      </c>
      <c r="G450" s="37">
        <f t="shared" si="79"/>
        <v>87</v>
      </c>
      <c r="H450" s="33">
        <f t="shared" si="76"/>
        <v>0</v>
      </c>
      <c r="I450" s="33">
        <f t="shared" si="75"/>
        <v>0</v>
      </c>
      <c r="J450" s="33">
        <f t="shared" si="72"/>
        <v>610450</v>
      </c>
      <c r="K450" s="33">
        <f t="shared" si="73"/>
        <v>0</v>
      </c>
      <c r="L450" s="33">
        <f t="shared" si="74"/>
        <v>0</v>
      </c>
      <c r="M450" s="16"/>
      <c r="N450" s="13"/>
    </row>
    <row r="451" spans="1:14" s="12" customFormat="1" x14ac:dyDescent="0.25">
      <c r="A451" s="46">
        <v>442</v>
      </c>
      <c r="B451" s="50" t="s">
        <v>441</v>
      </c>
      <c r="C451" s="50" t="s">
        <v>98</v>
      </c>
      <c r="D451" s="34" t="s">
        <v>112</v>
      </c>
      <c r="E451" s="38">
        <v>17700</v>
      </c>
      <c r="F451" s="36">
        <v>40705</v>
      </c>
      <c r="G451" s="37">
        <f t="shared" si="79"/>
        <v>49</v>
      </c>
      <c r="H451" s="33">
        <f t="shared" si="76"/>
        <v>0</v>
      </c>
      <c r="I451" s="33">
        <f t="shared" si="75"/>
        <v>17700</v>
      </c>
      <c r="J451" s="33">
        <f t="shared" si="72"/>
        <v>0</v>
      </c>
      <c r="K451" s="33">
        <f t="shared" si="73"/>
        <v>0</v>
      </c>
      <c r="L451" s="33">
        <f t="shared" si="74"/>
        <v>0</v>
      </c>
      <c r="M451" s="16"/>
      <c r="N451" s="13"/>
    </row>
    <row r="452" spans="1:14" s="12" customFormat="1" x14ac:dyDescent="0.25">
      <c r="A452" s="46">
        <v>443</v>
      </c>
      <c r="B452" s="45" t="s">
        <v>442</v>
      </c>
      <c r="C452" s="50" t="s">
        <v>247</v>
      </c>
      <c r="D452" s="34" t="s">
        <v>112</v>
      </c>
      <c r="E452" s="38">
        <v>56463</v>
      </c>
      <c r="F452" s="36">
        <v>40431</v>
      </c>
      <c r="G452" s="37">
        <f t="shared" si="79"/>
        <v>323</v>
      </c>
      <c r="H452" s="33">
        <f t="shared" si="76"/>
        <v>0</v>
      </c>
      <c r="I452" s="33">
        <f t="shared" si="75"/>
        <v>0</v>
      </c>
      <c r="J452" s="33">
        <f t="shared" si="72"/>
        <v>0</v>
      </c>
      <c r="K452" s="33">
        <f t="shared" si="73"/>
        <v>0</v>
      </c>
      <c r="L452" s="33">
        <f t="shared" si="74"/>
        <v>56463</v>
      </c>
      <c r="M452" s="16"/>
      <c r="N452" s="13"/>
    </row>
    <row r="453" spans="1:14" s="12" customFormat="1" x14ac:dyDescent="0.25">
      <c r="A453" s="46">
        <v>444</v>
      </c>
      <c r="B453" s="50" t="s">
        <v>443</v>
      </c>
      <c r="C453" s="50" t="s">
        <v>247</v>
      </c>
      <c r="D453" s="34" t="s">
        <v>112</v>
      </c>
      <c r="E453" s="38">
        <v>13629</v>
      </c>
      <c r="F453" s="36">
        <v>40414</v>
      </c>
      <c r="G453" s="37">
        <f t="shared" si="79"/>
        <v>340</v>
      </c>
      <c r="H453" s="33">
        <f t="shared" si="76"/>
        <v>0</v>
      </c>
      <c r="I453" s="33">
        <f t="shared" si="75"/>
        <v>0</v>
      </c>
      <c r="J453" s="33">
        <f t="shared" si="72"/>
        <v>0</v>
      </c>
      <c r="K453" s="33">
        <f t="shared" si="73"/>
        <v>0</v>
      </c>
      <c r="L453" s="33">
        <f t="shared" si="74"/>
        <v>13629</v>
      </c>
      <c r="M453" s="16"/>
      <c r="N453" s="13"/>
    </row>
    <row r="454" spans="1:14" s="12" customFormat="1" x14ac:dyDescent="0.25">
      <c r="A454" s="46">
        <v>445</v>
      </c>
      <c r="B454" s="50" t="s">
        <v>444</v>
      </c>
      <c r="C454" s="50" t="s">
        <v>247</v>
      </c>
      <c r="D454" s="34" t="s">
        <v>112</v>
      </c>
      <c r="E454" s="38">
        <v>8289.5</v>
      </c>
      <c r="F454" s="36">
        <v>40487</v>
      </c>
      <c r="G454" s="37">
        <f t="shared" si="79"/>
        <v>267</v>
      </c>
      <c r="H454" s="33">
        <f t="shared" si="76"/>
        <v>0</v>
      </c>
      <c r="I454" s="33">
        <f t="shared" si="75"/>
        <v>0</v>
      </c>
      <c r="J454" s="33">
        <f t="shared" ref="J454:J472" si="80">IF(G454&lt;91,E454,0)-H454-I454</f>
        <v>0</v>
      </c>
      <c r="K454" s="33">
        <f t="shared" ref="K454:K472" si="81">IF(G454&lt;120,E454,0)-H454-I454-J454</f>
        <v>0</v>
      </c>
      <c r="L454" s="33">
        <f t="shared" ref="L454:L472" si="82">IF(G454&gt;120,E454,0)</f>
        <v>8289.5</v>
      </c>
      <c r="M454" s="16"/>
      <c r="N454" s="13"/>
    </row>
    <row r="455" spans="1:14" s="12" customFormat="1" x14ac:dyDescent="0.25">
      <c r="A455" s="46">
        <v>446</v>
      </c>
      <c r="B455" s="50" t="s">
        <v>445</v>
      </c>
      <c r="C455" s="50" t="s">
        <v>247</v>
      </c>
      <c r="D455" s="34" t="s">
        <v>112</v>
      </c>
      <c r="E455" s="38">
        <v>7375</v>
      </c>
      <c r="F455" s="36">
        <v>40487</v>
      </c>
      <c r="G455" s="37">
        <f t="shared" si="79"/>
        <v>267</v>
      </c>
      <c r="H455" s="33">
        <f t="shared" si="76"/>
        <v>0</v>
      </c>
      <c r="I455" s="33">
        <f t="shared" si="75"/>
        <v>0</v>
      </c>
      <c r="J455" s="33">
        <f t="shared" si="80"/>
        <v>0</v>
      </c>
      <c r="K455" s="33">
        <f t="shared" si="81"/>
        <v>0</v>
      </c>
      <c r="L455" s="33">
        <f t="shared" si="82"/>
        <v>7375</v>
      </c>
      <c r="M455" s="16"/>
      <c r="N455" s="13"/>
    </row>
    <row r="456" spans="1:14" s="12" customFormat="1" x14ac:dyDescent="0.25">
      <c r="A456" s="46">
        <v>447</v>
      </c>
      <c r="B456" s="50" t="s">
        <v>446</v>
      </c>
      <c r="C456" s="50" t="s">
        <v>247</v>
      </c>
      <c r="D456" s="34" t="s">
        <v>112</v>
      </c>
      <c r="E456" s="38">
        <v>19582.099999999999</v>
      </c>
      <c r="F456" s="36">
        <v>40717</v>
      </c>
      <c r="G456" s="37">
        <f t="shared" si="79"/>
        <v>37</v>
      </c>
      <c r="H456" s="33">
        <f t="shared" si="76"/>
        <v>0</v>
      </c>
      <c r="I456" s="33">
        <f t="shared" si="75"/>
        <v>19582.099999999999</v>
      </c>
      <c r="J456" s="33">
        <f t="shared" si="80"/>
        <v>0</v>
      </c>
      <c r="K456" s="33">
        <f t="shared" si="81"/>
        <v>0</v>
      </c>
      <c r="L456" s="33">
        <f t="shared" si="82"/>
        <v>0</v>
      </c>
      <c r="M456" s="16"/>
      <c r="N456" s="13"/>
    </row>
    <row r="457" spans="1:14" s="12" customFormat="1" x14ac:dyDescent="0.25">
      <c r="A457" s="46">
        <v>448</v>
      </c>
      <c r="B457" s="50" t="s">
        <v>447</v>
      </c>
      <c r="C457" s="50" t="s">
        <v>248</v>
      </c>
      <c r="D457" s="34" t="s">
        <v>187</v>
      </c>
      <c r="E457" s="38">
        <v>67850</v>
      </c>
      <c r="F457" s="36">
        <v>40599</v>
      </c>
      <c r="G457" s="37">
        <f t="shared" si="79"/>
        <v>155</v>
      </c>
      <c r="H457" s="33">
        <f t="shared" si="76"/>
        <v>0</v>
      </c>
      <c r="I457" s="33">
        <f t="shared" si="75"/>
        <v>0</v>
      </c>
      <c r="J457" s="33">
        <f t="shared" si="80"/>
        <v>0</v>
      </c>
      <c r="K457" s="33">
        <f t="shared" si="81"/>
        <v>0</v>
      </c>
      <c r="L457" s="33">
        <f t="shared" si="82"/>
        <v>67850</v>
      </c>
      <c r="M457" s="16"/>
      <c r="N457" s="13"/>
    </row>
    <row r="458" spans="1:14" s="12" customFormat="1" x14ac:dyDescent="0.25">
      <c r="A458" s="46">
        <v>449</v>
      </c>
      <c r="B458" s="50" t="s">
        <v>448</v>
      </c>
      <c r="C458" s="50" t="s">
        <v>249</v>
      </c>
      <c r="D458" s="34" t="s">
        <v>455</v>
      </c>
      <c r="E458" s="38">
        <v>10620</v>
      </c>
      <c r="F458" s="36">
        <v>40451</v>
      </c>
      <c r="G458" s="37">
        <f t="shared" si="79"/>
        <v>303</v>
      </c>
      <c r="H458" s="33">
        <f t="shared" si="76"/>
        <v>0</v>
      </c>
      <c r="I458" s="33">
        <f t="shared" si="75"/>
        <v>0</v>
      </c>
      <c r="J458" s="33">
        <f t="shared" si="80"/>
        <v>0</v>
      </c>
      <c r="K458" s="33">
        <f t="shared" si="81"/>
        <v>0</v>
      </c>
      <c r="L458" s="33">
        <f t="shared" si="82"/>
        <v>10620</v>
      </c>
      <c r="M458" s="16"/>
      <c r="N458" s="13"/>
    </row>
    <row r="459" spans="1:14" s="12" customFormat="1" x14ac:dyDescent="0.25">
      <c r="A459" s="46">
        <v>450</v>
      </c>
      <c r="B459" s="50" t="s">
        <v>449</v>
      </c>
      <c r="C459" s="50" t="s">
        <v>249</v>
      </c>
      <c r="D459" s="34" t="s">
        <v>455</v>
      </c>
      <c r="E459" s="38">
        <v>51920</v>
      </c>
      <c r="F459" s="36">
        <v>40526</v>
      </c>
      <c r="G459" s="37">
        <f t="shared" si="79"/>
        <v>228</v>
      </c>
      <c r="H459" s="33">
        <f t="shared" si="76"/>
        <v>0</v>
      </c>
      <c r="I459" s="33">
        <f t="shared" ref="I459:I473" si="83">IF(G459&lt;61,E459,0)-H459</f>
        <v>0</v>
      </c>
      <c r="J459" s="33">
        <f t="shared" si="80"/>
        <v>0</v>
      </c>
      <c r="K459" s="33">
        <f t="shared" si="81"/>
        <v>0</v>
      </c>
      <c r="L459" s="33">
        <f t="shared" si="82"/>
        <v>51920</v>
      </c>
      <c r="M459" s="16"/>
      <c r="N459" s="13"/>
    </row>
    <row r="460" spans="1:14" s="12" customFormat="1" x14ac:dyDescent="0.25">
      <c r="A460" s="46">
        <v>451</v>
      </c>
      <c r="B460" s="50" t="s">
        <v>450</v>
      </c>
      <c r="C460" s="50" t="s">
        <v>249</v>
      </c>
      <c r="D460" s="34" t="s">
        <v>455</v>
      </c>
      <c r="E460" s="38">
        <v>309466.8</v>
      </c>
      <c r="F460" s="36">
        <v>40724</v>
      </c>
      <c r="G460" s="37">
        <f t="shared" si="79"/>
        <v>30</v>
      </c>
      <c r="H460" s="33">
        <f t="shared" si="76"/>
        <v>0</v>
      </c>
      <c r="I460" s="33">
        <f t="shared" si="83"/>
        <v>309466.8</v>
      </c>
      <c r="J460" s="33">
        <f t="shared" si="80"/>
        <v>0</v>
      </c>
      <c r="K460" s="33">
        <f t="shared" si="81"/>
        <v>0</v>
      </c>
      <c r="L460" s="33">
        <f t="shared" si="82"/>
        <v>0</v>
      </c>
      <c r="M460" s="16"/>
      <c r="N460" s="13"/>
    </row>
    <row r="461" spans="1:14" s="12" customFormat="1" x14ac:dyDescent="0.25">
      <c r="A461" s="46">
        <v>452</v>
      </c>
      <c r="B461" s="50" t="s">
        <v>451</v>
      </c>
      <c r="C461" s="50" t="s">
        <v>249</v>
      </c>
      <c r="D461" s="34" t="s">
        <v>455</v>
      </c>
      <c r="E461" s="38">
        <v>107380</v>
      </c>
      <c r="F461" s="36">
        <v>40715</v>
      </c>
      <c r="G461" s="37">
        <f t="shared" si="79"/>
        <v>39</v>
      </c>
      <c r="H461" s="33">
        <f t="shared" si="76"/>
        <v>0</v>
      </c>
      <c r="I461" s="33">
        <f t="shared" si="83"/>
        <v>107380</v>
      </c>
      <c r="J461" s="33">
        <f t="shared" si="80"/>
        <v>0</v>
      </c>
      <c r="K461" s="33">
        <f t="shared" si="81"/>
        <v>0</v>
      </c>
      <c r="L461" s="33">
        <f t="shared" si="82"/>
        <v>0</v>
      </c>
      <c r="M461" s="16"/>
      <c r="N461" s="13"/>
    </row>
    <row r="462" spans="1:14" s="12" customFormat="1" x14ac:dyDescent="0.25">
      <c r="A462" s="46">
        <v>453</v>
      </c>
      <c r="B462" s="50" t="s">
        <v>141</v>
      </c>
      <c r="C462" s="50" t="s">
        <v>250</v>
      </c>
      <c r="D462" s="34" t="s">
        <v>185</v>
      </c>
      <c r="E462" s="38">
        <v>33630</v>
      </c>
      <c r="F462" s="36">
        <v>40702</v>
      </c>
      <c r="G462" s="37">
        <f t="shared" si="79"/>
        <v>52</v>
      </c>
      <c r="H462" s="33">
        <f t="shared" si="76"/>
        <v>0</v>
      </c>
      <c r="I462" s="33">
        <f t="shared" si="83"/>
        <v>33630</v>
      </c>
      <c r="J462" s="33">
        <f t="shared" si="80"/>
        <v>0</v>
      </c>
      <c r="K462" s="33">
        <f t="shared" si="81"/>
        <v>0</v>
      </c>
      <c r="L462" s="33">
        <f t="shared" si="82"/>
        <v>0</v>
      </c>
      <c r="M462" s="16"/>
      <c r="N462" s="13"/>
    </row>
    <row r="463" spans="1:14" s="12" customFormat="1" x14ac:dyDescent="0.25">
      <c r="A463" s="46">
        <v>454</v>
      </c>
      <c r="B463" s="50" t="s">
        <v>452</v>
      </c>
      <c r="C463" s="50" t="s">
        <v>48</v>
      </c>
      <c r="D463" s="34" t="s">
        <v>112</v>
      </c>
      <c r="E463" s="38">
        <v>955.8</v>
      </c>
      <c r="F463" s="36">
        <v>40569</v>
      </c>
      <c r="G463" s="37">
        <f t="shared" si="79"/>
        <v>185</v>
      </c>
      <c r="H463" s="33">
        <f t="shared" si="76"/>
        <v>0</v>
      </c>
      <c r="I463" s="33">
        <f t="shared" si="83"/>
        <v>0</v>
      </c>
      <c r="J463" s="33">
        <f t="shared" si="80"/>
        <v>0</v>
      </c>
      <c r="K463" s="33">
        <f t="shared" si="81"/>
        <v>0</v>
      </c>
      <c r="L463" s="33">
        <f t="shared" si="82"/>
        <v>955.8</v>
      </c>
      <c r="M463" s="16"/>
      <c r="N463" s="13"/>
    </row>
    <row r="464" spans="1:14" s="12" customFormat="1" x14ac:dyDescent="0.25">
      <c r="A464" s="46">
        <v>455</v>
      </c>
      <c r="B464" s="50" t="s">
        <v>317</v>
      </c>
      <c r="C464" s="50" t="s">
        <v>251</v>
      </c>
      <c r="D464" s="34" t="s">
        <v>455</v>
      </c>
      <c r="E464" s="38">
        <v>313939</v>
      </c>
      <c r="F464" s="36">
        <v>40597</v>
      </c>
      <c r="G464" s="37">
        <f t="shared" si="79"/>
        <v>157</v>
      </c>
      <c r="H464" s="33">
        <f t="shared" si="76"/>
        <v>0</v>
      </c>
      <c r="I464" s="33">
        <f t="shared" si="83"/>
        <v>0</v>
      </c>
      <c r="J464" s="33">
        <f t="shared" si="80"/>
        <v>0</v>
      </c>
      <c r="K464" s="33">
        <f t="shared" si="81"/>
        <v>0</v>
      </c>
      <c r="L464" s="33">
        <f t="shared" si="82"/>
        <v>313939</v>
      </c>
      <c r="M464" s="16"/>
      <c r="N464" s="13"/>
    </row>
    <row r="465" spans="1:14" s="12" customFormat="1" x14ac:dyDescent="0.25">
      <c r="A465" s="46">
        <v>456</v>
      </c>
      <c r="B465" s="50" t="s">
        <v>29</v>
      </c>
      <c r="C465" s="50" t="s">
        <v>251</v>
      </c>
      <c r="D465" s="34" t="s">
        <v>455</v>
      </c>
      <c r="E465" s="38">
        <v>595000.84</v>
      </c>
      <c r="F465" s="36">
        <v>40609</v>
      </c>
      <c r="G465" s="37">
        <f t="shared" si="79"/>
        <v>145</v>
      </c>
      <c r="H465" s="33">
        <f t="shared" si="76"/>
        <v>0</v>
      </c>
      <c r="I465" s="33">
        <f t="shared" si="83"/>
        <v>0</v>
      </c>
      <c r="J465" s="33">
        <f t="shared" si="80"/>
        <v>0</v>
      </c>
      <c r="K465" s="33">
        <f t="shared" si="81"/>
        <v>0</v>
      </c>
      <c r="L465" s="33">
        <f t="shared" si="82"/>
        <v>595000.84</v>
      </c>
      <c r="M465" s="16"/>
      <c r="N465" s="13"/>
    </row>
    <row r="466" spans="1:14" s="12" customFormat="1" x14ac:dyDescent="0.25">
      <c r="A466" s="46">
        <v>457</v>
      </c>
      <c r="B466" s="50" t="s">
        <v>86</v>
      </c>
      <c r="C466" s="50" t="s">
        <v>251</v>
      </c>
      <c r="D466" s="34" t="s">
        <v>455</v>
      </c>
      <c r="E466" s="38">
        <v>175000</v>
      </c>
      <c r="F466" s="36">
        <v>40393</v>
      </c>
      <c r="G466" s="37">
        <f t="shared" si="79"/>
        <v>361</v>
      </c>
      <c r="H466" s="33">
        <f t="shared" si="76"/>
        <v>0</v>
      </c>
      <c r="I466" s="33">
        <f t="shared" si="83"/>
        <v>0</v>
      </c>
      <c r="J466" s="33">
        <f t="shared" si="80"/>
        <v>0</v>
      </c>
      <c r="K466" s="33">
        <f t="shared" si="81"/>
        <v>0</v>
      </c>
      <c r="L466" s="33">
        <f t="shared" si="82"/>
        <v>175000</v>
      </c>
      <c r="M466" s="16"/>
      <c r="N466" s="13"/>
    </row>
    <row r="467" spans="1:14" s="12" customFormat="1" x14ac:dyDescent="0.25">
      <c r="A467" s="46">
        <v>458</v>
      </c>
      <c r="B467" s="47" t="s">
        <v>592</v>
      </c>
      <c r="C467" s="47" t="s">
        <v>580</v>
      </c>
      <c r="D467" s="34" t="s">
        <v>185</v>
      </c>
      <c r="E467" s="44">
        <v>78234</v>
      </c>
      <c r="F467" s="36">
        <v>40744</v>
      </c>
      <c r="G467" s="37">
        <f t="shared" ref="G467:G471" si="84">+$E$8-F467</f>
        <v>10</v>
      </c>
      <c r="H467" s="33">
        <f t="shared" si="76"/>
        <v>78234</v>
      </c>
      <c r="I467" s="33">
        <f t="shared" si="83"/>
        <v>0</v>
      </c>
      <c r="J467" s="33">
        <f t="shared" si="80"/>
        <v>0</v>
      </c>
      <c r="K467" s="33">
        <f t="shared" si="81"/>
        <v>0</v>
      </c>
      <c r="L467" s="33">
        <f t="shared" si="82"/>
        <v>0</v>
      </c>
      <c r="M467" s="16"/>
      <c r="N467" s="13"/>
    </row>
    <row r="468" spans="1:14" s="12" customFormat="1" x14ac:dyDescent="0.25">
      <c r="A468" s="46">
        <v>459</v>
      </c>
      <c r="B468" s="47" t="s">
        <v>593</v>
      </c>
      <c r="C468" s="47" t="s">
        <v>580</v>
      </c>
      <c r="D468" s="34" t="s">
        <v>185</v>
      </c>
      <c r="E468" s="44">
        <v>78234</v>
      </c>
      <c r="F468" s="36">
        <v>40744</v>
      </c>
      <c r="G468" s="37">
        <f t="shared" si="84"/>
        <v>10</v>
      </c>
      <c r="H468" s="33">
        <f t="shared" si="76"/>
        <v>78234</v>
      </c>
      <c r="I468" s="33">
        <f t="shared" si="83"/>
        <v>0</v>
      </c>
      <c r="J468" s="33">
        <f t="shared" si="80"/>
        <v>0</v>
      </c>
      <c r="K468" s="33">
        <f t="shared" si="81"/>
        <v>0</v>
      </c>
      <c r="L468" s="33">
        <f t="shared" si="82"/>
        <v>0</v>
      </c>
      <c r="M468" s="16"/>
      <c r="N468" s="13"/>
    </row>
    <row r="469" spans="1:14" s="12" customFormat="1" x14ac:dyDescent="0.25">
      <c r="A469" s="46">
        <v>460</v>
      </c>
      <c r="B469" s="47" t="s">
        <v>594</v>
      </c>
      <c r="C469" s="47" t="s">
        <v>580</v>
      </c>
      <c r="D469" s="34" t="s">
        <v>185</v>
      </c>
      <c r="E469" s="44">
        <v>78234</v>
      </c>
      <c r="F469" s="36">
        <v>40744</v>
      </c>
      <c r="G469" s="37">
        <f t="shared" si="84"/>
        <v>10</v>
      </c>
      <c r="H469" s="33">
        <f t="shared" si="76"/>
        <v>78234</v>
      </c>
      <c r="I469" s="33">
        <f t="shared" si="83"/>
        <v>0</v>
      </c>
      <c r="J469" s="33">
        <f t="shared" si="80"/>
        <v>0</v>
      </c>
      <c r="K469" s="33">
        <f t="shared" si="81"/>
        <v>0</v>
      </c>
      <c r="L469" s="33">
        <f t="shared" si="82"/>
        <v>0</v>
      </c>
      <c r="M469" s="16"/>
      <c r="N469" s="13"/>
    </row>
    <row r="470" spans="1:14" s="12" customFormat="1" x14ac:dyDescent="0.25">
      <c r="A470" s="46">
        <v>461</v>
      </c>
      <c r="B470" s="47" t="s">
        <v>595</v>
      </c>
      <c r="C470" s="47" t="s">
        <v>580</v>
      </c>
      <c r="D470" s="34" t="s">
        <v>185</v>
      </c>
      <c r="E470" s="44">
        <v>78234</v>
      </c>
      <c r="F470" s="36">
        <v>40744</v>
      </c>
      <c r="G470" s="37">
        <f t="shared" si="84"/>
        <v>10</v>
      </c>
      <c r="H470" s="33">
        <f t="shared" si="76"/>
        <v>78234</v>
      </c>
      <c r="I470" s="33">
        <f t="shared" si="83"/>
        <v>0</v>
      </c>
      <c r="J470" s="33">
        <f t="shared" si="80"/>
        <v>0</v>
      </c>
      <c r="K470" s="33">
        <f t="shared" si="81"/>
        <v>0</v>
      </c>
      <c r="L470" s="33">
        <f t="shared" si="82"/>
        <v>0</v>
      </c>
      <c r="M470" s="16"/>
      <c r="N470" s="13"/>
    </row>
    <row r="471" spans="1:14" s="12" customFormat="1" x14ac:dyDescent="0.25">
      <c r="A471" s="46">
        <v>462</v>
      </c>
      <c r="B471" s="47" t="s">
        <v>596</v>
      </c>
      <c r="C471" s="47" t="s">
        <v>580</v>
      </c>
      <c r="D471" s="34" t="s">
        <v>185</v>
      </c>
      <c r="E471" s="44">
        <v>78234</v>
      </c>
      <c r="F471" s="36">
        <v>40744</v>
      </c>
      <c r="G471" s="37">
        <f t="shared" si="84"/>
        <v>10</v>
      </c>
      <c r="H471" s="33">
        <f t="shared" si="76"/>
        <v>78234</v>
      </c>
      <c r="I471" s="33">
        <f t="shared" si="83"/>
        <v>0</v>
      </c>
      <c r="J471" s="33">
        <f t="shared" si="80"/>
        <v>0</v>
      </c>
      <c r="K471" s="33">
        <f t="shared" si="81"/>
        <v>0</v>
      </c>
      <c r="L471" s="33">
        <f t="shared" si="82"/>
        <v>0</v>
      </c>
      <c r="M471" s="16"/>
      <c r="N471" s="13"/>
    </row>
    <row r="472" spans="1:14" s="12" customFormat="1" x14ac:dyDescent="0.25">
      <c r="A472" s="46">
        <v>463</v>
      </c>
      <c r="B472" s="50" t="s">
        <v>453</v>
      </c>
      <c r="C472" s="50" t="s">
        <v>252</v>
      </c>
      <c r="D472" s="34" t="s">
        <v>185</v>
      </c>
      <c r="E472" s="38">
        <v>4700</v>
      </c>
      <c r="F472" s="36">
        <v>40731</v>
      </c>
      <c r="G472" s="37">
        <f>+$E$8-F472</f>
        <v>23</v>
      </c>
      <c r="H472" s="33">
        <f t="shared" ref="H472:H473" si="85">IF(G472&lt;30,E472,0)</f>
        <v>4700</v>
      </c>
      <c r="I472" s="33">
        <f t="shared" si="83"/>
        <v>0</v>
      </c>
      <c r="J472" s="33">
        <f t="shared" si="80"/>
        <v>0</v>
      </c>
      <c r="K472" s="33">
        <f t="shared" si="81"/>
        <v>0</v>
      </c>
      <c r="L472" s="33">
        <f t="shared" si="82"/>
        <v>0</v>
      </c>
      <c r="M472" s="16"/>
      <c r="N472" s="13"/>
    </row>
    <row r="473" spans="1:14" s="12" customFormat="1" x14ac:dyDescent="0.25">
      <c r="A473" s="46">
        <v>464</v>
      </c>
      <c r="B473" s="50" t="s">
        <v>165</v>
      </c>
      <c r="C473" s="50" t="s">
        <v>252</v>
      </c>
      <c r="D473" s="34" t="s">
        <v>185</v>
      </c>
      <c r="E473" s="38">
        <v>76110</v>
      </c>
      <c r="F473" s="36">
        <v>40711</v>
      </c>
      <c r="G473" s="37">
        <f>+$E$8-F473</f>
        <v>43</v>
      </c>
      <c r="H473" s="33">
        <f t="shared" si="85"/>
        <v>0</v>
      </c>
      <c r="I473" s="33">
        <f t="shared" si="83"/>
        <v>76110</v>
      </c>
      <c r="J473" s="33">
        <f>IF(G473&lt;91,E473,0)-H473-I473</f>
        <v>0</v>
      </c>
      <c r="K473" s="33">
        <f>IF(G473&lt;120,E473,0)-H473-I473-J473</f>
        <v>0</v>
      </c>
      <c r="L473" s="33">
        <f>IF(G473&gt;120,E473,0)</f>
        <v>0</v>
      </c>
      <c r="M473" s="16"/>
      <c r="N473" s="13"/>
    </row>
    <row r="474" spans="1:14" ht="26.25" customHeight="1" x14ac:dyDescent="0.25">
      <c r="A474" s="22"/>
      <c r="B474" s="23"/>
      <c r="C474" s="41"/>
      <c r="D474" s="24" t="s">
        <v>17</v>
      </c>
      <c r="E474" s="25">
        <f>SUM(E11:E473)</f>
        <v>20928866.910000019</v>
      </c>
      <c r="F474" s="26"/>
      <c r="G474" s="27"/>
      <c r="H474" s="25">
        <f>SUM(H11:H473)</f>
        <v>3634988.1100000013</v>
      </c>
      <c r="I474" s="25">
        <f t="shared" ref="I474:L474" si="86">SUM(I11:I473)</f>
        <v>7259520.8399999961</v>
      </c>
      <c r="J474" s="25">
        <f t="shared" si="86"/>
        <v>3057071.5800000019</v>
      </c>
      <c r="K474" s="25">
        <f t="shared" si="86"/>
        <v>2470931.0300000003</v>
      </c>
      <c r="L474" s="25">
        <f t="shared" si="86"/>
        <v>4506355.3499999996</v>
      </c>
      <c r="M474" s="15">
        <f>+E474-H474-I474-J474-K474-L474</f>
        <v>2.1420419216156006E-8</v>
      </c>
    </row>
    <row r="475" spans="1:14" ht="15.75" thickBot="1" x14ac:dyDescent="0.3">
      <c r="A475" s="28"/>
      <c r="B475" s="28"/>
      <c r="C475" s="42"/>
      <c r="D475" s="28"/>
      <c r="E475" s="28"/>
      <c r="F475" s="29"/>
      <c r="G475" s="30"/>
      <c r="H475" s="28"/>
      <c r="I475" s="28"/>
      <c r="J475" s="28"/>
      <c r="K475" s="28"/>
      <c r="L475" s="28"/>
    </row>
    <row r="476" spans="1:14" ht="26.25" customHeight="1" x14ac:dyDescent="0.4">
      <c r="E476" s="53"/>
      <c r="G476" s="64" t="s">
        <v>600</v>
      </c>
      <c r="H476" s="65"/>
      <c r="I476" s="66"/>
    </row>
    <row r="477" spans="1:14" x14ac:dyDescent="0.25">
      <c r="G477" s="69" t="s">
        <v>597</v>
      </c>
      <c r="H477" s="70"/>
      <c r="I477" s="56">
        <f>+E474</f>
        <v>20928866.910000019</v>
      </c>
    </row>
    <row r="478" spans="1:14" x14ac:dyDescent="0.25">
      <c r="E478" s="55"/>
      <c r="F478" s="55"/>
      <c r="G478" s="62" t="s">
        <v>598</v>
      </c>
      <c r="H478" s="63"/>
      <c r="I478" s="56">
        <f>+K474+L474</f>
        <v>6977286.3799999999</v>
      </c>
    </row>
    <row r="479" spans="1:14" ht="15.75" thickBot="1" x14ac:dyDescent="0.3">
      <c r="G479" s="67" t="s">
        <v>599</v>
      </c>
      <c r="H479" s="68"/>
      <c r="I479" s="57">
        <f>+I478/I477</f>
        <v>0.33338099047618214</v>
      </c>
    </row>
  </sheetData>
  <sortState ref="A11:J476">
    <sortCondition ref="C11:C476"/>
  </sortState>
  <mergeCells count="8">
    <mergeCell ref="G478:H478"/>
    <mergeCell ref="G476:I476"/>
    <mergeCell ref="G479:H479"/>
    <mergeCell ref="A1:E1"/>
    <mergeCell ref="A2:E2"/>
    <mergeCell ref="B4:E4"/>
    <mergeCell ref="B7:E7"/>
    <mergeCell ref="G477:H47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X P JULIO 2015</vt:lpstr>
      <vt:lpstr>SALDO POR ANTIGUEDAD JULIO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2015-08-06T16:55:18Z</cp:lastPrinted>
  <dcterms:created xsi:type="dcterms:W3CDTF">2014-07-01T20:25:48Z</dcterms:created>
  <dcterms:modified xsi:type="dcterms:W3CDTF">2019-04-02T17:59:50Z</dcterms:modified>
</cp:coreProperties>
</file>